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OysterSeedProject/analysis/"/>
    </mc:Choice>
  </mc:AlternateContent>
  <xr:revisionPtr revIDLastSave="0" documentId="8_{5150DB86-3AD0-5140-969C-762E0DCBCF69}" xr6:coauthVersionLast="43" xr6:coauthVersionMax="43" xr10:uidLastSave="{00000000-0000-0000-0000-000000000000}"/>
  <bookViews>
    <workbookView xWindow="4220" yWindow="900" windowWidth="17720" windowHeight="11260" activeTab="1" xr2:uid="{123596E7-510C-1D44-99A5-025BE8040AB7}"/>
  </bookViews>
  <sheets>
    <sheet name="ASCA_clust_Chi" sheetId="1" r:id="rId1"/>
    <sheet name="symbiont" sheetId="2" r:id="rId2"/>
    <sheet name="nervous system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1" i="3" l="1"/>
  <c r="F32" i="3"/>
  <c r="G32" i="3"/>
  <c r="F33" i="3"/>
  <c r="G33" i="3"/>
  <c r="F34" i="3"/>
  <c r="G34" i="3"/>
  <c r="F35" i="3"/>
  <c r="G35" i="3"/>
  <c r="F36" i="3"/>
  <c r="G36" i="3"/>
  <c r="G31" i="3"/>
  <c r="F31" i="3"/>
  <c r="O27" i="3"/>
  <c r="N22" i="3"/>
  <c r="O22" i="3" s="1"/>
  <c r="N27" i="3"/>
  <c r="N26" i="3"/>
  <c r="O26" i="3" s="1"/>
  <c r="N25" i="3"/>
  <c r="O25" i="3" s="1"/>
  <c r="N24" i="3"/>
  <c r="O24" i="3" s="1"/>
  <c r="N23" i="3"/>
  <c r="O23" i="3" s="1"/>
  <c r="G23" i="3"/>
  <c r="G24" i="3"/>
  <c r="G26" i="3"/>
  <c r="G27" i="3"/>
  <c r="G22" i="3"/>
  <c r="F23" i="3"/>
  <c r="F24" i="3"/>
  <c r="F25" i="3"/>
  <c r="G25" i="3" s="1"/>
  <c r="F26" i="3"/>
  <c r="F27" i="3"/>
  <c r="F22" i="3"/>
  <c r="I5" i="3"/>
  <c r="I15" i="3"/>
  <c r="K15" i="3"/>
  <c r="J15" i="3"/>
  <c r="K13" i="3"/>
  <c r="J13" i="3"/>
  <c r="I13" i="3"/>
  <c r="K11" i="3"/>
  <c r="J11" i="3"/>
  <c r="K9" i="3"/>
  <c r="J9" i="3"/>
  <c r="I9" i="3"/>
  <c r="K7" i="3"/>
  <c r="J7" i="3"/>
  <c r="I7" i="3"/>
  <c r="K5" i="3"/>
  <c r="J5" i="3"/>
  <c r="H28" i="2"/>
  <c r="J49" i="2"/>
  <c r="J48" i="2"/>
  <c r="J47" i="2"/>
  <c r="J46" i="2"/>
  <c r="J45" i="2"/>
  <c r="J44" i="2"/>
  <c r="E44" i="2"/>
  <c r="E45" i="2"/>
  <c r="E46" i="2"/>
  <c r="E47" i="2"/>
  <c r="E48" i="2"/>
  <c r="E49" i="2"/>
  <c r="Q22" i="2"/>
  <c r="H22" i="2"/>
  <c r="I44" i="2"/>
  <c r="Q28" i="2"/>
  <c r="D44" i="2"/>
  <c r="H29" i="2"/>
  <c r="I45" i="2"/>
  <c r="I46" i="2"/>
  <c r="I47" i="2"/>
  <c r="I48" i="2"/>
  <c r="I49" i="2"/>
  <c r="J2" i="2"/>
  <c r="L33" i="2"/>
  <c r="D45" i="2"/>
  <c r="D46" i="2"/>
  <c r="D47" i="2"/>
  <c r="D48" i="2"/>
  <c r="D49" i="2"/>
  <c r="P28" i="2"/>
  <c r="K28" i="2"/>
  <c r="N33" i="2"/>
  <c r="M33" i="2"/>
  <c r="K33" i="2"/>
  <c r="N32" i="2"/>
  <c r="M32" i="2"/>
  <c r="L32" i="2"/>
  <c r="K32" i="2"/>
  <c r="P32" i="2" s="1"/>
  <c r="Q32" i="2" s="1"/>
  <c r="N31" i="2"/>
  <c r="M31" i="2"/>
  <c r="L31" i="2"/>
  <c r="K31" i="2"/>
  <c r="P31" i="2" s="1"/>
  <c r="Q31" i="2" s="1"/>
  <c r="N30" i="2"/>
  <c r="M30" i="2"/>
  <c r="L30" i="2"/>
  <c r="K30" i="2"/>
  <c r="P30" i="2" s="1"/>
  <c r="Q30" i="2" s="1"/>
  <c r="N29" i="2"/>
  <c r="M29" i="2"/>
  <c r="L29" i="2"/>
  <c r="K29" i="2"/>
  <c r="P29" i="2" s="1"/>
  <c r="Q29" i="2" s="1"/>
  <c r="N28" i="2"/>
  <c r="M28" i="2"/>
  <c r="L28" i="2"/>
  <c r="G29" i="2"/>
  <c r="G30" i="2"/>
  <c r="H30" i="2" s="1"/>
  <c r="G31" i="2"/>
  <c r="G32" i="2"/>
  <c r="H32" i="2" s="1"/>
  <c r="B33" i="2"/>
  <c r="H31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C33" i="2"/>
  <c r="D33" i="2"/>
  <c r="E33" i="2"/>
  <c r="G33" i="2" s="1"/>
  <c r="H33" i="2" s="1"/>
  <c r="E28" i="2"/>
  <c r="C28" i="2"/>
  <c r="D28" i="2"/>
  <c r="G28" i="2" s="1"/>
  <c r="B28" i="2"/>
  <c r="H2" i="2"/>
  <c r="H18" i="2"/>
  <c r="H19" i="2"/>
  <c r="H20" i="2"/>
  <c r="H21" i="2"/>
  <c r="G22" i="2"/>
  <c r="G17" i="2"/>
  <c r="H17" i="2" s="1"/>
  <c r="G18" i="2"/>
  <c r="G19" i="2"/>
  <c r="G20" i="2"/>
  <c r="G21" i="2"/>
  <c r="P22" i="2"/>
  <c r="P17" i="2"/>
  <c r="Q17" i="2" s="1"/>
  <c r="P18" i="2"/>
  <c r="Q18" i="2" s="1"/>
  <c r="P19" i="2"/>
  <c r="Q19" i="2" s="1"/>
  <c r="P20" i="2"/>
  <c r="Q20" i="2" s="1"/>
  <c r="P21" i="2"/>
  <c r="Q21" i="2" s="1"/>
  <c r="H12" i="2"/>
  <c r="H10" i="2"/>
  <c r="I10" i="2"/>
  <c r="J10" i="2"/>
  <c r="K10" i="2"/>
  <c r="I12" i="2"/>
  <c r="J12" i="2"/>
  <c r="K12" i="2"/>
  <c r="H6" i="2"/>
  <c r="H4" i="2"/>
  <c r="I4" i="2"/>
  <c r="J4" i="2"/>
  <c r="K4" i="2"/>
  <c r="I6" i="2"/>
  <c r="J6" i="2"/>
  <c r="K6" i="2"/>
  <c r="H8" i="2"/>
  <c r="I8" i="2"/>
  <c r="J8" i="2"/>
  <c r="K8" i="2"/>
  <c r="I2" i="2"/>
  <c r="K2" i="2"/>
  <c r="P33" i="2" l="1"/>
  <c r="Q33" i="2" s="1"/>
</calcChain>
</file>

<file path=xl/sharedStrings.xml><?xml version="1.0" encoding="utf-8"?>
<sst xmlns="http://schemas.openxmlformats.org/spreadsheetml/2006/main" count="271" uniqueCount="132">
  <si>
    <t>IF44L</t>
  </si>
  <si>
    <t>DMBT1</t>
  </si>
  <si>
    <t>term</t>
  </si>
  <si>
    <t>numprots</t>
  </si>
  <si>
    <t>D3_norm_magFC</t>
  </si>
  <si>
    <t>D5_norm_magFC</t>
  </si>
  <si>
    <t>D7_norm_magFC</t>
  </si>
  <si>
    <t>D9_norm_magFC</t>
  </si>
  <si>
    <t>D11_norm_magFC</t>
  </si>
  <si>
    <t>D13_norm_magFC</t>
  </si>
  <si>
    <t>aging</t>
  </si>
  <si>
    <t>anatomical structure development</t>
  </si>
  <si>
    <t>anatomical structure formation invo...</t>
  </si>
  <si>
    <t>ATPase activity</t>
  </si>
  <si>
    <t>autophagy</t>
  </si>
  <si>
    <t>biosynthetic process</t>
  </si>
  <si>
    <t>carbohydrate metabolic process</t>
  </si>
  <si>
    <t>catabolic process</t>
  </si>
  <si>
    <t>cell adhesion</t>
  </si>
  <si>
    <t>cell cycle</t>
  </si>
  <si>
    <t>cell death</t>
  </si>
  <si>
    <t>cell differentiation</t>
  </si>
  <si>
    <t>cell division</t>
  </si>
  <si>
    <t>cell junction organization</t>
  </si>
  <si>
    <t>cell morphogenesis</t>
  </si>
  <si>
    <t>cell motility</t>
  </si>
  <si>
    <t>cell proliferation</t>
  </si>
  <si>
    <t>cell-cell signaling</t>
  </si>
  <si>
    <t>cellular amino acid metabolic proce...</t>
  </si>
  <si>
    <t>cellular component assembly</t>
  </si>
  <si>
    <t>cellular nitrogen compound metaboli...</t>
  </si>
  <si>
    <t>cellular protein modification proce...</t>
  </si>
  <si>
    <t>chromosome organization</t>
  </si>
  <si>
    <t>chromosome segregation</t>
  </si>
  <si>
    <t>cofactor metabolic process</t>
  </si>
  <si>
    <t>cytoskeletal protein binding</t>
  </si>
  <si>
    <t>cytoskeleton organization</t>
  </si>
  <si>
    <t>cytoskeleton-dependent intracellula...</t>
  </si>
  <si>
    <t>developmental maturation</t>
  </si>
  <si>
    <t>DNA binding</t>
  </si>
  <si>
    <t>DNA metabolic process</t>
  </si>
  <si>
    <t>embryo development</t>
  </si>
  <si>
    <t>enzyme binding</t>
  </si>
  <si>
    <t>enzyme regulator activity</t>
  </si>
  <si>
    <t>extracellular matrix organization</t>
  </si>
  <si>
    <t>generation of precursor metabolites...</t>
  </si>
  <si>
    <t>growth</t>
  </si>
  <si>
    <t>GTPase activity</t>
  </si>
  <si>
    <t>histone binding</t>
  </si>
  <si>
    <t>homeostatic process</t>
  </si>
  <si>
    <t>hydrolase activity, acting on carbo...</t>
  </si>
  <si>
    <t>hydrolase activity, acting on glyco...</t>
  </si>
  <si>
    <t>immune system process</t>
  </si>
  <si>
    <t>ion binding</t>
  </si>
  <si>
    <t>isomerase activity</t>
  </si>
  <si>
    <t>kinase activity</t>
  </si>
  <si>
    <t>ligase activity</t>
  </si>
  <si>
    <t>lipid binding</t>
  </si>
  <si>
    <t>lipid metabolic process</t>
  </si>
  <si>
    <t>locomotion</t>
  </si>
  <si>
    <t>lyase activity</t>
  </si>
  <si>
    <t>membrane organization</t>
  </si>
  <si>
    <t>methyltransferase activity</t>
  </si>
  <si>
    <t>mitochondrion organization</t>
  </si>
  <si>
    <t>mitotic cell cycle</t>
  </si>
  <si>
    <t>mRNA binding</t>
  </si>
  <si>
    <t>mRNA processing</t>
  </si>
  <si>
    <t>nervous system process</t>
  </si>
  <si>
    <t>nuclease activity</t>
  </si>
  <si>
    <t>nucleobase-containing compound cata...</t>
  </si>
  <si>
    <t>nucleocytoplasmic transport</t>
  </si>
  <si>
    <t>nucleotidyltransferase activity</t>
  </si>
  <si>
    <t>oxidoreductase activity</t>
  </si>
  <si>
    <t>peptidase activity</t>
  </si>
  <si>
    <t>phosphatase activity</t>
  </si>
  <si>
    <t>plasma membrane organization</t>
  </si>
  <si>
    <t>protein binding, bridging</t>
  </si>
  <si>
    <t>protein folding</t>
  </si>
  <si>
    <t>protein maturation</t>
  </si>
  <si>
    <t>protein targeting</t>
  </si>
  <si>
    <t>protein-containing complex assembly</t>
  </si>
  <si>
    <t>response to stress</t>
  </si>
  <si>
    <t>ribonucleoprotein complex assembly</t>
  </si>
  <si>
    <t>RNA binding</t>
  </si>
  <si>
    <t>rRNA binding</t>
  </si>
  <si>
    <t>secondary metabolic process</t>
  </si>
  <si>
    <t>signal transduction</t>
  </si>
  <si>
    <t>small molecule metabolic process</t>
  </si>
  <si>
    <t>structural constituent of ribosome</t>
  </si>
  <si>
    <t>structural molecule activity</t>
  </si>
  <si>
    <t>sulfur compound metabolic process</t>
  </si>
  <si>
    <t>symbiont process</t>
  </si>
  <si>
    <t>transcription factor binding</t>
  </si>
  <si>
    <t>transferase activity, transferring ...</t>
  </si>
  <si>
    <t>translation</t>
  </si>
  <si>
    <t>translation factor activity, RNA bi...</t>
  </si>
  <si>
    <t>transmembrane transport</t>
  </si>
  <si>
    <t>transmembrane transporter activity</t>
  </si>
  <si>
    <t>transport</t>
  </si>
  <si>
    <t>tRNA metabolic process</t>
  </si>
  <si>
    <t>unfolded protein binding</t>
  </si>
  <si>
    <t>vacuolar transport</t>
  </si>
  <si>
    <t>vesicle-mediated transport</t>
  </si>
  <si>
    <t>D3_magFC.y</t>
  </si>
  <si>
    <t>D5_magFC.y</t>
  </si>
  <si>
    <t>D7_magFC.y</t>
  </si>
  <si>
    <t>D9_magFC.y</t>
  </si>
  <si>
    <t>D11_magFC.y</t>
  </si>
  <si>
    <t>D13_magFC.y</t>
  </si>
  <si>
    <t>reproduction</t>
  </si>
  <si>
    <t>ribosome biogenesis</t>
  </si>
  <si>
    <t>ubiquitin-like protein binding</t>
  </si>
  <si>
    <t>Day</t>
  </si>
  <si>
    <t>Temp</t>
  </si>
  <si>
    <t>NPC</t>
  </si>
  <si>
    <t>FLNA</t>
  </si>
  <si>
    <t>day</t>
  </si>
  <si>
    <t>log2 FC NSAF VALUES</t>
  </si>
  <si>
    <t>log2 FC TOTNUMSPEC RATIOS</t>
  </si>
  <si>
    <t>MagFC</t>
  </si>
  <si>
    <t>normMagFC</t>
  </si>
  <si>
    <t>absFC NSAF VALUES</t>
  </si>
  <si>
    <t>absFC TOTNUMSPEC VALUES</t>
  </si>
  <si>
    <t>sum</t>
  </si>
  <si>
    <t>ABS FC</t>
  </si>
  <si>
    <t>LOG2 FC</t>
  </si>
  <si>
    <t>avg</t>
  </si>
  <si>
    <t>temp</t>
  </si>
  <si>
    <t>HMCN</t>
  </si>
  <si>
    <t>PGB</t>
  </si>
  <si>
    <t>LogFCtot</t>
  </si>
  <si>
    <t>LogFC NSAF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</si>
</sst>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Sans"/>
      <family val="2"/>
    </font>
    <font>
      <b/>
      <sz val="11"/>
      <color rgb="FF555555"/>
      <name val="Lucida Sans"/>
      <family val="2"/>
    </font>
    <font>
      <sz val="11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 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normMagFCnsaf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symbiont!$A$28:$A$33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symbiont!$B$44:$B$49</c:f>
              <c:numCache>
                <c:formatCode>General</c:formatCode>
                <c:ptCount val="6"/>
                <c:pt idx="0">
                  <c:v>0.55152926361361443</c:v>
                </c:pt>
                <c:pt idx="1">
                  <c:v>0.74357182721450643</c:v>
                </c:pt>
                <c:pt idx="2">
                  <c:v>0.46397734465567031</c:v>
                </c:pt>
                <c:pt idx="3">
                  <c:v>0.64618601212694049</c:v>
                </c:pt>
                <c:pt idx="4">
                  <c:v>0.49263669346084038</c:v>
                </c:pt>
                <c:pt idx="5">
                  <c:v>2.3564817403596399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C-1F4B-B165-90E1FE850096}"/>
            </c:ext>
          </c:extLst>
        </c:ser>
        <c:ser>
          <c:idx val="1"/>
          <c:order val="1"/>
          <c:tx>
            <c:v>normMagFCtotnumspec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symbiont!$A$28:$A$33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symbiont!$C$44:$C$49</c:f>
              <c:numCache>
                <c:formatCode>General</c:formatCode>
                <c:ptCount val="6"/>
                <c:pt idx="0">
                  <c:v>0.22121276835147086</c:v>
                </c:pt>
                <c:pt idx="1">
                  <c:v>0.1307641848321377</c:v>
                </c:pt>
                <c:pt idx="2">
                  <c:v>0.19812493736992143</c:v>
                </c:pt>
                <c:pt idx="3">
                  <c:v>0.48341476014785645</c:v>
                </c:pt>
                <c:pt idx="4">
                  <c:v>0.43132368096892559</c:v>
                </c:pt>
                <c:pt idx="5">
                  <c:v>1.40309372972871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C-1F4B-B165-90E1FE850096}"/>
            </c:ext>
          </c:extLst>
        </c:ser>
        <c:ser>
          <c:idx val="2"/>
          <c:order val="2"/>
          <c:tx>
            <c:v>sumNSAFtotnumspec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symbiont!$A$28:$A$33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symbiont!$D$44:$D$49</c:f>
              <c:numCache>
                <c:formatCode>General</c:formatCode>
                <c:ptCount val="6"/>
                <c:pt idx="0">
                  <c:v>0.77274203196508529</c:v>
                </c:pt>
                <c:pt idx="1">
                  <c:v>0.87433601204664413</c:v>
                </c:pt>
                <c:pt idx="2">
                  <c:v>0.66210228202559174</c:v>
                </c:pt>
                <c:pt idx="3">
                  <c:v>1.1296007722747969</c:v>
                </c:pt>
                <c:pt idx="4">
                  <c:v>0.92396037442976597</c:v>
                </c:pt>
                <c:pt idx="5">
                  <c:v>3.7595754700883499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C-1F4B-B165-90E1FE850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06959"/>
        <c:axId val="499928479"/>
      </c:scatterChart>
      <c:valAx>
        <c:axId val="49990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8479"/>
        <c:crosses val="autoZero"/>
        <c:crossBetween val="midCat"/>
      </c:valAx>
      <c:valAx>
        <c:axId val="4999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0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normMagFCnsaf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symbiont!$F$44:$F$49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symbiont!$G$44:$G$49</c:f>
              <c:numCache>
                <c:formatCode>General</c:formatCode>
                <c:ptCount val="6"/>
                <c:pt idx="0">
                  <c:v>0.56630648943854944</c:v>
                </c:pt>
                <c:pt idx="1">
                  <c:v>0.64120414034440143</c:v>
                </c:pt>
                <c:pt idx="2">
                  <c:v>0.53587781712101912</c:v>
                </c:pt>
                <c:pt idx="3">
                  <c:v>0.67801503207709291</c:v>
                </c:pt>
                <c:pt idx="4">
                  <c:v>0.49894128791535397</c:v>
                </c:pt>
                <c:pt idx="5">
                  <c:v>1.4552253990573276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3-A445-B42D-828CE63113B7}"/>
            </c:ext>
          </c:extLst>
        </c:ser>
        <c:ser>
          <c:idx val="1"/>
          <c:order val="1"/>
          <c:tx>
            <c:v>normMagFCtotnumspec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symbiont!$F$44:$F$49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symbiont!$H$44:$H$49</c:f>
              <c:numCache>
                <c:formatCode>General</c:formatCode>
                <c:ptCount val="6"/>
                <c:pt idx="0">
                  <c:v>0.26999063325</c:v>
                </c:pt>
                <c:pt idx="1">
                  <c:v>0.17318205574999998</c:v>
                </c:pt>
                <c:pt idx="2">
                  <c:v>0.25994569825000002</c:v>
                </c:pt>
                <c:pt idx="3">
                  <c:v>0.51370213424999989</c:v>
                </c:pt>
                <c:pt idx="4">
                  <c:v>0.44938224300000001</c:v>
                </c:pt>
                <c:pt idx="5">
                  <c:v>0.95363663425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3-A445-B42D-828CE63113B7}"/>
            </c:ext>
          </c:extLst>
        </c:ser>
        <c:ser>
          <c:idx val="2"/>
          <c:order val="2"/>
          <c:tx>
            <c:v>sumNSAFtotnumspec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symbiont!$F$44:$F$49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symbiont!$I$44:$I$49</c:f>
              <c:numCache>
                <c:formatCode>General</c:formatCode>
                <c:ptCount val="6"/>
                <c:pt idx="0">
                  <c:v>0.83629712268854939</c:v>
                </c:pt>
                <c:pt idx="1">
                  <c:v>0.81438619609440144</c:v>
                </c:pt>
                <c:pt idx="2">
                  <c:v>0.79582351537101914</c:v>
                </c:pt>
                <c:pt idx="3">
                  <c:v>1.1917171663270927</c:v>
                </c:pt>
                <c:pt idx="4">
                  <c:v>0.94832353091535393</c:v>
                </c:pt>
                <c:pt idx="5">
                  <c:v>2.4088620333073276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3-A445-B42D-828CE63113B7}"/>
            </c:ext>
          </c:extLst>
        </c:ser>
        <c:ser>
          <c:idx val="3"/>
          <c:order val="3"/>
          <c:tx>
            <c:v>avgNSAFtotnumspec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symbiont!$F$44:$F$49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</c:numCache>
            </c:numRef>
          </c:xVal>
          <c:yVal>
            <c:numRef>
              <c:f>symbiont!$J$44:$J$49</c:f>
              <c:numCache>
                <c:formatCode>General</c:formatCode>
                <c:ptCount val="6"/>
                <c:pt idx="0">
                  <c:v>0.41814856134427469</c:v>
                </c:pt>
                <c:pt idx="1">
                  <c:v>0.40719309804720072</c:v>
                </c:pt>
                <c:pt idx="2">
                  <c:v>0.39791175768550957</c:v>
                </c:pt>
                <c:pt idx="3">
                  <c:v>0.59585858316354634</c:v>
                </c:pt>
                <c:pt idx="4">
                  <c:v>0.47416176545767696</c:v>
                </c:pt>
                <c:pt idx="5">
                  <c:v>1.2044310166536638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3-A445-B42D-828CE631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06959"/>
        <c:axId val="499928479"/>
      </c:scatterChart>
      <c:valAx>
        <c:axId val="49990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8479"/>
        <c:crosses val="autoZero"/>
        <c:crossBetween val="midCat"/>
      </c:valAx>
      <c:valAx>
        <c:axId val="49992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06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49069</xdr:colOff>
      <xdr:row>39</xdr:row>
      <xdr:rowOff>155286</xdr:rowOff>
    </xdr:from>
    <xdr:to>
      <xdr:col>23</xdr:col>
      <xdr:colOff>182419</xdr:colOff>
      <xdr:row>63</xdr:row>
      <xdr:rowOff>185881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F9CBB-660B-BE40-B5A7-877EFC362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187806</xdr:colOff>
      <xdr:row>40</xdr:row>
      <xdr:rowOff>167986</xdr:rowOff>
    </xdr:from>
    <xdr:to>
      <xdr:col>21</xdr:col>
      <xdr:colOff>316923</xdr:colOff>
      <xdr:row>64</xdr:row>
      <xdr:rowOff>198581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54D087-73D9-A546-83DE-EC870ECC5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9AE-2F79-854B-8288-5980DFD8F46B}">
  <dimension ref="A1:Q253"/>
  <sheetViews>
    <sheetView topLeftCell="A70" workbookViewId="0">
      <selection activeCell="C83" sqref="C83:H83"/>
    </sheetView>
  </sheetViews>
  <sheetFormatPr baseColWidth="10" defaultRowHeight="16"/>
  <cols>
    <col min="1" max="1" width="34.6640625" bestFit="1" customWidth="1"/>
  </cols>
  <sheetData>
    <row r="1" spans="1:17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2</v>
      </c>
      <c r="K1" t="s">
        <v>3</v>
      </c>
      <c r="L1" t="s">
        <v>103</v>
      </c>
      <c r="M1" t="s">
        <v>104</v>
      </c>
      <c r="N1" t="s">
        <v>105</v>
      </c>
      <c r="O1" t="s">
        <v>106</v>
      </c>
      <c r="P1" t="s">
        <v>107</v>
      </c>
      <c r="Q1" t="s">
        <v>108</v>
      </c>
    </row>
    <row r="2" spans="1:17">
      <c r="A2" t="s">
        <v>10</v>
      </c>
      <c r="B2">
        <v>3</v>
      </c>
      <c r="C2">
        <v>0.11663511453660599</v>
      </c>
      <c r="D2">
        <v>0.407051605597406</v>
      </c>
      <c r="E2">
        <v>0.357584849642682</v>
      </c>
      <c r="F2">
        <v>0.221204976110735</v>
      </c>
      <c r="G2">
        <v>0.40609957084042603</v>
      </c>
      <c r="H2">
        <v>0.49110719330636099</v>
      </c>
      <c r="J2" t="s">
        <v>11</v>
      </c>
      <c r="K2">
        <v>25</v>
      </c>
      <c r="L2">
        <v>0.78858177102548499</v>
      </c>
      <c r="M2">
        <v>0.40421392936290201</v>
      </c>
      <c r="N2">
        <v>0.30163943168333901</v>
      </c>
      <c r="O2">
        <v>0.75426318387153002</v>
      </c>
      <c r="P2">
        <v>0.557001633884045</v>
      </c>
      <c r="Q2">
        <v>0.61307382862364102</v>
      </c>
    </row>
    <row r="3" spans="1:17">
      <c r="A3" t="s">
        <v>11</v>
      </c>
      <c r="B3">
        <v>46</v>
      </c>
      <c r="C3">
        <v>0.80262074121028304</v>
      </c>
      <c r="D3">
        <v>0.33864738454812099</v>
      </c>
      <c r="E3">
        <v>0.29505265198747599</v>
      </c>
      <c r="F3">
        <v>0.54971657553514996</v>
      </c>
      <c r="G3">
        <v>0.44061257401843301</v>
      </c>
      <c r="H3">
        <v>0.466063919905225</v>
      </c>
      <c r="J3" t="s">
        <v>12</v>
      </c>
      <c r="K3">
        <v>9</v>
      </c>
      <c r="L3">
        <v>0.498370281838735</v>
      </c>
      <c r="M3">
        <v>0.205146897512514</v>
      </c>
      <c r="N3">
        <v>0.29616097953027098</v>
      </c>
      <c r="O3">
        <v>0.38097397431473001</v>
      </c>
      <c r="P3">
        <v>0.52259600238594395</v>
      </c>
      <c r="Q3">
        <v>0.40834955264370199</v>
      </c>
    </row>
    <row r="4" spans="1:17">
      <c r="A4" t="s">
        <v>12</v>
      </c>
      <c r="B4">
        <v>17</v>
      </c>
      <c r="C4">
        <v>0.92673317234629504</v>
      </c>
      <c r="D4">
        <v>0.28252657278249999</v>
      </c>
      <c r="E4">
        <v>0.34514589594185602</v>
      </c>
      <c r="F4">
        <v>0.35299994387670203</v>
      </c>
      <c r="G4">
        <v>0.401331797010406</v>
      </c>
      <c r="H4">
        <v>0.43376091803648997</v>
      </c>
      <c r="J4" t="s">
        <v>13</v>
      </c>
      <c r="K4">
        <v>16</v>
      </c>
      <c r="L4">
        <v>1.19047133439499</v>
      </c>
      <c r="M4">
        <v>0.36119970991614098</v>
      </c>
      <c r="N4">
        <v>0.29354482086082501</v>
      </c>
      <c r="O4">
        <v>0.96695807009251999</v>
      </c>
      <c r="P4">
        <v>0.65819470825358395</v>
      </c>
      <c r="Q4">
        <v>0.65774685431253199</v>
      </c>
    </row>
    <row r="5" spans="1:17">
      <c r="A5" t="s">
        <v>13</v>
      </c>
      <c r="B5">
        <v>16</v>
      </c>
      <c r="C5">
        <v>1.0431497202406801</v>
      </c>
      <c r="D5">
        <v>0.33883590762285598</v>
      </c>
      <c r="E5">
        <v>0.26736005525953299</v>
      </c>
      <c r="F5">
        <v>0.92628139306625001</v>
      </c>
      <c r="G5">
        <v>0.53824465069065697</v>
      </c>
      <c r="H5">
        <v>0.297823980385859</v>
      </c>
      <c r="J5" t="s">
        <v>15</v>
      </c>
      <c r="K5">
        <v>21</v>
      </c>
      <c r="L5">
        <v>0.76818342535489204</v>
      </c>
      <c r="M5">
        <v>0.35763483423200998</v>
      </c>
      <c r="N5">
        <v>0.37536415497958597</v>
      </c>
      <c r="O5">
        <v>0.57492214419546706</v>
      </c>
      <c r="P5">
        <v>0.553580085611038</v>
      </c>
      <c r="Q5">
        <v>0.72136605815241805</v>
      </c>
    </row>
    <row r="6" spans="1:17">
      <c r="A6" t="s">
        <v>14</v>
      </c>
      <c r="B6">
        <v>1</v>
      </c>
      <c r="C6">
        <v>5.4638730874785303E-2</v>
      </c>
      <c r="D6">
        <v>3.7859070765892802E-2</v>
      </c>
      <c r="E6">
        <v>0.408699156876487</v>
      </c>
      <c r="F6">
        <v>0.12811375857599999</v>
      </c>
      <c r="G6">
        <v>5.8965122346681803E-2</v>
      </c>
      <c r="H6">
        <v>8.1204693039649306E-2</v>
      </c>
      <c r="J6" t="s">
        <v>16</v>
      </c>
      <c r="K6">
        <v>4</v>
      </c>
      <c r="L6">
        <v>0.93659672619154499</v>
      </c>
      <c r="M6">
        <v>0.200865538773737</v>
      </c>
      <c r="N6">
        <v>0.25235549766625498</v>
      </c>
      <c r="O6">
        <v>0.248620428377131</v>
      </c>
      <c r="P6">
        <v>8.97931992776244E-2</v>
      </c>
      <c r="Q6">
        <v>8.9102194675960006E-2</v>
      </c>
    </row>
    <row r="7" spans="1:17">
      <c r="A7" t="s">
        <v>15</v>
      </c>
      <c r="B7">
        <v>50</v>
      </c>
      <c r="C7">
        <v>0.41627372884479702</v>
      </c>
      <c r="D7">
        <v>0.24009016927603599</v>
      </c>
      <c r="E7">
        <v>0.31852369876786502</v>
      </c>
      <c r="F7">
        <v>0.39783014975136899</v>
      </c>
      <c r="G7">
        <v>0.32082540160063</v>
      </c>
      <c r="H7">
        <v>0.362384819140954</v>
      </c>
      <c r="J7" t="s">
        <v>17</v>
      </c>
      <c r="K7">
        <v>9</v>
      </c>
      <c r="L7">
        <v>1.17229300825205</v>
      </c>
      <c r="M7">
        <v>0.53751218471227802</v>
      </c>
      <c r="N7">
        <v>0.37618648980984598</v>
      </c>
      <c r="O7">
        <v>0.413653645889905</v>
      </c>
      <c r="P7">
        <v>0.47144476407554198</v>
      </c>
      <c r="Q7">
        <v>0.56689321580111196</v>
      </c>
    </row>
    <row r="8" spans="1:17">
      <c r="A8" t="s">
        <v>16</v>
      </c>
      <c r="B8">
        <v>7</v>
      </c>
      <c r="C8">
        <v>0.55535123791861696</v>
      </c>
      <c r="D8">
        <v>0.43768536812278802</v>
      </c>
      <c r="E8" s="1">
        <v>0.35121586236602997</v>
      </c>
      <c r="F8">
        <v>0.285289662843283</v>
      </c>
      <c r="G8">
        <v>0.13331331918960401</v>
      </c>
      <c r="H8">
        <v>0.28661438942117401</v>
      </c>
      <c r="J8" t="s">
        <v>18</v>
      </c>
      <c r="K8">
        <v>12</v>
      </c>
      <c r="L8">
        <v>1.35828717951276</v>
      </c>
      <c r="M8">
        <v>0.80151961359167501</v>
      </c>
      <c r="N8">
        <v>0.32087540934846298</v>
      </c>
      <c r="O8">
        <v>0.55317101769634502</v>
      </c>
      <c r="P8">
        <v>0.42676667433837501</v>
      </c>
      <c r="Q8">
        <v>0.39367844619790399</v>
      </c>
    </row>
    <row r="9" spans="1:17">
      <c r="A9" t="s">
        <v>17</v>
      </c>
      <c r="B9">
        <v>25</v>
      </c>
      <c r="C9">
        <v>0.62366518762726797</v>
      </c>
      <c r="D9">
        <v>0.38940359035118999</v>
      </c>
      <c r="E9" s="1">
        <v>0.38183233538309902</v>
      </c>
      <c r="F9">
        <v>0.34338949662519502</v>
      </c>
      <c r="G9">
        <v>0.29640925335634999</v>
      </c>
      <c r="H9">
        <v>0.37497795301565401</v>
      </c>
      <c r="J9" t="s">
        <v>19</v>
      </c>
      <c r="K9">
        <v>5</v>
      </c>
      <c r="L9">
        <v>0.356540965285564</v>
      </c>
      <c r="M9">
        <v>0.58136898086377098</v>
      </c>
      <c r="N9">
        <v>0.14863219335331901</v>
      </c>
      <c r="O9">
        <v>0.67634633228806396</v>
      </c>
      <c r="P9">
        <v>0.37177504256011701</v>
      </c>
      <c r="Q9">
        <v>0.77425257044512297</v>
      </c>
    </row>
    <row r="10" spans="1:17">
      <c r="A10" t="s">
        <v>18</v>
      </c>
      <c r="B10">
        <v>23</v>
      </c>
      <c r="C10">
        <v>1.72473854610247</v>
      </c>
      <c r="D10">
        <v>0.51680021924919195</v>
      </c>
      <c r="E10">
        <v>0.20344463165357399</v>
      </c>
      <c r="F10">
        <v>0.35309488040243903</v>
      </c>
      <c r="G10">
        <v>0.35936242974377403</v>
      </c>
      <c r="H10">
        <v>0.36816236234483102</v>
      </c>
      <c r="J10" t="s">
        <v>20</v>
      </c>
      <c r="K10">
        <v>1</v>
      </c>
      <c r="L10">
        <v>3.0382657611405901</v>
      </c>
      <c r="M10">
        <v>0.13472061001848201</v>
      </c>
      <c r="N10">
        <v>0.22686083389067399</v>
      </c>
      <c r="O10">
        <v>4.9673360639282398E-2</v>
      </c>
      <c r="P10">
        <v>2.38159398031423E-3</v>
      </c>
      <c r="Q10">
        <v>0.361738802809079</v>
      </c>
    </row>
    <row r="11" spans="1:17">
      <c r="A11" t="s">
        <v>19</v>
      </c>
      <c r="B11">
        <v>11</v>
      </c>
      <c r="C11">
        <v>0.99422819051668998</v>
      </c>
      <c r="D11">
        <v>0.331995060537356</v>
      </c>
      <c r="E11">
        <v>0.15992913614860599</v>
      </c>
      <c r="F11">
        <v>0.49616116323703502</v>
      </c>
      <c r="G11">
        <v>0.282373823803104</v>
      </c>
      <c r="H11">
        <v>0.39177327943107898</v>
      </c>
      <c r="J11" t="s">
        <v>21</v>
      </c>
      <c r="K11">
        <v>11</v>
      </c>
      <c r="L11">
        <v>0.77203953116881296</v>
      </c>
      <c r="M11">
        <v>0.52238814616053397</v>
      </c>
      <c r="N11">
        <v>0.21999131603143701</v>
      </c>
      <c r="O11">
        <v>0.65814728320915505</v>
      </c>
      <c r="P11">
        <v>0.57098366755404195</v>
      </c>
      <c r="Q11">
        <v>0.86603378414986898</v>
      </c>
    </row>
    <row r="12" spans="1:17">
      <c r="A12" t="s">
        <v>20</v>
      </c>
      <c r="B12">
        <v>4</v>
      </c>
      <c r="C12">
        <v>0.33757230776831498</v>
      </c>
      <c r="D12">
        <v>0.91301917414492195</v>
      </c>
      <c r="E12">
        <v>0.57132050783331401</v>
      </c>
      <c r="F12">
        <v>0.412124697432322</v>
      </c>
      <c r="G12">
        <v>0.223256013076986</v>
      </c>
      <c r="H12">
        <v>0.36816286414680799</v>
      </c>
      <c r="J12" t="s">
        <v>22</v>
      </c>
      <c r="K12">
        <v>5</v>
      </c>
      <c r="L12">
        <v>0.82912474551071702</v>
      </c>
      <c r="M12">
        <v>0.61483966231728504</v>
      </c>
      <c r="N12">
        <v>0.31936208872819599</v>
      </c>
      <c r="O12">
        <v>0.55156410632957298</v>
      </c>
      <c r="P12">
        <v>0.57856393041849097</v>
      </c>
      <c r="Q12">
        <v>1.0573759921827799</v>
      </c>
    </row>
    <row r="13" spans="1:17">
      <c r="A13" t="s">
        <v>21</v>
      </c>
      <c r="B13">
        <v>14</v>
      </c>
      <c r="C13">
        <v>0.67308104801276902</v>
      </c>
      <c r="D13">
        <v>0.53354690363764501</v>
      </c>
      <c r="E13">
        <v>0.31824344166504798</v>
      </c>
      <c r="F13">
        <v>0.49193870939240902</v>
      </c>
      <c r="G13">
        <v>0.45617631999166303</v>
      </c>
      <c r="H13">
        <v>0.553901446963185</v>
      </c>
      <c r="J13" t="s">
        <v>23</v>
      </c>
      <c r="K13">
        <v>2</v>
      </c>
      <c r="L13">
        <v>1.2452747348753801</v>
      </c>
      <c r="M13">
        <v>0.46832058103511398</v>
      </c>
      <c r="N13">
        <v>0.51542298347637905</v>
      </c>
      <c r="O13">
        <v>0.33708785145210501</v>
      </c>
      <c r="P13">
        <v>0.48671911088040498</v>
      </c>
      <c r="Q13">
        <v>0.73520106398794005</v>
      </c>
    </row>
    <row r="14" spans="1:17">
      <c r="A14" t="s">
        <v>22</v>
      </c>
      <c r="B14">
        <v>8</v>
      </c>
      <c r="C14">
        <v>1.53412708826078</v>
      </c>
      <c r="D14">
        <v>0.40107666496706501</v>
      </c>
      <c r="E14">
        <v>0.24151940720904899</v>
      </c>
      <c r="F14">
        <v>0.39828487309909999</v>
      </c>
      <c r="G14">
        <v>0.39619454465554499</v>
      </c>
      <c r="H14">
        <v>0.62082061169845204</v>
      </c>
      <c r="J14" t="s">
        <v>24</v>
      </c>
      <c r="K14">
        <v>5</v>
      </c>
      <c r="L14">
        <v>1.1442030861367101</v>
      </c>
      <c r="M14">
        <v>0.406410707762421</v>
      </c>
      <c r="N14">
        <v>0.27926138190140898</v>
      </c>
      <c r="O14">
        <v>0.24303098536432399</v>
      </c>
      <c r="P14">
        <v>0.59006792439760802</v>
      </c>
      <c r="Q14">
        <v>0.37393844808846899</v>
      </c>
    </row>
    <row r="15" spans="1:17">
      <c r="A15" t="s">
        <v>23</v>
      </c>
      <c r="B15">
        <v>3</v>
      </c>
      <c r="C15">
        <v>1.97735465754642</v>
      </c>
      <c r="D15">
        <v>0.41517573450911999</v>
      </c>
      <c r="E15">
        <v>0.38359719897563999</v>
      </c>
      <c r="F15">
        <v>0.35900484898747798</v>
      </c>
      <c r="G15">
        <v>0.37435324040851498</v>
      </c>
      <c r="H15">
        <v>0.72888861238935798</v>
      </c>
      <c r="J15" t="s">
        <v>25</v>
      </c>
      <c r="K15">
        <v>10</v>
      </c>
      <c r="L15">
        <v>0.99209800443910601</v>
      </c>
      <c r="M15">
        <v>0.31081090892033197</v>
      </c>
      <c r="N15">
        <v>0.244658087385458</v>
      </c>
      <c r="O15">
        <v>1.0318006711073699</v>
      </c>
      <c r="P15">
        <v>0.630260732843405</v>
      </c>
      <c r="Q15">
        <v>0.23890879715799301</v>
      </c>
    </row>
    <row r="16" spans="1:17">
      <c r="A16" t="s">
        <v>24</v>
      </c>
      <c r="B16">
        <v>12</v>
      </c>
      <c r="C16">
        <v>1.39142380151838</v>
      </c>
      <c r="D16">
        <v>0.31149132516057598</v>
      </c>
      <c r="E16">
        <v>0.218599009451382</v>
      </c>
      <c r="F16">
        <v>0.26037946309438997</v>
      </c>
      <c r="G16">
        <v>0.39542918833713098</v>
      </c>
      <c r="H16">
        <v>0.22550466565483601</v>
      </c>
      <c r="J16" t="s">
        <v>26</v>
      </c>
      <c r="K16">
        <v>5</v>
      </c>
      <c r="L16">
        <v>0.316675401348397</v>
      </c>
      <c r="M16">
        <v>9.5923356717570796E-2</v>
      </c>
      <c r="N16">
        <v>0.13646877036337399</v>
      </c>
      <c r="O16">
        <v>0.60427094253546998</v>
      </c>
      <c r="P16">
        <v>0.23200275258073999</v>
      </c>
      <c r="Q16">
        <v>0.662732201322215</v>
      </c>
    </row>
    <row r="17" spans="1:17">
      <c r="A17" t="s">
        <v>25</v>
      </c>
      <c r="B17">
        <v>14</v>
      </c>
      <c r="C17">
        <v>1.0599137053313701</v>
      </c>
      <c r="D17">
        <v>0.31917747183369799</v>
      </c>
      <c r="E17">
        <v>0.2462958134173</v>
      </c>
      <c r="F17">
        <v>0.78701519824789401</v>
      </c>
      <c r="G17">
        <v>0.58159883772743104</v>
      </c>
      <c r="H17">
        <v>0.33678179507118999</v>
      </c>
      <c r="J17" t="s">
        <v>27</v>
      </c>
      <c r="K17">
        <v>2</v>
      </c>
      <c r="L17">
        <v>0.482989357739945</v>
      </c>
      <c r="M17">
        <v>0.14537704867465601</v>
      </c>
      <c r="N17">
        <v>4.5921218778858103E-2</v>
      </c>
      <c r="O17">
        <v>0.22011433445867601</v>
      </c>
      <c r="P17">
        <v>0.14071873479819</v>
      </c>
      <c r="Q17">
        <v>0.199452384740681</v>
      </c>
    </row>
    <row r="18" spans="1:17">
      <c r="A18" t="s">
        <v>26</v>
      </c>
      <c r="B18">
        <v>7</v>
      </c>
      <c r="C18">
        <v>0.23327167943942501</v>
      </c>
      <c r="D18">
        <v>0.25578213346371498</v>
      </c>
      <c r="E18">
        <v>0.289808235152196</v>
      </c>
      <c r="F18">
        <v>0.45156302738957099</v>
      </c>
      <c r="G18">
        <v>0.17539416369413799</v>
      </c>
      <c r="H18">
        <v>0.19270775854094899</v>
      </c>
      <c r="J18" t="s">
        <v>28</v>
      </c>
      <c r="K18">
        <v>2</v>
      </c>
      <c r="L18">
        <v>2.5981986064017599</v>
      </c>
      <c r="M18">
        <v>0.97063469812592296</v>
      </c>
      <c r="N18">
        <v>0.65590653929081499</v>
      </c>
      <c r="O18">
        <v>0.63151720291689595</v>
      </c>
      <c r="P18">
        <v>0.54361267407630198</v>
      </c>
      <c r="Q18">
        <v>1.02270285025276</v>
      </c>
    </row>
    <row r="19" spans="1:17">
      <c r="A19" t="s">
        <v>27</v>
      </c>
      <c r="B19">
        <v>4</v>
      </c>
      <c r="C19">
        <v>0.32511819686204602</v>
      </c>
      <c r="D19">
        <v>0.24823856833871</v>
      </c>
      <c r="E19">
        <v>0.19952780862525199</v>
      </c>
      <c r="F19">
        <v>0.33930982606158</v>
      </c>
      <c r="G19">
        <v>0.23360459843654699</v>
      </c>
      <c r="H19">
        <v>0.38011668734056903</v>
      </c>
      <c r="J19" t="s">
        <v>29</v>
      </c>
      <c r="K19">
        <v>28</v>
      </c>
      <c r="L19">
        <v>0.74064998151615102</v>
      </c>
      <c r="M19">
        <v>0.34984832408348199</v>
      </c>
      <c r="N19">
        <v>0.33288295175621002</v>
      </c>
      <c r="O19">
        <v>0.78588170553598102</v>
      </c>
      <c r="P19">
        <v>0.57232984824553201</v>
      </c>
      <c r="Q19">
        <v>0.55257898887076495</v>
      </c>
    </row>
    <row r="20" spans="1:17">
      <c r="A20" t="s">
        <v>28</v>
      </c>
      <c r="B20">
        <v>3</v>
      </c>
      <c r="C20">
        <v>1.7862683011204199</v>
      </c>
      <c r="D20">
        <v>0.70679470854292703</v>
      </c>
      <c r="E20">
        <v>0.529150861740046</v>
      </c>
      <c r="F20">
        <v>0.48346674749845298</v>
      </c>
      <c r="G20">
        <v>0.40655582756576403</v>
      </c>
      <c r="H20">
        <v>0.68808559659719704</v>
      </c>
      <c r="J20" t="s">
        <v>30</v>
      </c>
      <c r="K20">
        <v>18</v>
      </c>
      <c r="L20">
        <v>0.71005267568478903</v>
      </c>
      <c r="M20">
        <v>0.374024558909758</v>
      </c>
      <c r="N20">
        <v>0.40570214745706001</v>
      </c>
      <c r="O20">
        <v>0.60570706941193697</v>
      </c>
      <c r="P20">
        <v>0.59795912738064005</v>
      </c>
      <c r="Q20">
        <v>0.99800609199872303</v>
      </c>
    </row>
    <row r="21" spans="1:17">
      <c r="A21" t="s">
        <v>29</v>
      </c>
      <c r="B21">
        <v>55</v>
      </c>
      <c r="C21">
        <v>0.78015848626168405</v>
      </c>
      <c r="D21">
        <v>0.30142923443563602</v>
      </c>
      <c r="E21">
        <v>0.29428047795297302</v>
      </c>
      <c r="F21">
        <v>0.52390099144156599</v>
      </c>
      <c r="G21">
        <v>0.40196198379628401</v>
      </c>
      <c r="H21">
        <v>0.32153032878168403</v>
      </c>
      <c r="J21" t="s">
        <v>31</v>
      </c>
      <c r="K21">
        <v>10</v>
      </c>
      <c r="L21">
        <v>0.34035982499572698</v>
      </c>
      <c r="M21">
        <v>0.156375157056483</v>
      </c>
      <c r="N21">
        <v>0.137818529233799</v>
      </c>
      <c r="O21">
        <v>0.52306859148390195</v>
      </c>
      <c r="P21">
        <v>0.63657998046105302</v>
      </c>
      <c r="Q21">
        <v>0.77136523029022197</v>
      </c>
    </row>
    <row r="22" spans="1:17">
      <c r="A22" t="s">
        <v>30</v>
      </c>
      <c r="B22">
        <v>44</v>
      </c>
      <c r="C22">
        <v>0.35847065273636203</v>
      </c>
      <c r="D22">
        <v>0.20738538981959301</v>
      </c>
      <c r="E22">
        <v>0.28222625072156798</v>
      </c>
      <c r="F22">
        <v>0.36138036568492099</v>
      </c>
      <c r="G22">
        <v>0.25043981208504001</v>
      </c>
      <c r="H22">
        <v>0.334818528788008</v>
      </c>
      <c r="J22" t="s">
        <v>32</v>
      </c>
      <c r="K22">
        <v>2</v>
      </c>
      <c r="L22">
        <v>1.3629686420174401</v>
      </c>
      <c r="M22">
        <v>0.59499519930016698</v>
      </c>
      <c r="N22">
        <v>0.80833383005502502</v>
      </c>
      <c r="O22">
        <v>0.67994797254319095</v>
      </c>
      <c r="P22">
        <v>0.56875176187496701</v>
      </c>
      <c r="Q22">
        <v>1.2412347530571799</v>
      </c>
    </row>
    <row r="23" spans="1:17">
      <c r="A23" t="s">
        <v>31</v>
      </c>
      <c r="B23">
        <v>24</v>
      </c>
      <c r="C23">
        <v>0.49624755248709002</v>
      </c>
      <c r="D23">
        <v>0.22247064961631399</v>
      </c>
      <c r="E23">
        <v>0.26811747173484901</v>
      </c>
      <c r="F23">
        <v>0.46989240105449298</v>
      </c>
      <c r="G23">
        <v>0.32658435247859002</v>
      </c>
      <c r="H23">
        <v>0.55569795066295302</v>
      </c>
      <c r="J23" t="s">
        <v>33</v>
      </c>
      <c r="K23">
        <v>3</v>
      </c>
      <c r="L23">
        <v>1.0421870217404099</v>
      </c>
      <c r="M23">
        <v>0.436968403031262</v>
      </c>
      <c r="N23">
        <v>0.305951201584786</v>
      </c>
      <c r="O23">
        <v>0.55852005340197797</v>
      </c>
      <c r="P23">
        <v>0.85975693138859599</v>
      </c>
      <c r="Q23">
        <v>1.3975601817281</v>
      </c>
    </row>
    <row r="24" spans="1:17">
      <c r="A24" t="s">
        <v>32</v>
      </c>
      <c r="B24">
        <v>3</v>
      </c>
      <c r="C24">
        <v>1.8263402817001499</v>
      </c>
      <c r="D24">
        <v>0.37465772506149098</v>
      </c>
      <c r="E24">
        <v>0.82677664208049895</v>
      </c>
      <c r="F24">
        <v>0.396523546245025</v>
      </c>
      <c r="G24">
        <v>0.362727482566786</v>
      </c>
      <c r="H24">
        <v>0.46728730595353102</v>
      </c>
      <c r="J24" t="s">
        <v>34</v>
      </c>
      <c r="K24">
        <v>2</v>
      </c>
      <c r="L24">
        <v>1.2914440862416501</v>
      </c>
      <c r="M24">
        <v>0.495953622254028</v>
      </c>
      <c r="N24">
        <v>0.55548556933401205</v>
      </c>
      <c r="O24">
        <v>0.51381295298878005</v>
      </c>
      <c r="P24">
        <v>0.56012020269028195</v>
      </c>
      <c r="Q24">
        <v>1.395348789052</v>
      </c>
    </row>
    <row r="25" spans="1:17">
      <c r="A25" t="s">
        <v>33</v>
      </c>
      <c r="B25">
        <v>3</v>
      </c>
      <c r="C25">
        <v>0.92068123785369205</v>
      </c>
      <c r="D25">
        <v>0.418502246274495</v>
      </c>
      <c r="E25">
        <v>0.38528219382675599</v>
      </c>
      <c r="F25">
        <v>0.34070544005220299</v>
      </c>
      <c r="G25">
        <v>0.73846029778784905</v>
      </c>
      <c r="H25">
        <v>0.59332331872801403</v>
      </c>
      <c r="J25" t="s">
        <v>35</v>
      </c>
      <c r="K25">
        <v>20</v>
      </c>
      <c r="L25">
        <v>0.47918737050288801</v>
      </c>
      <c r="M25">
        <v>0.20415374097479899</v>
      </c>
      <c r="N25">
        <v>0.29483618305249798</v>
      </c>
      <c r="O25">
        <v>0.34327181378591598</v>
      </c>
      <c r="P25">
        <v>0.37450468848722102</v>
      </c>
      <c r="Q25">
        <v>0.50466658194160496</v>
      </c>
    </row>
    <row r="26" spans="1:17">
      <c r="A26" t="s">
        <v>34</v>
      </c>
      <c r="B26">
        <v>5</v>
      </c>
      <c r="C26">
        <v>0.17024977485340001</v>
      </c>
      <c r="D26">
        <v>0.135133468776577</v>
      </c>
      <c r="E26">
        <v>0.24803909109118</v>
      </c>
      <c r="F26">
        <v>0.18774666772896301</v>
      </c>
      <c r="G26">
        <v>0.101924637569274</v>
      </c>
      <c r="H26">
        <v>0.31682694292401498</v>
      </c>
      <c r="J26" t="s">
        <v>36</v>
      </c>
      <c r="K26">
        <v>17</v>
      </c>
      <c r="L26">
        <v>0.43459378123399001</v>
      </c>
      <c r="M26">
        <v>0.221679876200641</v>
      </c>
      <c r="N26">
        <v>0.27209358778896398</v>
      </c>
      <c r="O26">
        <v>0.40157680113188299</v>
      </c>
      <c r="P26">
        <v>0.373055946187486</v>
      </c>
      <c r="Q26">
        <v>0.45489996754220202</v>
      </c>
    </row>
    <row r="27" spans="1:17">
      <c r="A27" t="s">
        <v>35</v>
      </c>
      <c r="B27">
        <v>34</v>
      </c>
      <c r="C27">
        <v>0.42019180786048899</v>
      </c>
      <c r="D27">
        <v>0.17788223686837401</v>
      </c>
      <c r="E27">
        <v>0.25691580803972403</v>
      </c>
      <c r="F27">
        <v>0.31961468179351499</v>
      </c>
      <c r="G27">
        <v>0.28392439324079499</v>
      </c>
      <c r="H27">
        <v>0.32283956016583198</v>
      </c>
      <c r="J27" t="s">
        <v>37</v>
      </c>
      <c r="K27">
        <v>3</v>
      </c>
      <c r="L27">
        <v>0.61887873623857403</v>
      </c>
      <c r="M27">
        <v>0.37824020333949399</v>
      </c>
      <c r="N27">
        <v>0.64513213356694799</v>
      </c>
      <c r="O27">
        <v>1.1560583147411101</v>
      </c>
      <c r="P27">
        <v>0.95621006836383005</v>
      </c>
      <c r="Q27">
        <v>2.0223336348023402</v>
      </c>
    </row>
    <row r="28" spans="1:17">
      <c r="A28" t="s">
        <v>36</v>
      </c>
      <c r="B28">
        <v>32</v>
      </c>
      <c r="C28">
        <v>0.516905105170121</v>
      </c>
      <c r="D28">
        <v>0.23863811260246201</v>
      </c>
      <c r="E28">
        <v>0.30421677170993899</v>
      </c>
      <c r="F28">
        <v>0.39907887557876998</v>
      </c>
      <c r="G28">
        <v>0.27141494135598698</v>
      </c>
      <c r="H28">
        <v>0.46230397489832997</v>
      </c>
      <c r="J28" t="s">
        <v>38</v>
      </c>
      <c r="K28">
        <v>1</v>
      </c>
      <c r="L28">
        <v>9.6331055700848503E-2</v>
      </c>
      <c r="M28">
        <v>2.59729467664567E-2</v>
      </c>
      <c r="N28">
        <v>8.0191184748665406E-2</v>
      </c>
      <c r="O28">
        <v>0.29294451165164698</v>
      </c>
      <c r="P28">
        <v>1.5885858330062098E-2</v>
      </c>
      <c r="Q28">
        <v>3.4404384717294803E-2</v>
      </c>
    </row>
    <row r="29" spans="1:17">
      <c r="A29" t="s">
        <v>37</v>
      </c>
      <c r="B29">
        <v>1</v>
      </c>
      <c r="C29">
        <v>1.01267120408464</v>
      </c>
      <c r="D29">
        <v>0.54975810929732605</v>
      </c>
      <c r="E29">
        <v>0.22686083389067399</v>
      </c>
      <c r="F29">
        <v>0.21336104519451099</v>
      </c>
      <c r="G29">
        <v>1.3195465009070499</v>
      </c>
      <c r="H29">
        <v>0.638261197190921</v>
      </c>
      <c r="J29" t="s">
        <v>39</v>
      </c>
      <c r="K29">
        <v>5</v>
      </c>
      <c r="L29">
        <v>0.42296165525600998</v>
      </c>
      <c r="M29">
        <v>0.70590149767451804</v>
      </c>
      <c r="N29">
        <v>0.66112233976058898</v>
      </c>
      <c r="O29">
        <v>1.1585601915199599</v>
      </c>
      <c r="P29">
        <v>0.93291713284316002</v>
      </c>
      <c r="Q29">
        <v>1.0635241247467999</v>
      </c>
    </row>
    <row r="30" spans="1:17">
      <c r="A30" t="s">
        <v>38</v>
      </c>
      <c r="B30">
        <v>1</v>
      </c>
      <c r="C30">
        <v>9.6331055700848503E-2</v>
      </c>
      <c r="D30">
        <v>2.59729467664567E-2</v>
      </c>
      <c r="E30">
        <v>8.0191184748665406E-2</v>
      </c>
      <c r="F30">
        <v>0.29294451165164698</v>
      </c>
      <c r="G30">
        <v>1.5885858330062098E-2</v>
      </c>
      <c r="H30">
        <v>3.4404384717294803E-2</v>
      </c>
      <c r="J30" t="s">
        <v>40</v>
      </c>
      <c r="K30">
        <v>4</v>
      </c>
      <c r="L30">
        <v>0.62775110733599304</v>
      </c>
      <c r="M30">
        <v>0.54500715983843095</v>
      </c>
      <c r="N30">
        <v>0.44489134866459901</v>
      </c>
      <c r="O30">
        <v>1.25390641956091</v>
      </c>
      <c r="P30">
        <v>1.0733466074937801</v>
      </c>
      <c r="Q30">
        <v>2.65579363552555</v>
      </c>
    </row>
    <row r="31" spans="1:17">
      <c r="A31" t="s">
        <v>39</v>
      </c>
      <c r="B31">
        <v>14</v>
      </c>
      <c r="C31" s="1">
        <v>0.43443223999987601</v>
      </c>
      <c r="D31">
        <v>0.39103851063258099</v>
      </c>
      <c r="E31">
        <v>0.30678139385457498</v>
      </c>
      <c r="F31">
        <v>0.75533393898315204</v>
      </c>
      <c r="G31">
        <v>0.53479013054400104</v>
      </c>
      <c r="H31">
        <v>0.47566106469932301</v>
      </c>
      <c r="J31" t="s">
        <v>41</v>
      </c>
      <c r="K31">
        <v>3</v>
      </c>
      <c r="L31">
        <v>0.36638357493670298</v>
      </c>
      <c r="M31">
        <v>8.4768750250473104E-2</v>
      </c>
      <c r="N31">
        <v>0.24974696613732</v>
      </c>
      <c r="O31">
        <v>0.87322689984271196</v>
      </c>
      <c r="P31">
        <v>0.89325324297428998</v>
      </c>
      <c r="Q31">
        <v>1.3452383269867101</v>
      </c>
    </row>
    <row r="32" spans="1:17">
      <c r="A32" t="s">
        <v>40</v>
      </c>
      <c r="B32">
        <v>4</v>
      </c>
      <c r="C32">
        <v>0.52351586988450505</v>
      </c>
      <c r="D32">
        <v>0.45035592108958999</v>
      </c>
      <c r="E32">
        <v>0.39749514387194501</v>
      </c>
      <c r="F32">
        <v>1.0836277059508701</v>
      </c>
      <c r="G32">
        <v>0.50244883956347197</v>
      </c>
      <c r="H32">
        <v>0.64253103632731201</v>
      </c>
      <c r="J32" t="s">
        <v>42</v>
      </c>
      <c r="K32">
        <v>11</v>
      </c>
      <c r="L32">
        <v>0.70896067677385699</v>
      </c>
      <c r="M32">
        <v>0.34087502132110797</v>
      </c>
      <c r="N32">
        <v>0.49382011565969403</v>
      </c>
      <c r="O32">
        <v>0.56515191705874701</v>
      </c>
      <c r="P32">
        <v>0.58348803335454003</v>
      </c>
      <c r="Q32">
        <v>0.62766108461575099</v>
      </c>
    </row>
    <row r="33" spans="1:17">
      <c r="A33" t="s">
        <v>41</v>
      </c>
      <c r="B33">
        <v>3</v>
      </c>
      <c r="C33">
        <v>0.49989621813127899</v>
      </c>
      <c r="D33">
        <v>0.177735933345816</v>
      </c>
      <c r="E33">
        <v>0.50369495385188001</v>
      </c>
      <c r="F33">
        <v>0.77556999934264503</v>
      </c>
      <c r="G33">
        <v>0.55833218032074705</v>
      </c>
      <c r="H33">
        <v>1.2532321174377301</v>
      </c>
      <c r="J33" t="s">
        <v>43</v>
      </c>
      <c r="K33">
        <v>5</v>
      </c>
      <c r="L33">
        <v>1.5151787342538099</v>
      </c>
      <c r="M33">
        <v>0.33372167917969497</v>
      </c>
      <c r="N33">
        <v>0.32563266980507499</v>
      </c>
      <c r="O33">
        <v>0.500692864915671</v>
      </c>
      <c r="P33">
        <v>0.50074291402505</v>
      </c>
      <c r="Q33">
        <v>0.25632241980631099</v>
      </c>
    </row>
    <row r="34" spans="1:17">
      <c r="A34" t="s">
        <v>42</v>
      </c>
      <c r="B34">
        <v>22</v>
      </c>
      <c r="C34">
        <v>0.698695685964139</v>
      </c>
      <c r="D34">
        <v>0.26836821616249401</v>
      </c>
      <c r="E34">
        <v>0.31081942860448702</v>
      </c>
      <c r="F34">
        <v>0.45986876068453197</v>
      </c>
      <c r="G34">
        <v>0.40207126227860801</v>
      </c>
      <c r="H34">
        <v>0.44035236654948101</v>
      </c>
      <c r="J34" t="s">
        <v>44</v>
      </c>
      <c r="K34">
        <v>2</v>
      </c>
      <c r="L34">
        <v>0.56307183079269396</v>
      </c>
      <c r="M34">
        <v>0.18153142708303999</v>
      </c>
      <c r="N34">
        <v>0.15112441536021501</v>
      </c>
      <c r="O34">
        <v>0.366926224011552</v>
      </c>
      <c r="P34">
        <v>0.87653225208226104</v>
      </c>
      <c r="Q34">
        <v>0.81718177448234797</v>
      </c>
    </row>
    <row r="35" spans="1:17">
      <c r="A35" t="s">
        <v>43</v>
      </c>
      <c r="B35">
        <v>12</v>
      </c>
      <c r="C35">
        <v>1.54753776698043</v>
      </c>
      <c r="D35">
        <v>0.25671953741144199</v>
      </c>
      <c r="E35">
        <v>0.15717320670486701</v>
      </c>
      <c r="F35">
        <v>0.21433593667109399</v>
      </c>
      <c r="G35">
        <v>0.30575960050805201</v>
      </c>
      <c r="H35">
        <v>0.131243246169572</v>
      </c>
      <c r="J35" t="s">
        <v>45</v>
      </c>
      <c r="K35">
        <v>3</v>
      </c>
      <c r="L35">
        <v>1.02513366235588</v>
      </c>
      <c r="M35">
        <v>6.5672394139311599E-2</v>
      </c>
      <c r="N35">
        <v>0.30920506330535802</v>
      </c>
      <c r="O35">
        <v>0.50214936480013606</v>
      </c>
      <c r="P35">
        <v>0.34136353912695899</v>
      </c>
      <c r="Q35">
        <v>0.39281052981533998</v>
      </c>
    </row>
    <row r="36" spans="1:17">
      <c r="A36" t="s">
        <v>44</v>
      </c>
      <c r="B36">
        <v>8</v>
      </c>
      <c r="C36">
        <v>1.30033854309229</v>
      </c>
      <c r="D36">
        <v>0.33098918914553899</v>
      </c>
      <c r="E36">
        <v>0.232207121951337</v>
      </c>
      <c r="F36">
        <v>0.30986303357881501</v>
      </c>
      <c r="G36">
        <v>0.46846027791086697</v>
      </c>
      <c r="H36">
        <v>0.38799634579234099</v>
      </c>
      <c r="J36" t="s">
        <v>46</v>
      </c>
      <c r="K36">
        <v>2</v>
      </c>
      <c r="L36">
        <v>0.27834251226085499</v>
      </c>
      <c r="M36">
        <v>0.229237522213491</v>
      </c>
      <c r="N36">
        <v>0.212411178918884</v>
      </c>
      <c r="O36">
        <v>0.31418973067505701</v>
      </c>
      <c r="P36">
        <v>0.808345104121726</v>
      </c>
      <c r="Q36">
        <v>0.50260414550138099</v>
      </c>
    </row>
    <row r="37" spans="1:17">
      <c r="A37" t="s">
        <v>45</v>
      </c>
      <c r="B37">
        <v>7</v>
      </c>
      <c r="C37">
        <v>0.47222837885950197</v>
      </c>
      <c r="D37">
        <v>0.14496555479463899</v>
      </c>
      <c r="E37">
        <v>0.25298817968239101</v>
      </c>
      <c r="F37">
        <v>0.35604535742968102</v>
      </c>
      <c r="G37">
        <v>0.58816187279032395</v>
      </c>
      <c r="H37">
        <v>0.47425167285001102</v>
      </c>
      <c r="J37" t="s">
        <v>47</v>
      </c>
      <c r="K37">
        <v>9</v>
      </c>
      <c r="L37">
        <v>0.64043195691185095</v>
      </c>
      <c r="M37">
        <v>0.17059893164144099</v>
      </c>
      <c r="N37">
        <v>0.223515716493185</v>
      </c>
      <c r="O37">
        <v>0.357569530841511</v>
      </c>
      <c r="P37">
        <v>0.13285019129130099</v>
      </c>
      <c r="Q37">
        <v>8.3008445485079005E-2</v>
      </c>
    </row>
    <row r="38" spans="1:17">
      <c r="A38" t="s">
        <v>46</v>
      </c>
      <c r="B38">
        <v>4</v>
      </c>
      <c r="C38">
        <v>0.20310839601368399</v>
      </c>
      <c r="D38">
        <v>0.51983927985077005</v>
      </c>
      <c r="E38">
        <v>0.36228699671526599</v>
      </c>
      <c r="F38">
        <v>0.44957611569810602</v>
      </c>
      <c r="G38">
        <v>0.73511600192728699</v>
      </c>
      <c r="H38">
        <v>0.67839475105767899</v>
      </c>
      <c r="J38" t="s">
        <v>49</v>
      </c>
      <c r="K38">
        <v>2</v>
      </c>
      <c r="L38">
        <v>1.67093101112806</v>
      </c>
      <c r="M38">
        <v>0.85021985907054598</v>
      </c>
      <c r="N38">
        <v>1.1111962106682201</v>
      </c>
      <c r="O38">
        <v>1.1384201026794101</v>
      </c>
      <c r="P38">
        <v>0.79009965638026403</v>
      </c>
      <c r="Q38">
        <v>1.1153593523843599</v>
      </c>
    </row>
    <row r="39" spans="1:17">
      <c r="A39" s="1" t="s">
        <v>47</v>
      </c>
      <c r="B39">
        <v>13</v>
      </c>
      <c r="C39">
        <v>0.255735627569881</v>
      </c>
      <c r="D39">
        <v>0.17620937499547301</v>
      </c>
      <c r="E39">
        <v>0.23023915336130901</v>
      </c>
      <c r="F39">
        <v>0.32359689242610601</v>
      </c>
      <c r="G39">
        <v>0.13894179407176199</v>
      </c>
      <c r="H39">
        <v>9.7722512968040298E-2</v>
      </c>
      <c r="J39" t="s">
        <v>51</v>
      </c>
      <c r="K39">
        <v>2</v>
      </c>
      <c r="L39">
        <v>1.6898401353047601</v>
      </c>
      <c r="M39">
        <v>0.24481340784976399</v>
      </c>
      <c r="N39">
        <v>0.19166431977575299</v>
      </c>
      <c r="O39">
        <v>0.17909581943706701</v>
      </c>
      <c r="P39">
        <v>5.1007478806686497E-2</v>
      </c>
      <c r="Q39">
        <v>0.111037305179733</v>
      </c>
    </row>
    <row r="40" spans="1:17">
      <c r="A40" t="s">
        <v>48</v>
      </c>
      <c r="B40">
        <v>1</v>
      </c>
      <c r="C40">
        <v>0.111267592083492</v>
      </c>
      <c r="D40">
        <v>0.60224498414772498</v>
      </c>
      <c r="E40">
        <v>0.47940796305261602</v>
      </c>
      <c r="F40">
        <v>0.42676468330370398</v>
      </c>
      <c r="G40">
        <v>0.39232811229632802</v>
      </c>
      <c r="H40">
        <v>0.72430888219378697</v>
      </c>
      <c r="J40" t="s">
        <v>52</v>
      </c>
      <c r="K40">
        <v>5</v>
      </c>
      <c r="L40">
        <v>0.20336167344022399</v>
      </c>
      <c r="M40">
        <v>0.24421801294609899</v>
      </c>
      <c r="N40">
        <v>0.14734141522622601</v>
      </c>
      <c r="O40">
        <v>0.46881042668508199</v>
      </c>
      <c r="P40">
        <v>0.56776025089885196</v>
      </c>
      <c r="Q40">
        <v>0.39546026111862398</v>
      </c>
    </row>
    <row r="41" spans="1:17">
      <c r="A41" t="s">
        <v>49</v>
      </c>
      <c r="B41">
        <v>7</v>
      </c>
      <c r="C41">
        <v>0.60282280713283898</v>
      </c>
      <c r="D41">
        <v>0.29828574114581702</v>
      </c>
      <c r="E41">
        <v>0.35297189239029098</v>
      </c>
      <c r="F41">
        <v>0.421015432827822</v>
      </c>
      <c r="G41">
        <v>0.305086310225541</v>
      </c>
      <c r="H41">
        <v>0.44362503163186401</v>
      </c>
      <c r="J41" t="s">
        <v>53</v>
      </c>
      <c r="K41">
        <v>37</v>
      </c>
      <c r="L41">
        <v>1.07262461990163</v>
      </c>
      <c r="M41">
        <v>0.37545893605617398</v>
      </c>
      <c r="N41">
        <v>0.28730901974221701</v>
      </c>
      <c r="O41">
        <v>0.545637479243683</v>
      </c>
      <c r="P41">
        <v>0.42606724844343002</v>
      </c>
      <c r="Q41">
        <v>0.62715433216794703</v>
      </c>
    </row>
    <row r="42" spans="1:17">
      <c r="A42" t="s">
        <v>50</v>
      </c>
      <c r="B42">
        <v>2</v>
      </c>
      <c r="C42">
        <v>5.5063043267691299E-2</v>
      </c>
      <c r="D42">
        <v>0.18782031193444501</v>
      </c>
      <c r="E42">
        <v>0.21492776210161699</v>
      </c>
      <c r="F42">
        <v>0.24370186197559901</v>
      </c>
      <c r="G42">
        <v>5.8591769685169701E-2</v>
      </c>
      <c r="H42">
        <v>6.5373827983625704E-2</v>
      </c>
      <c r="J42" t="s">
        <v>54</v>
      </c>
      <c r="K42">
        <v>3</v>
      </c>
      <c r="L42">
        <v>0.35524665335633498</v>
      </c>
      <c r="M42">
        <v>0.11977584274967901</v>
      </c>
      <c r="N42">
        <v>0.111931895864159</v>
      </c>
      <c r="O42">
        <v>0.25365601607371202</v>
      </c>
      <c r="P42">
        <v>0.13508390442281901</v>
      </c>
      <c r="Q42">
        <v>0.33849747331517899</v>
      </c>
    </row>
    <row r="43" spans="1:17">
      <c r="A43" t="s">
        <v>51</v>
      </c>
      <c r="B43">
        <v>6</v>
      </c>
      <c r="C43">
        <v>0.99321343992148303</v>
      </c>
      <c r="D43">
        <v>0.555349673921261</v>
      </c>
      <c r="E43">
        <v>0.46277699801134498</v>
      </c>
      <c r="F43">
        <v>0.285091287719001</v>
      </c>
      <c r="G43">
        <v>0.19086631925665601</v>
      </c>
      <c r="H43">
        <v>0.21162775443319301</v>
      </c>
      <c r="J43" t="s">
        <v>55</v>
      </c>
      <c r="K43">
        <v>11</v>
      </c>
      <c r="L43">
        <v>0.64776192179042202</v>
      </c>
      <c r="M43">
        <v>0.161778916894079</v>
      </c>
      <c r="N43">
        <v>0.29788592864979202</v>
      </c>
      <c r="O43">
        <v>0.44633691642326201</v>
      </c>
      <c r="P43">
        <v>0.474537391386888</v>
      </c>
      <c r="Q43">
        <v>0.44401755782628699</v>
      </c>
    </row>
    <row r="44" spans="1:17">
      <c r="A44" t="s">
        <v>52</v>
      </c>
      <c r="B44">
        <v>9</v>
      </c>
      <c r="C44">
        <v>0.50603220080130795</v>
      </c>
      <c r="D44">
        <v>0.49481144484262601</v>
      </c>
      <c r="E44">
        <v>0.20256011264340601</v>
      </c>
      <c r="F44">
        <v>0.40004626262926801</v>
      </c>
      <c r="G44" s="1">
        <v>0.39693750608646899</v>
      </c>
      <c r="H44">
        <v>0.52749185057201098</v>
      </c>
      <c r="J44" t="s">
        <v>56</v>
      </c>
      <c r="K44">
        <v>2</v>
      </c>
      <c r="L44">
        <v>2.5981986064017599</v>
      </c>
      <c r="M44">
        <v>0.97063469812592296</v>
      </c>
      <c r="N44">
        <v>0.65590653929081499</v>
      </c>
      <c r="O44">
        <v>0.63151720291689595</v>
      </c>
      <c r="P44">
        <v>0.54361267407630198</v>
      </c>
      <c r="Q44">
        <v>1.02270285025276</v>
      </c>
    </row>
    <row r="45" spans="1:17">
      <c r="A45" t="s">
        <v>53</v>
      </c>
      <c r="B45">
        <v>63</v>
      </c>
      <c r="C45">
        <v>0.92030691505762097</v>
      </c>
      <c r="D45">
        <v>0.33255946296274003</v>
      </c>
      <c r="E45">
        <v>0.318397188387532</v>
      </c>
      <c r="F45">
        <v>0.47957370975691799</v>
      </c>
      <c r="G45">
        <v>0.328532095177754</v>
      </c>
      <c r="H45">
        <v>0.47589001394693897</v>
      </c>
      <c r="J45" t="s">
        <v>57</v>
      </c>
      <c r="K45">
        <v>2</v>
      </c>
      <c r="L45">
        <v>0.43965818785107902</v>
      </c>
      <c r="M45">
        <v>0.21631165529240301</v>
      </c>
      <c r="N45">
        <v>0.13957703559853499</v>
      </c>
      <c r="O45">
        <v>0.61344690678569203</v>
      </c>
      <c r="P45">
        <v>0.70271836449828395</v>
      </c>
      <c r="Q45">
        <v>0.93912114050909901</v>
      </c>
    </row>
    <row r="46" spans="1:17">
      <c r="A46" t="s">
        <v>54</v>
      </c>
      <c r="B46">
        <v>8</v>
      </c>
      <c r="C46">
        <v>0.58457084523201797</v>
      </c>
      <c r="D46">
        <v>0.18343023233761899</v>
      </c>
      <c r="E46">
        <v>0.124959092831102</v>
      </c>
      <c r="F46">
        <v>0.29132992362507498</v>
      </c>
      <c r="G46">
        <v>0.19559289104661501</v>
      </c>
      <c r="H46">
        <v>0.34299459915838798</v>
      </c>
      <c r="J46" t="s">
        <v>58</v>
      </c>
      <c r="K46">
        <v>3</v>
      </c>
      <c r="L46">
        <v>1.15812162531575</v>
      </c>
      <c r="M46">
        <v>0.82453292461192795</v>
      </c>
      <c r="N46">
        <v>0.67969491012161698</v>
      </c>
      <c r="O46">
        <v>0.95063767898540397</v>
      </c>
      <c r="P46">
        <v>1.2582328986468601</v>
      </c>
      <c r="Q46">
        <v>1.8142561376817701</v>
      </c>
    </row>
    <row r="47" spans="1:17">
      <c r="A47" t="s">
        <v>55</v>
      </c>
      <c r="B47">
        <v>16</v>
      </c>
      <c r="C47">
        <v>0.79590222557225798</v>
      </c>
      <c r="D47">
        <v>0.20900736579908299</v>
      </c>
      <c r="E47">
        <v>0.31214202706497901</v>
      </c>
      <c r="F47">
        <v>0.38884183280592499</v>
      </c>
      <c r="G47">
        <v>0.35255587637713198</v>
      </c>
      <c r="H47">
        <v>0.54614646101453002</v>
      </c>
      <c r="J47" t="s">
        <v>59</v>
      </c>
      <c r="K47">
        <v>11</v>
      </c>
      <c r="L47">
        <v>0.929481761727463</v>
      </c>
      <c r="M47">
        <v>0.28807537434345698</v>
      </c>
      <c r="N47">
        <v>0.25116930590822101</v>
      </c>
      <c r="O47">
        <v>0.95594851746878895</v>
      </c>
      <c r="P47">
        <v>0.59791508543750604</v>
      </c>
      <c r="Q47">
        <v>0.280899148621779</v>
      </c>
    </row>
    <row r="48" spans="1:17">
      <c r="A48" t="s">
        <v>56</v>
      </c>
      <c r="B48">
        <v>3</v>
      </c>
      <c r="C48">
        <v>1.74853143097109</v>
      </c>
      <c r="D48">
        <v>0.66853355945964299</v>
      </c>
      <c r="E48">
        <v>0.489987054129429</v>
      </c>
      <c r="F48">
        <v>0.44754802071315902</v>
      </c>
      <c r="G48">
        <v>0.50615008031226405</v>
      </c>
      <c r="H48">
        <v>0.68640706663143003</v>
      </c>
      <c r="J48" t="s">
        <v>60</v>
      </c>
      <c r="K48">
        <v>4</v>
      </c>
      <c r="L48">
        <v>1.06139809935927</v>
      </c>
      <c r="M48">
        <v>0.51043894848965499</v>
      </c>
      <c r="N48">
        <v>0.56020079880717999</v>
      </c>
      <c r="O48">
        <v>0.51921566650509299</v>
      </c>
      <c r="P48">
        <v>0.31548025686443698</v>
      </c>
      <c r="Q48">
        <v>0.40583663008137799</v>
      </c>
    </row>
    <row r="49" spans="1:17">
      <c r="A49" t="s">
        <v>57</v>
      </c>
      <c r="B49">
        <v>8</v>
      </c>
      <c r="C49">
        <v>0.32641247166960202</v>
      </c>
      <c r="D49">
        <v>0.32897919607332399</v>
      </c>
      <c r="E49">
        <v>0.34632791508202299</v>
      </c>
      <c r="F49">
        <v>0.44495313122536301</v>
      </c>
      <c r="G49">
        <v>0.40231970262620698</v>
      </c>
      <c r="H49">
        <v>0.29963490584213798</v>
      </c>
      <c r="J49" t="s">
        <v>61</v>
      </c>
      <c r="K49">
        <v>7</v>
      </c>
      <c r="L49">
        <v>0.649918541511188</v>
      </c>
      <c r="M49">
        <v>0.22774473947525201</v>
      </c>
      <c r="N49">
        <v>0.29113646909083601</v>
      </c>
      <c r="O49">
        <v>0.41852253229672698</v>
      </c>
      <c r="P49">
        <v>0.29294356844014602</v>
      </c>
      <c r="Q49">
        <v>0.409556656832954</v>
      </c>
    </row>
    <row r="50" spans="1:17">
      <c r="A50" t="s">
        <v>58</v>
      </c>
      <c r="B50">
        <v>6</v>
      </c>
      <c r="C50">
        <v>0.44142129001543901</v>
      </c>
      <c r="D50">
        <v>0.499142441471075</v>
      </c>
      <c r="E50">
        <v>0.365075871345383</v>
      </c>
      <c r="F50">
        <v>0.57008417345020301</v>
      </c>
      <c r="G50">
        <v>0.71618122480021196</v>
      </c>
      <c r="H50">
        <v>0.66729812550786505</v>
      </c>
      <c r="J50" t="s">
        <v>62</v>
      </c>
      <c r="K50">
        <v>1</v>
      </c>
      <c r="L50">
        <v>0.29020517961354902</v>
      </c>
      <c r="M50">
        <v>0.46474146039778902</v>
      </c>
      <c r="N50">
        <v>0.27063882558014302</v>
      </c>
      <c r="O50">
        <v>0.48084135605949702</v>
      </c>
      <c r="P50">
        <v>0.43848070878698803</v>
      </c>
      <c r="Q50">
        <v>0.68366689769644096</v>
      </c>
    </row>
    <row r="51" spans="1:17">
      <c r="A51" t="s">
        <v>59</v>
      </c>
      <c r="B51">
        <v>15</v>
      </c>
      <c r="C51">
        <v>1.00947408061668</v>
      </c>
      <c r="D51">
        <v>0.30194697561643202</v>
      </c>
      <c r="E51">
        <v>0.25096152526520299</v>
      </c>
      <c r="F51">
        <v>0.74770931710356603</v>
      </c>
      <c r="G51">
        <v>0.56112282263750302</v>
      </c>
      <c r="H51">
        <v>0.36104985295041903</v>
      </c>
      <c r="J51" t="s">
        <v>64</v>
      </c>
      <c r="K51">
        <v>5</v>
      </c>
      <c r="L51">
        <v>0.356540965285564</v>
      </c>
      <c r="M51">
        <v>0.58136898086377098</v>
      </c>
      <c r="N51">
        <v>0.14863219335331901</v>
      </c>
      <c r="O51">
        <v>0.67634633228806396</v>
      </c>
      <c r="P51">
        <v>0.37177504256011701</v>
      </c>
      <c r="Q51">
        <v>0.77425257044512297</v>
      </c>
    </row>
    <row r="52" spans="1:17">
      <c r="A52" s="1" t="s">
        <v>60</v>
      </c>
      <c r="B52">
        <v>4</v>
      </c>
      <c r="C52">
        <v>0.23791728371945201</v>
      </c>
      <c r="D52">
        <v>0.49284161651680503</v>
      </c>
      <c r="E52">
        <v>0.54302261128617602</v>
      </c>
      <c r="F52">
        <v>0.52669974042169299</v>
      </c>
      <c r="G52">
        <v>0.42269108156540602</v>
      </c>
      <c r="H52">
        <v>0.318855804226302</v>
      </c>
      <c r="J52" t="s">
        <v>66</v>
      </c>
      <c r="K52">
        <v>1</v>
      </c>
      <c r="L52">
        <v>1.19873043333383</v>
      </c>
      <c r="M52">
        <v>1.2189163445962199</v>
      </c>
      <c r="N52">
        <v>0.96578424405172203</v>
      </c>
      <c r="O52">
        <v>2.1202516408030299</v>
      </c>
      <c r="P52">
        <v>1.48780842115056</v>
      </c>
      <c r="Q52">
        <v>2.36173880280908</v>
      </c>
    </row>
    <row r="53" spans="1:17">
      <c r="A53" t="s">
        <v>61</v>
      </c>
      <c r="B53">
        <v>10</v>
      </c>
      <c r="C53">
        <v>0.84560129314037802</v>
      </c>
      <c r="D53">
        <v>0.224272931440472</v>
      </c>
      <c r="E53">
        <v>0.30392564171113901</v>
      </c>
      <c r="F53">
        <v>0.387241588279986</v>
      </c>
      <c r="G53">
        <v>0.26995057959227198</v>
      </c>
      <c r="H53">
        <v>0.42166213254352197</v>
      </c>
      <c r="J53" t="s">
        <v>67</v>
      </c>
      <c r="K53">
        <v>1</v>
      </c>
      <c r="L53">
        <v>0.12514593334305199</v>
      </c>
      <c r="M53">
        <v>0.18611976252512499</v>
      </c>
      <c r="N53">
        <v>0.28809846341253997</v>
      </c>
      <c r="O53">
        <v>0.22088705805016701</v>
      </c>
      <c r="P53">
        <v>0.19071652056209501</v>
      </c>
      <c r="Q53">
        <v>5.0410417144936701E-2</v>
      </c>
    </row>
    <row r="54" spans="1:17">
      <c r="A54" s="1" t="s">
        <v>62</v>
      </c>
      <c r="B54">
        <v>1</v>
      </c>
      <c r="C54">
        <v>0.29020517961354902</v>
      </c>
      <c r="D54">
        <v>0.46474146039778902</v>
      </c>
      <c r="E54">
        <v>0.27063882558014302</v>
      </c>
      <c r="F54">
        <v>0.48084135605949702</v>
      </c>
      <c r="G54">
        <v>0.43848070878698803</v>
      </c>
      <c r="H54">
        <v>0.68366689769644096</v>
      </c>
      <c r="J54" t="s">
        <v>68</v>
      </c>
      <c r="K54">
        <v>4</v>
      </c>
      <c r="L54">
        <v>0.56654845876142601</v>
      </c>
      <c r="M54">
        <v>0.66863410375636601</v>
      </c>
      <c r="N54">
        <v>0.68696505881737602</v>
      </c>
      <c r="O54">
        <v>1.34812659376278</v>
      </c>
      <c r="P54">
        <v>1.3110572806640099</v>
      </c>
      <c r="Q54">
        <v>2.5629340870941499</v>
      </c>
    </row>
    <row r="55" spans="1:17">
      <c r="A55" t="s">
        <v>63</v>
      </c>
      <c r="B55">
        <v>3</v>
      </c>
      <c r="C55">
        <v>0.10803631656983299</v>
      </c>
      <c r="D55">
        <v>0.23086348222921599</v>
      </c>
      <c r="E55">
        <v>0.25708974542039797</v>
      </c>
      <c r="F55">
        <v>0.214709635193222</v>
      </c>
      <c r="G55">
        <v>0.37744404143544502</v>
      </c>
      <c r="H55">
        <v>0.29738171330271601</v>
      </c>
      <c r="J55" t="s">
        <v>69</v>
      </c>
      <c r="K55">
        <v>2</v>
      </c>
      <c r="L55">
        <v>0.72028629569298996</v>
      </c>
      <c r="M55">
        <v>0.72929562467961795</v>
      </c>
      <c r="N55">
        <v>0.78922936898390095</v>
      </c>
      <c r="O55">
        <v>1.1071595604003801</v>
      </c>
      <c r="P55">
        <v>0.88148040134957795</v>
      </c>
      <c r="Q55">
        <v>1.2654162638378801</v>
      </c>
    </row>
    <row r="56" spans="1:17">
      <c r="A56" t="s">
        <v>64</v>
      </c>
      <c r="B56">
        <v>10</v>
      </c>
      <c r="C56">
        <v>1.0748667978492501</v>
      </c>
      <c r="D56">
        <v>0.35172250558924401</v>
      </c>
      <c r="E56">
        <v>0.14487017346970901</v>
      </c>
      <c r="F56">
        <v>0.50654416093675603</v>
      </c>
      <c r="G56">
        <v>0.27302720723263901</v>
      </c>
      <c r="H56">
        <v>0.383883289937963</v>
      </c>
      <c r="J56" t="s">
        <v>70</v>
      </c>
      <c r="K56">
        <v>1</v>
      </c>
      <c r="L56">
        <v>7.56692914709447E-2</v>
      </c>
      <c r="M56">
        <v>0.32027626317455798</v>
      </c>
      <c r="N56">
        <v>0.32639650744158899</v>
      </c>
      <c r="O56">
        <v>2.4327220804494201E-2</v>
      </c>
      <c r="P56">
        <v>0.25477624551681</v>
      </c>
      <c r="Q56">
        <v>0.1884582797514</v>
      </c>
    </row>
    <row r="57" spans="1:17">
      <c r="A57" t="s">
        <v>65</v>
      </c>
      <c r="B57">
        <v>3</v>
      </c>
      <c r="C57">
        <v>0.20881791883276599</v>
      </c>
      <c r="D57">
        <v>4.9004561508915197E-2</v>
      </c>
      <c r="E57">
        <v>0.14768947067168001</v>
      </c>
      <c r="F57">
        <v>0.22017602049929499</v>
      </c>
      <c r="G57">
        <v>0.200939070245747</v>
      </c>
      <c r="H57">
        <v>0.308796371956085</v>
      </c>
      <c r="J57" t="s">
        <v>72</v>
      </c>
      <c r="K57">
        <v>6</v>
      </c>
      <c r="L57">
        <v>0.84713277181803903</v>
      </c>
      <c r="M57">
        <v>0.995867476898739</v>
      </c>
      <c r="N57">
        <v>0.54255392292874705</v>
      </c>
      <c r="O57">
        <v>0.65953255386759502</v>
      </c>
      <c r="P57">
        <v>0.60527438939438305</v>
      </c>
      <c r="Q57">
        <v>0.50905887166546904</v>
      </c>
    </row>
    <row r="58" spans="1:17">
      <c r="A58" t="s">
        <v>66</v>
      </c>
      <c r="B58">
        <v>3</v>
      </c>
      <c r="C58">
        <v>0.44439794942028699</v>
      </c>
      <c r="D58">
        <v>0.461806335912128</v>
      </c>
      <c r="E58">
        <v>0.418200891885249</v>
      </c>
      <c r="F58">
        <v>1.12947134957357</v>
      </c>
      <c r="G58">
        <v>0.62923651698410898</v>
      </c>
      <c r="H58">
        <v>0.82429248959159196</v>
      </c>
      <c r="J58" t="s">
        <v>73</v>
      </c>
      <c r="K58">
        <v>2</v>
      </c>
      <c r="L58">
        <v>1.6815486419318899</v>
      </c>
      <c r="M58">
        <v>0.197486051060412</v>
      </c>
      <c r="N58">
        <v>0.19997520567018401</v>
      </c>
      <c r="O58">
        <v>0.14819178416906001</v>
      </c>
      <c r="P58">
        <v>7.4751707329857699E-3</v>
      </c>
      <c r="Q58">
        <v>0.25632414795263297</v>
      </c>
    </row>
    <row r="59" spans="1:17">
      <c r="A59" t="s">
        <v>67</v>
      </c>
      <c r="B59">
        <v>3</v>
      </c>
      <c r="C59">
        <v>2.46281567341275</v>
      </c>
      <c r="D59">
        <v>0.181887383070755</v>
      </c>
      <c r="E59">
        <v>0.167664417257265</v>
      </c>
      <c r="F59">
        <v>0.33297927556809997</v>
      </c>
      <c r="G59">
        <v>0.155367343170809</v>
      </c>
      <c r="H59">
        <v>0.49431261184310799</v>
      </c>
      <c r="J59" t="s">
        <v>75</v>
      </c>
      <c r="K59">
        <v>5</v>
      </c>
      <c r="L59">
        <v>0.39015847059201803</v>
      </c>
      <c r="M59">
        <v>0.11923481709974899</v>
      </c>
      <c r="N59">
        <v>0.13042832472208901</v>
      </c>
      <c r="O59">
        <v>0.48315566468348298</v>
      </c>
      <c r="P59">
        <v>0.20004532256983801</v>
      </c>
      <c r="Q59">
        <v>0.25043735074309298</v>
      </c>
    </row>
    <row r="60" spans="1:17">
      <c r="A60" t="s">
        <v>68</v>
      </c>
      <c r="B60">
        <v>1</v>
      </c>
      <c r="C60">
        <v>1.19873043333383</v>
      </c>
      <c r="D60">
        <v>1.2189163445962199</v>
      </c>
      <c r="E60">
        <v>0.96578424405172203</v>
      </c>
      <c r="F60">
        <v>2.1202516408030299</v>
      </c>
      <c r="G60">
        <v>1.48780842115056</v>
      </c>
      <c r="H60">
        <v>2.36173880280908</v>
      </c>
      <c r="J60" t="s">
        <v>77</v>
      </c>
      <c r="K60">
        <v>6</v>
      </c>
      <c r="L60">
        <v>0.320604843968673</v>
      </c>
      <c r="M60">
        <v>0.313061693481548</v>
      </c>
      <c r="N60">
        <v>0.36548771806033697</v>
      </c>
      <c r="O60">
        <v>0.59180804334662196</v>
      </c>
      <c r="P60">
        <v>0.24358092292095801</v>
      </c>
      <c r="Q60">
        <v>0.41427883363940499</v>
      </c>
    </row>
    <row r="61" spans="1:17">
      <c r="A61" t="s">
        <v>69</v>
      </c>
      <c r="B61">
        <v>6</v>
      </c>
      <c r="C61">
        <v>0.37971537078189599</v>
      </c>
      <c r="D61">
        <v>0.31720921236925198</v>
      </c>
      <c r="E61">
        <v>0.47203183501299001</v>
      </c>
      <c r="F61">
        <v>0.43368280791716901</v>
      </c>
      <c r="G61">
        <v>0.417533735641268</v>
      </c>
      <c r="H61">
        <v>0.54735295351438296</v>
      </c>
      <c r="J61" t="s">
        <v>78</v>
      </c>
      <c r="K61">
        <v>1</v>
      </c>
      <c r="L61">
        <v>3.0382657611405901</v>
      </c>
      <c r="M61">
        <v>0.13472061001848201</v>
      </c>
      <c r="N61">
        <v>0.22686083389067399</v>
      </c>
      <c r="O61">
        <v>4.9673360639282398E-2</v>
      </c>
      <c r="P61">
        <v>2.38159398031423E-3</v>
      </c>
      <c r="Q61">
        <v>0.361738802809079</v>
      </c>
    </row>
    <row r="62" spans="1:17">
      <c r="A62" t="s">
        <v>70</v>
      </c>
      <c r="B62">
        <v>2</v>
      </c>
      <c r="C62">
        <v>4.1527869863779099E-2</v>
      </c>
      <c r="D62">
        <v>0.30626907508975998</v>
      </c>
      <c r="E62">
        <v>0.22317106870787601</v>
      </c>
      <c r="F62">
        <v>5.3211029568077398E-2</v>
      </c>
      <c r="G62">
        <v>0.128578919748562</v>
      </c>
      <c r="H62">
        <v>9.6750903806971406E-2</v>
      </c>
      <c r="J62" t="s">
        <v>79</v>
      </c>
      <c r="K62">
        <v>1</v>
      </c>
      <c r="L62">
        <v>0.24184215805214901</v>
      </c>
      <c r="M62">
        <v>0.23967490476301601</v>
      </c>
      <c r="N62">
        <v>0.61267449391607998</v>
      </c>
      <c r="O62">
        <v>9.4067479997736597E-2</v>
      </c>
      <c r="P62">
        <v>0.275152381548595</v>
      </c>
      <c r="Q62">
        <v>0.169093724866683</v>
      </c>
    </row>
    <row r="63" spans="1:17">
      <c r="A63" t="s">
        <v>71</v>
      </c>
      <c r="B63">
        <v>1</v>
      </c>
      <c r="C63">
        <v>0.25197245461081202</v>
      </c>
      <c r="D63">
        <v>5.0041536481320002E-3</v>
      </c>
      <c r="E63">
        <v>0.14885832188940101</v>
      </c>
      <c r="F63">
        <v>0.211424430635895</v>
      </c>
      <c r="G63">
        <v>4.2012525378138897E-2</v>
      </c>
      <c r="H63">
        <v>0.35045888620818499</v>
      </c>
      <c r="J63" t="s">
        <v>80</v>
      </c>
      <c r="K63">
        <v>19</v>
      </c>
      <c r="L63">
        <v>0.62510413432812295</v>
      </c>
      <c r="M63">
        <v>0.35054089158287399</v>
      </c>
      <c r="N63">
        <v>0.325151417793758</v>
      </c>
      <c r="O63">
        <v>0.70725578589127303</v>
      </c>
      <c r="P63">
        <v>0.57397476655316704</v>
      </c>
      <c r="Q63">
        <v>0.56769873685393202</v>
      </c>
    </row>
    <row r="64" spans="1:17">
      <c r="A64" t="s">
        <v>72</v>
      </c>
      <c r="B64">
        <v>16</v>
      </c>
      <c r="C64">
        <v>0.38529955591319698</v>
      </c>
      <c r="D64">
        <v>0.50031431810103</v>
      </c>
      <c r="E64">
        <v>0.373019437212458</v>
      </c>
      <c r="F64">
        <v>0.40562912630283998</v>
      </c>
      <c r="G64">
        <v>0.45677004745542499</v>
      </c>
      <c r="H64">
        <v>0.45358893089725699</v>
      </c>
      <c r="J64" t="s">
        <v>109</v>
      </c>
      <c r="K64">
        <v>1</v>
      </c>
      <c r="L64">
        <v>0.54669673958056997</v>
      </c>
      <c r="M64">
        <v>8.7671811317966003E-2</v>
      </c>
      <c r="N64">
        <v>0.22686083389067399</v>
      </c>
      <c r="O64">
        <v>0.68729223352692304</v>
      </c>
      <c r="P64">
        <v>0.63041281659335602</v>
      </c>
      <c r="Q64">
        <v>0.27427596155874001</v>
      </c>
    </row>
    <row r="65" spans="1:17">
      <c r="A65" t="s">
        <v>73</v>
      </c>
      <c r="B65">
        <v>7</v>
      </c>
      <c r="C65">
        <v>0.59722600283677796</v>
      </c>
      <c r="D65">
        <v>0.27321374576415802</v>
      </c>
      <c r="E65">
        <v>0.270827147101454</v>
      </c>
      <c r="F65">
        <v>0.20537917772427999</v>
      </c>
      <c r="G65">
        <v>0.13368665043522701</v>
      </c>
      <c r="H65">
        <v>0.28192683976743799</v>
      </c>
      <c r="J65" t="s">
        <v>81</v>
      </c>
      <c r="K65">
        <v>17</v>
      </c>
      <c r="L65">
        <v>0.88709826513377199</v>
      </c>
      <c r="M65">
        <v>0.26201116157202797</v>
      </c>
      <c r="N65">
        <v>0.30155314757753299</v>
      </c>
      <c r="O65">
        <v>0.62869607332199395</v>
      </c>
      <c r="P65">
        <v>0.68363495890092096</v>
      </c>
      <c r="Q65">
        <v>0.95895178054985997</v>
      </c>
    </row>
    <row r="66" spans="1:17">
      <c r="A66" s="1" t="s">
        <v>74</v>
      </c>
      <c r="B66">
        <v>1</v>
      </c>
      <c r="C66">
        <v>0.14874229750215501</v>
      </c>
      <c r="D66">
        <v>0.327365687960878</v>
      </c>
      <c r="E66">
        <v>0.22686083389067399</v>
      </c>
      <c r="F66">
        <v>0.32883826261444798</v>
      </c>
      <c r="G66">
        <v>0.28248951317304999</v>
      </c>
      <c r="H66">
        <v>0.20127413061583299</v>
      </c>
      <c r="J66" t="s">
        <v>110</v>
      </c>
      <c r="K66">
        <v>1</v>
      </c>
      <c r="L66">
        <v>3.57275903616677</v>
      </c>
      <c r="M66">
        <v>8.49675748213823E-2</v>
      </c>
      <c r="N66">
        <v>0.32995432685477799</v>
      </c>
      <c r="O66">
        <v>0.28474567843127702</v>
      </c>
      <c r="P66">
        <v>0.19000859715608601</v>
      </c>
      <c r="Q66">
        <v>1.3770332283127301E-2</v>
      </c>
    </row>
    <row r="67" spans="1:17">
      <c r="A67" t="s">
        <v>75</v>
      </c>
      <c r="B67">
        <v>6</v>
      </c>
      <c r="C67">
        <v>0.89871780930809997</v>
      </c>
      <c r="D67">
        <v>0.15084335449264599</v>
      </c>
      <c r="E67">
        <v>0.12868120893076801</v>
      </c>
      <c r="F67">
        <v>0.46976952791260601</v>
      </c>
      <c r="G67">
        <v>0.191641352052321</v>
      </c>
      <c r="H67">
        <v>0.32807507715127698</v>
      </c>
      <c r="J67" t="s">
        <v>83</v>
      </c>
      <c r="K67">
        <v>8</v>
      </c>
      <c r="L67">
        <v>0.38495737408853098</v>
      </c>
      <c r="M67">
        <v>0.28284998083139701</v>
      </c>
      <c r="N67">
        <v>0.49168730038390801</v>
      </c>
      <c r="O67">
        <v>0.62299390821691902</v>
      </c>
      <c r="P67">
        <v>0.42350677557255101</v>
      </c>
      <c r="Q67">
        <v>0.45512228135098898</v>
      </c>
    </row>
    <row r="68" spans="1:17">
      <c r="A68" t="s">
        <v>76</v>
      </c>
      <c r="B68">
        <v>1</v>
      </c>
      <c r="C68">
        <v>4.04268704820216E-2</v>
      </c>
      <c r="D68">
        <v>0.220112101249127</v>
      </c>
      <c r="E68">
        <v>0.167272037600874</v>
      </c>
      <c r="F68">
        <v>0.22922278096999499</v>
      </c>
      <c r="G68">
        <v>0.25219123310528302</v>
      </c>
      <c r="H68">
        <v>0.220306214529783</v>
      </c>
      <c r="J68" t="s">
        <v>84</v>
      </c>
      <c r="K68">
        <v>3</v>
      </c>
      <c r="L68">
        <v>0.45355436364229001</v>
      </c>
      <c r="M68">
        <v>0.45334247094810798</v>
      </c>
      <c r="N68">
        <v>0.773211516662211</v>
      </c>
      <c r="O68">
        <v>0.73515318097896598</v>
      </c>
      <c r="P68">
        <v>0.42611264890115302</v>
      </c>
      <c r="Q68">
        <v>0.32632743970474198</v>
      </c>
    </row>
    <row r="69" spans="1:17">
      <c r="A69" t="s">
        <v>77</v>
      </c>
      <c r="B69">
        <v>11</v>
      </c>
      <c r="C69">
        <v>0.572324056628847</v>
      </c>
      <c r="D69">
        <v>0.24893328023971401</v>
      </c>
      <c r="E69">
        <v>0.23103946608298501</v>
      </c>
      <c r="F69">
        <v>0.418599770307089</v>
      </c>
      <c r="G69">
        <v>0.30447185615190597</v>
      </c>
      <c r="H69">
        <v>0.48455088098765198</v>
      </c>
      <c r="J69" t="s">
        <v>85</v>
      </c>
      <c r="K69">
        <v>2</v>
      </c>
      <c r="L69">
        <v>1.3122454324538999</v>
      </c>
      <c r="M69">
        <v>0.60527376549169798</v>
      </c>
      <c r="N69">
        <v>0.34451747743442201</v>
      </c>
      <c r="O69">
        <v>0.62787411877199795</v>
      </c>
      <c r="P69">
        <v>1.23004520413259</v>
      </c>
      <c r="Q69">
        <v>1.4940362627197801</v>
      </c>
    </row>
    <row r="70" spans="1:17">
      <c r="A70" t="s">
        <v>78</v>
      </c>
      <c r="B70">
        <v>2</v>
      </c>
      <c r="C70">
        <v>0.92528320339001102</v>
      </c>
      <c r="D70">
        <v>0.41504722675697497</v>
      </c>
      <c r="E70">
        <v>0.62627356458097105</v>
      </c>
      <c r="F70">
        <v>0.57725497452781205</v>
      </c>
      <c r="G70">
        <v>0.437686672743128</v>
      </c>
      <c r="H70">
        <v>0.47376629005293203</v>
      </c>
      <c r="J70" t="s">
        <v>86</v>
      </c>
      <c r="K70">
        <v>14</v>
      </c>
      <c r="L70">
        <v>0.85595452471470901</v>
      </c>
      <c r="M70">
        <v>0.25104717587609998</v>
      </c>
      <c r="N70">
        <v>0.38836438097905301</v>
      </c>
      <c r="O70">
        <v>0.57757737080703797</v>
      </c>
      <c r="P70">
        <v>0.471415207205648</v>
      </c>
      <c r="Q70">
        <v>0.78090891319817601</v>
      </c>
    </row>
    <row r="71" spans="1:17">
      <c r="A71" t="s">
        <v>79</v>
      </c>
      <c r="B71">
        <v>2</v>
      </c>
      <c r="C71">
        <v>0.24184215805214901</v>
      </c>
      <c r="D71">
        <v>0.23967490476301601</v>
      </c>
      <c r="E71">
        <v>0.63358458176339305</v>
      </c>
      <c r="F71">
        <v>7.1870420318509404E-2</v>
      </c>
      <c r="G71">
        <v>0.25688944353603699</v>
      </c>
      <c r="H71">
        <v>0.20265082279595201</v>
      </c>
      <c r="J71" t="s">
        <v>87</v>
      </c>
      <c r="K71">
        <v>12</v>
      </c>
      <c r="L71">
        <v>1.2503905214662301</v>
      </c>
      <c r="M71">
        <v>0.44672640428846799</v>
      </c>
      <c r="N71">
        <v>0.47979357044052601</v>
      </c>
      <c r="O71">
        <v>0.54353123531008096</v>
      </c>
      <c r="P71">
        <v>0.55265669204491297</v>
      </c>
      <c r="Q71">
        <v>0.65963906450617404</v>
      </c>
    </row>
    <row r="72" spans="1:17">
      <c r="A72" t="s">
        <v>80</v>
      </c>
      <c r="B72">
        <v>38</v>
      </c>
      <c r="C72">
        <v>0.68197207836196205</v>
      </c>
      <c r="D72">
        <v>0.307353047814306</v>
      </c>
      <c r="E72">
        <v>0.27481887010741002</v>
      </c>
      <c r="F72">
        <v>0.482678138408277</v>
      </c>
      <c r="G72">
        <v>0.41217362213212499</v>
      </c>
      <c r="H72">
        <v>0.31239640252934497</v>
      </c>
      <c r="J72" t="s">
        <v>88</v>
      </c>
      <c r="K72">
        <v>5</v>
      </c>
      <c r="L72">
        <v>0.23502789026795601</v>
      </c>
      <c r="M72">
        <v>0.201570470763483</v>
      </c>
      <c r="N72">
        <v>0.287801669535516</v>
      </c>
      <c r="O72">
        <v>0.15540533113260499</v>
      </c>
      <c r="P72">
        <v>0.14366533192441999</v>
      </c>
      <c r="Q72">
        <v>0.139341012133641</v>
      </c>
    </row>
    <row r="73" spans="1:17">
      <c r="A73" t="s">
        <v>81</v>
      </c>
      <c r="B73">
        <v>31</v>
      </c>
      <c r="C73">
        <v>0.56713542333518696</v>
      </c>
      <c r="D73">
        <v>0.26427979985706102</v>
      </c>
      <c r="E73">
        <v>0.29332079143193801</v>
      </c>
      <c r="F73">
        <v>0.458362100172097</v>
      </c>
      <c r="G73">
        <v>0.38098701060226198</v>
      </c>
      <c r="H73">
        <v>0.595378442070159</v>
      </c>
      <c r="J73" t="s">
        <v>89</v>
      </c>
      <c r="K73">
        <v>21</v>
      </c>
      <c r="L73">
        <v>0.40832936825819299</v>
      </c>
      <c r="M73">
        <v>0.31628646667093302</v>
      </c>
      <c r="N73">
        <v>0.29412905678390999</v>
      </c>
      <c r="O73">
        <v>0.30507253276660501</v>
      </c>
      <c r="P73">
        <v>0.35434019128443001</v>
      </c>
      <c r="Q73">
        <v>0.29053662056667601</v>
      </c>
    </row>
    <row r="74" spans="1:17">
      <c r="A74" s="1" t="s">
        <v>82</v>
      </c>
      <c r="B74">
        <v>4</v>
      </c>
      <c r="C74">
        <v>0.223436818419915</v>
      </c>
      <c r="D74">
        <v>0.22402306885283199</v>
      </c>
      <c r="E74">
        <v>0.263216843141723</v>
      </c>
      <c r="F74">
        <v>0.166811612790744</v>
      </c>
      <c r="G74">
        <v>0.115677858900151</v>
      </c>
      <c r="H74">
        <v>0.275194892525569</v>
      </c>
      <c r="J74" t="s">
        <v>91</v>
      </c>
      <c r="K74">
        <v>3</v>
      </c>
      <c r="L74">
        <v>0.37616321626594601</v>
      </c>
      <c r="M74">
        <v>0.42939822269441902</v>
      </c>
      <c r="N74">
        <v>0.65815429148619098</v>
      </c>
      <c r="O74">
        <v>1.06366723974828</v>
      </c>
      <c r="P74">
        <v>0.71435689429503801</v>
      </c>
      <c r="Q74">
        <v>0.77454349683389101</v>
      </c>
    </row>
    <row r="75" spans="1:17">
      <c r="A75" t="s">
        <v>83</v>
      </c>
      <c r="B75">
        <v>24</v>
      </c>
      <c r="C75">
        <v>0.19828576885938901</v>
      </c>
      <c r="D75">
        <v>0.138639003779159</v>
      </c>
      <c r="E75">
        <v>0.29036513858934698</v>
      </c>
      <c r="F75">
        <v>0.270091860114552</v>
      </c>
      <c r="G75">
        <v>0.22695318121758401</v>
      </c>
      <c r="H75">
        <v>0.21538913637341101</v>
      </c>
      <c r="J75" t="s">
        <v>92</v>
      </c>
      <c r="K75">
        <v>2</v>
      </c>
      <c r="L75">
        <v>0.32507714296457801</v>
      </c>
      <c r="M75">
        <v>0.166531491590863</v>
      </c>
      <c r="N75">
        <v>0.14694018639327699</v>
      </c>
      <c r="O75">
        <v>0.53957976875956504</v>
      </c>
      <c r="P75">
        <v>0.33001272484759198</v>
      </c>
      <c r="Q75">
        <v>1.2337224034600001</v>
      </c>
    </row>
    <row r="76" spans="1:17">
      <c r="A76" s="1" t="s">
        <v>84</v>
      </c>
      <c r="B76">
        <v>15</v>
      </c>
      <c r="C76">
        <v>0.15003763803570899</v>
      </c>
      <c r="D76">
        <v>0.151683453118545</v>
      </c>
      <c r="E76">
        <v>0.300452402465261</v>
      </c>
      <c r="F76">
        <v>0.23915510212855301</v>
      </c>
      <c r="G76">
        <v>0.230100971983006</v>
      </c>
      <c r="H76">
        <v>0.22684638223006101</v>
      </c>
      <c r="J76" t="s">
        <v>93</v>
      </c>
      <c r="K76">
        <v>2</v>
      </c>
      <c r="L76">
        <v>1.45344529780426</v>
      </c>
      <c r="M76">
        <v>1.2029961798379201</v>
      </c>
      <c r="N76">
        <v>0.98417154919573002</v>
      </c>
      <c r="O76">
        <v>1.10784749401178</v>
      </c>
      <c r="P76">
        <v>1.0601202026902801</v>
      </c>
      <c r="Q76">
        <v>1.90547022343425</v>
      </c>
    </row>
    <row r="77" spans="1:17">
      <c r="A77" t="s">
        <v>85</v>
      </c>
      <c r="B77">
        <v>1</v>
      </c>
      <c r="C77">
        <v>0.25336568991067798</v>
      </c>
      <c r="D77">
        <v>0.39775501585227602</v>
      </c>
      <c r="E77">
        <v>0.108540866701913</v>
      </c>
      <c r="F77">
        <v>0.43095248026713801</v>
      </c>
      <c r="G77">
        <v>1.3422315968649401</v>
      </c>
      <c r="H77">
        <v>0.30440562774312802</v>
      </c>
      <c r="J77" t="s">
        <v>94</v>
      </c>
      <c r="K77">
        <v>6</v>
      </c>
      <c r="L77">
        <v>0.30700189249441401</v>
      </c>
      <c r="M77">
        <v>0.121808422277192</v>
      </c>
      <c r="N77">
        <v>0.250942867954149</v>
      </c>
      <c r="O77">
        <v>0.45198463014602902</v>
      </c>
      <c r="P77">
        <v>0.56097600198355702</v>
      </c>
      <c r="Q77">
        <v>0.61246872110861506</v>
      </c>
    </row>
    <row r="78" spans="1:17">
      <c r="A78" t="s">
        <v>86</v>
      </c>
      <c r="B78">
        <v>19</v>
      </c>
      <c r="C78">
        <v>0.68889775597367198</v>
      </c>
      <c r="D78">
        <v>0.26824395781768401</v>
      </c>
      <c r="E78">
        <v>0.35153049722797303</v>
      </c>
      <c r="F78">
        <v>0.39683065048432797</v>
      </c>
      <c r="G78">
        <v>0.27597695239143299</v>
      </c>
      <c r="H78">
        <v>0.364694032952603</v>
      </c>
      <c r="J78" t="s">
        <v>95</v>
      </c>
      <c r="K78">
        <v>7</v>
      </c>
      <c r="L78">
        <v>0.401152784466006</v>
      </c>
      <c r="M78">
        <v>0.230500866257562</v>
      </c>
      <c r="N78">
        <v>0.41843285578814798</v>
      </c>
      <c r="O78">
        <v>0.54032497309300298</v>
      </c>
      <c r="P78">
        <v>0.28219975704026801</v>
      </c>
      <c r="Q78">
        <v>0.22425109233441201</v>
      </c>
    </row>
    <row r="79" spans="1:17">
      <c r="A79" t="s">
        <v>87</v>
      </c>
      <c r="B79">
        <v>25</v>
      </c>
      <c r="C79">
        <v>0.50777337690327995</v>
      </c>
      <c r="D79">
        <v>0.27948904351474102</v>
      </c>
      <c r="E79">
        <v>0.33773161158732301</v>
      </c>
      <c r="F79">
        <v>0.38590156536644299</v>
      </c>
      <c r="G79">
        <v>0.39406824365554699</v>
      </c>
      <c r="H79">
        <v>0.39346957583829201</v>
      </c>
      <c r="J79" t="s">
        <v>96</v>
      </c>
      <c r="K79">
        <v>3</v>
      </c>
      <c r="L79">
        <v>1.0746309198049699</v>
      </c>
      <c r="M79">
        <v>0.20905568058767099</v>
      </c>
      <c r="N79">
        <v>0.43824572838146197</v>
      </c>
      <c r="O79">
        <v>0.27234161719646599</v>
      </c>
      <c r="P79">
        <v>0.598818970529015</v>
      </c>
      <c r="Q79">
        <v>0.19602135392248499</v>
      </c>
    </row>
    <row r="80" spans="1:17">
      <c r="A80" t="s">
        <v>88</v>
      </c>
      <c r="B80">
        <v>23</v>
      </c>
      <c r="C80">
        <v>0.25595496427118303</v>
      </c>
      <c r="D80">
        <v>0.18841680177294701</v>
      </c>
      <c r="E80">
        <v>0.28576165601547898</v>
      </c>
      <c r="F80">
        <v>0.262976643493045</v>
      </c>
      <c r="G80">
        <v>0.148714250993917</v>
      </c>
      <c r="H80">
        <v>0.23953575862656101</v>
      </c>
      <c r="J80" t="s">
        <v>97</v>
      </c>
      <c r="K80">
        <v>3</v>
      </c>
      <c r="L80">
        <v>1.0746309198049699</v>
      </c>
      <c r="M80">
        <v>0.20905568058767099</v>
      </c>
      <c r="N80">
        <v>0.43824572838146197</v>
      </c>
      <c r="O80">
        <v>0.27234161719646599</v>
      </c>
      <c r="P80">
        <v>0.598818970529015</v>
      </c>
      <c r="Q80">
        <v>0.19602135392248499</v>
      </c>
    </row>
    <row r="81" spans="1:17">
      <c r="A81" t="s">
        <v>89</v>
      </c>
      <c r="B81">
        <v>56</v>
      </c>
      <c r="C81">
        <v>0.65780904225947201</v>
      </c>
      <c r="D81">
        <v>0.24274364694427</v>
      </c>
      <c r="E81">
        <v>0.27217555362831097</v>
      </c>
      <c r="F81">
        <v>0.295766216579264</v>
      </c>
      <c r="G81">
        <v>0.269364878608363</v>
      </c>
      <c r="H81">
        <v>0.29788474443984903</v>
      </c>
      <c r="J81" t="s">
        <v>98</v>
      </c>
      <c r="K81">
        <v>16</v>
      </c>
      <c r="L81">
        <v>0.76971169425525399</v>
      </c>
      <c r="M81">
        <v>0.31919506529530101</v>
      </c>
      <c r="N81">
        <v>0.46682711542538302</v>
      </c>
      <c r="O81">
        <v>0.527149763297175</v>
      </c>
      <c r="P81">
        <v>0.65794003521573796</v>
      </c>
      <c r="Q81">
        <v>0.91003390111063598</v>
      </c>
    </row>
    <row r="82" spans="1:17">
      <c r="A82" t="s">
        <v>90</v>
      </c>
      <c r="B82">
        <v>2</v>
      </c>
      <c r="C82">
        <v>0.16039329077797801</v>
      </c>
      <c r="D82">
        <v>8.3004975719464705E-2</v>
      </c>
      <c r="E82">
        <v>0.27048724417191</v>
      </c>
      <c r="F82">
        <v>0.18766009140992901</v>
      </c>
      <c r="G82">
        <v>0.197110478300074</v>
      </c>
      <c r="H82">
        <v>0.31670113065815497</v>
      </c>
      <c r="J82" t="s">
        <v>111</v>
      </c>
      <c r="K82">
        <v>1</v>
      </c>
      <c r="L82">
        <v>0.98506674269003802</v>
      </c>
      <c r="M82">
        <v>0.94207553207608596</v>
      </c>
      <c r="N82">
        <v>1.44925325522712</v>
      </c>
      <c r="O82">
        <v>1.85702828269689</v>
      </c>
      <c r="P82">
        <v>0.80497332807729005</v>
      </c>
      <c r="Q82">
        <v>0.78510258552019196</v>
      </c>
    </row>
    <row r="83" spans="1:17">
      <c r="A83" t="s">
        <v>91</v>
      </c>
      <c r="B83">
        <v>4</v>
      </c>
      <c r="C83">
        <v>0.26999063399942003</v>
      </c>
      <c r="D83">
        <v>0.173182054141649</v>
      </c>
      <c r="E83">
        <v>0.25994569801530298</v>
      </c>
      <c r="F83">
        <v>0.51370213364319695</v>
      </c>
      <c r="G83">
        <v>0.44938224336128002</v>
      </c>
      <c r="H83">
        <v>0.95363663340710403</v>
      </c>
      <c r="J83" t="s">
        <v>100</v>
      </c>
      <c r="K83">
        <v>4</v>
      </c>
      <c r="L83">
        <v>0.18931889188543999</v>
      </c>
      <c r="M83">
        <v>0.18307783908940201</v>
      </c>
      <c r="N83">
        <v>0.16009672609068901</v>
      </c>
      <c r="O83">
        <v>0.39721604531059301</v>
      </c>
      <c r="P83">
        <v>0.131661501282584</v>
      </c>
      <c r="Q83">
        <v>0.35410442994045699</v>
      </c>
    </row>
    <row r="84" spans="1:17">
      <c r="A84" t="s">
        <v>92</v>
      </c>
      <c r="B84">
        <v>1</v>
      </c>
      <c r="C84">
        <v>0.13375419018468401</v>
      </c>
      <c r="D84">
        <v>0.17827697600522199</v>
      </c>
      <c r="E84">
        <v>0.257706800843433</v>
      </c>
      <c r="F84">
        <v>0.25436378024227202</v>
      </c>
      <c r="G84">
        <v>0.19821223707757299</v>
      </c>
      <c r="H84">
        <v>2.4786008727350199E-2</v>
      </c>
      <c r="J84" t="s">
        <v>101</v>
      </c>
      <c r="K84">
        <v>1</v>
      </c>
      <c r="L84">
        <v>0.99857100703978496</v>
      </c>
      <c r="M84">
        <v>0.23708232764815901</v>
      </c>
      <c r="N84">
        <v>6.1727187664741799E-3</v>
      </c>
      <c r="O84">
        <v>6.0015304860740998E-2</v>
      </c>
      <c r="P84">
        <v>0.23602314534476401</v>
      </c>
      <c r="Q84">
        <v>0.39907353331149498</v>
      </c>
    </row>
    <row r="85" spans="1:17">
      <c r="A85" t="s">
        <v>93</v>
      </c>
      <c r="B85">
        <v>8</v>
      </c>
      <c r="C85">
        <v>0.54472852045658504</v>
      </c>
      <c r="D85">
        <v>0.42962506361837399</v>
      </c>
      <c r="E85">
        <v>0.55573497064029997</v>
      </c>
      <c r="F85">
        <v>0.395016909860961</v>
      </c>
      <c r="G85">
        <v>0.29004332623171197</v>
      </c>
      <c r="H85">
        <v>0.40757816462634999</v>
      </c>
      <c r="J85" t="s">
        <v>102</v>
      </c>
      <c r="K85">
        <v>5</v>
      </c>
      <c r="L85">
        <v>0.78380107635534702</v>
      </c>
      <c r="M85">
        <v>0.33720245384782099</v>
      </c>
      <c r="N85">
        <v>0.43652361162765002</v>
      </c>
      <c r="O85">
        <v>0.51306139563017406</v>
      </c>
      <c r="P85">
        <v>0.78085382036898399</v>
      </c>
      <c r="Q85">
        <v>0.72184802247830204</v>
      </c>
    </row>
    <row r="86" spans="1:17">
      <c r="A86" t="s">
        <v>94</v>
      </c>
      <c r="B86">
        <v>22</v>
      </c>
      <c r="C86">
        <v>0.27409982535937799</v>
      </c>
      <c r="D86">
        <v>0.162334728837328</v>
      </c>
      <c r="E86">
        <v>0.294610125799114</v>
      </c>
      <c r="F86">
        <v>0.336458716288494</v>
      </c>
      <c r="G86">
        <v>0.25575875247174601</v>
      </c>
      <c r="H86">
        <v>0.36947971154390702</v>
      </c>
    </row>
    <row r="87" spans="1:17">
      <c r="A87" t="s">
        <v>95</v>
      </c>
      <c r="B87">
        <v>19</v>
      </c>
      <c r="C87">
        <v>0.19831257808894001</v>
      </c>
      <c r="D87">
        <v>0.12119381028363201</v>
      </c>
      <c r="E87">
        <v>0.26876768944196699</v>
      </c>
      <c r="F87">
        <v>0.25405305885972101</v>
      </c>
      <c r="G87">
        <v>0.235697754163327</v>
      </c>
      <c r="H87">
        <v>0.14109982815046501</v>
      </c>
    </row>
    <row r="88" spans="1:17">
      <c r="A88" t="s">
        <v>96</v>
      </c>
      <c r="B88">
        <v>5</v>
      </c>
      <c r="C88">
        <v>0.179282334747454</v>
      </c>
      <c r="D88">
        <v>0.31099464340497301</v>
      </c>
      <c r="E88">
        <v>0.40333116644227901</v>
      </c>
      <c r="F88">
        <v>0.33900686544215802</v>
      </c>
      <c r="G88">
        <v>0.68476299580000499</v>
      </c>
      <c r="H88">
        <v>0.22450735840698399</v>
      </c>
    </row>
    <row r="89" spans="1:17">
      <c r="A89" t="s">
        <v>97</v>
      </c>
      <c r="B89">
        <v>6</v>
      </c>
      <c r="C89">
        <v>0.22677437552097801</v>
      </c>
      <c r="D89">
        <v>0.27332346530770801</v>
      </c>
      <c r="E89">
        <v>0.369339321613327</v>
      </c>
      <c r="F89">
        <v>0.37109611593452002</v>
      </c>
      <c r="G89">
        <v>0.65424598172621595</v>
      </c>
      <c r="H89">
        <v>0.19538859808820999</v>
      </c>
    </row>
    <row r="90" spans="1:17">
      <c r="A90" t="s">
        <v>98</v>
      </c>
      <c r="B90">
        <v>27</v>
      </c>
      <c r="C90">
        <v>0.58384280321454796</v>
      </c>
      <c r="D90">
        <v>0.29830132299004603</v>
      </c>
      <c r="E90">
        <v>0.40729762280861298</v>
      </c>
      <c r="F90">
        <v>0.38542705804761601</v>
      </c>
      <c r="G90">
        <v>0.49764531224915898</v>
      </c>
      <c r="H90">
        <v>0.52817893412135797</v>
      </c>
    </row>
    <row r="91" spans="1:17">
      <c r="A91" t="s">
        <v>99</v>
      </c>
      <c r="B91">
        <v>1</v>
      </c>
      <c r="C91">
        <v>0.120727921332559</v>
      </c>
      <c r="D91">
        <v>4.5851635623339201E-2</v>
      </c>
      <c r="E91">
        <v>0.66622396219281399</v>
      </c>
      <c r="F91">
        <v>0.535289140081874</v>
      </c>
      <c r="G91">
        <v>0.32430968886767703</v>
      </c>
      <c r="H91">
        <v>2.1690937248666802</v>
      </c>
    </row>
    <row r="92" spans="1:17">
      <c r="A92" t="s">
        <v>100</v>
      </c>
      <c r="B92">
        <v>9</v>
      </c>
      <c r="C92">
        <v>0.56684518502804904</v>
      </c>
      <c r="D92">
        <v>0.220502744542659</v>
      </c>
      <c r="E92">
        <v>0.245698571583336</v>
      </c>
      <c r="F92">
        <v>0.47625340356033302</v>
      </c>
      <c r="G92">
        <v>0.211086412493977</v>
      </c>
      <c r="H92">
        <v>0.48973842190209299</v>
      </c>
    </row>
    <row r="93" spans="1:17">
      <c r="A93" t="s">
        <v>101</v>
      </c>
      <c r="B93">
        <v>1</v>
      </c>
      <c r="C93">
        <v>0.99857100703978496</v>
      </c>
      <c r="D93">
        <v>0.23708232764815901</v>
      </c>
      <c r="E93">
        <v>6.1727187664741799E-3</v>
      </c>
      <c r="F93">
        <v>6.0015304860740998E-2</v>
      </c>
      <c r="G93">
        <v>0.23602314534476401</v>
      </c>
      <c r="H93">
        <v>0.39907353331149498</v>
      </c>
    </row>
    <row r="94" spans="1:17">
      <c r="A94" t="s">
        <v>102</v>
      </c>
      <c r="B94">
        <v>10</v>
      </c>
      <c r="C94">
        <v>0.90756758591810405</v>
      </c>
      <c r="D94">
        <v>0.25088782378618202</v>
      </c>
      <c r="E94">
        <v>0.45136769289481199</v>
      </c>
      <c r="F94">
        <v>0.49339038840975402</v>
      </c>
      <c r="G94">
        <v>0.49706433410011303</v>
      </c>
      <c r="H94">
        <v>0.91679910316443503</v>
      </c>
    </row>
    <row r="95" spans="1:17">
      <c r="A95" s="1"/>
    </row>
    <row r="99" spans="1:1">
      <c r="A99" s="1"/>
    </row>
    <row r="100" spans="1:1">
      <c r="A100" s="1"/>
    </row>
    <row r="130" spans="1:1">
      <c r="A130" s="1"/>
    </row>
    <row r="145" spans="1:1">
      <c r="A145" s="1"/>
    </row>
    <row r="147" spans="1:1">
      <c r="A147" s="1"/>
    </row>
    <row r="148" spans="1:1">
      <c r="A148" s="1"/>
    </row>
    <row r="149" spans="1:1">
      <c r="A149" s="1"/>
    </row>
    <row r="153" spans="1:1">
      <c r="A153" s="1"/>
    </row>
    <row r="168" spans="5:5">
      <c r="E168" s="1"/>
    </row>
    <row r="177" spans="1:5">
      <c r="A177" s="1"/>
    </row>
    <row r="189" spans="1:5">
      <c r="E189" s="1"/>
    </row>
    <row r="196" spans="7:7">
      <c r="G196" s="1"/>
    </row>
    <row r="253" spans="1:1">
      <c r="A2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9AB1-5A1C-FC47-B5B3-D4849F2F8853}">
  <dimension ref="A1:Q49"/>
  <sheetViews>
    <sheetView tabSelected="1" topLeftCell="A5" workbookViewId="0">
      <selection activeCell="H14" sqref="H14"/>
    </sheetView>
  </sheetViews>
  <sheetFormatPr baseColWidth="10" defaultRowHeight="16"/>
  <sheetData>
    <row r="1" spans="1:17">
      <c r="A1" s="4" t="s">
        <v>112</v>
      </c>
      <c r="B1" s="4" t="s">
        <v>113</v>
      </c>
      <c r="C1" s="4" t="s">
        <v>114</v>
      </c>
      <c r="D1" s="4" t="s">
        <v>0</v>
      </c>
      <c r="E1" s="4" t="s">
        <v>115</v>
      </c>
      <c r="F1" s="4" t="s">
        <v>1</v>
      </c>
      <c r="G1" s="4" t="s">
        <v>116</v>
      </c>
      <c r="H1" s="4" t="s">
        <v>114</v>
      </c>
      <c r="I1" s="4" t="s">
        <v>0</v>
      </c>
      <c r="J1" s="4" t="s">
        <v>115</v>
      </c>
      <c r="K1" s="4" t="s">
        <v>1</v>
      </c>
    </row>
    <row r="2" spans="1:17">
      <c r="A2" s="2">
        <v>3</v>
      </c>
      <c r="B2" s="2">
        <v>23</v>
      </c>
      <c r="C2" s="2">
        <v>62.960749999999997</v>
      </c>
      <c r="D2" s="2">
        <v>21.1264</v>
      </c>
      <c r="E2" s="2">
        <v>81.541399999999996</v>
      </c>
      <c r="F2" s="2">
        <v>7.2605000000000004</v>
      </c>
      <c r="G2" s="2">
        <v>3</v>
      </c>
      <c r="H2">
        <f>LOG(C3,2)-LOG(C2,2)</f>
        <v>-0.6851714358854597</v>
      </c>
      <c r="I2">
        <f t="shared" ref="I2:K2" si="0">LOG(D3,2)-LOG(D2,2)</f>
        <v>-0.33501936251589193</v>
      </c>
      <c r="J2">
        <f>LOG(E3,2)-LOG(E2,2)</f>
        <v>-1.2087353275636703</v>
      </c>
      <c r="K2">
        <f t="shared" si="0"/>
        <v>3.629983178917584E-2</v>
      </c>
    </row>
    <row r="3" spans="1:17">
      <c r="A3" s="2">
        <v>3</v>
      </c>
      <c r="B3" s="2">
        <v>29</v>
      </c>
      <c r="C3" s="2">
        <v>39.157299999999999</v>
      </c>
      <c r="D3" s="2">
        <v>16.748449999999998</v>
      </c>
      <c r="E3" s="2">
        <v>35.278700000000001</v>
      </c>
      <c r="F3" s="2">
        <v>7.4455</v>
      </c>
    </row>
    <row r="4" spans="1:17">
      <c r="A4" s="2">
        <v>5</v>
      </c>
      <c r="B4" s="2">
        <v>23</v>
      </c>
      <c r="C4" s="2">
        <v>44.601950000000002</v>
      </c>
      <c r="D4" s="2">
        <v>11.695550000000001</v>
      </c>
      <c r="E4" s="2">
        <v>33.6706</v>
      </c>
      <c r="F4" s="2">
        <v>7.3097500000000002</v>
      </c>
      <c r="G4" s="2">
        <v>5</v>
      </c>
      <c r="H4">
        <f>LOG(C5,2)-LOG(C4,2)</f>
        <v>0.40499151394398325</v>
      </c>
      <c r="I4">
        <f t="shared" ref="I4:I8" si="1">LOG(D5,2)-LOG(D4,2)</f>
        <v>-0.27860026177478625</v>
      </c>
      <c r="J4">
        <f t="shared" ref="J4:J8" si="2">LOG(E5,2)-LOG(E4,2)</f>
        <v>1.7361184681861239</v>
      </c>
      <c r="K4">
        <f t="shared" ref="K4:K8" si="3">LOG(F5,2)-LOG(F4,2)</f>
        <v>-0.1451063174727123</v>
      </c>
    </row>
    <row r="5" spans="1:17">
      <c r="A5" s="2">
        <v>5</v>
      </c>
      <c r="B5" s="2">
        <v>29</v>
      </c>
      <c r="C5" s="2">
        <v>59.056600000000003</v>
      </c>
      <c r="D5" s="2">
        <v>9.6417000000000002</v>
      </c>
      <c r="E5" s="2">
        <v>112.16945</v>
      </c>
      <c r="F5" s="2">
        <v>6.6102999999999996</v>
      </c>
    </row>
    <row r="6" spans="1:17">
      <c r="A6" s="2">
        <v>7</v>
      </c>
      <c r="B6" s="2">
        <v>23</v>
      </c>
      <c r="C6" s="2">
        <v>46.80265</v>
      </c>
      <c r="D6" s="2">
        <v>11.2348</v>
      </c>
      <c r="E6" s="2">
        <v>67.284199999999998</v>
      </c>
      <c r="F6" s="2">
        <v>7.2282500000000001</v>
      </c>
      <c r="G6" s="2">
        <v>7</v>
      </c>
      <c r="H6">
        <f>LOG(C7,2)-LOG(C6,2)</f>
        <v>0.37540336268771579</v>
      </c>
      <c r="I6">
        <f t="shared" si="1"/>
        <v>-0.75209681765706993</v>
      </c>
      <c r="J6">
        <f t="shared" si="2"/>
        <v>-0.71841562198206077</v>
      </c>
      <c r="K6">
        <f t="shared" si="3"/>
        <v>0.29759546615722998</v>
      </c>
    </row>
    <row r="7" spans="1:17">
      <c r="A7" s="2">
        <v>7</v>
      </c>
      <c r="B7" s="2">
        <v>29</v>
      </c>
      <c r="C7" s="2">
        <v>60.712499999999999</v>
      </c>
      <c r="D7" s="2">
        <v>6.6705500000000004</v>
      </c>
      <c r="E7" s="2">
        <v>40.892949999999999</v>
      </c>
      <c r="F7" s="2">
        <v>8.8841999999999999</v>
      </c>
    </row>
    <row r="8" spans="1:17">
      <c r="A8" s="2">
        <v>9</v>
      </c>
      <c r="B8" s="2">
        <v>23</v>
      </c>
      <c r="C8" s="2">
        <v>43.1648</v>
      </c>
      <c r="D8" s="2">
        <v>7.8739499999999998</v>
      </c>
      <c r="E8" s="2">
        <v>95.960650000000001</v>
      </c>
      <c r="F8" s="2">
        <v>7.2919</v>
      </c>
      <c r="G8" s="2">
        <v>9</v>
      </c>
      <c r="H8">
        <f t="shared" ref="H8" si="4">LOG(C9,2)-LOG(C8,2)</f>
        <v>0.76221497970007768</v>
      </c>
      <c r="I8">
        <f t="shared" si="1"/>
        <v>-0.44058698761353199</v>
      </c>
      <c r="J8">
        <f t="shared" si="2"/>
        <v>-0.31609010165957585</v>
      </c>
      <c r="K8">
        <f t="shared" si="3"/>
        <v>-1.1931680593351861</v>
      </c>
    </row>
    <row r="9" spans="1:17">
      <c r="A9" s="2">
        <v>9</v>
      </c>
      <c r="B9" s="2">
        <v>29</v>
      </c>
      <c r="C9" s="2">
        <v>73.211500000000001</v>
      </c>
      <c r="D9" s="2">
        <v>5.8018000000000001</v>
      </c>
      <c r="E9" s="2">
        <v>77.079800000000006</v>
      </c>
      <c r="F9" s="2">
        <v>3.1890499999999999</v>
      </c>
    </row>
    <row r="10" spans="1:17">
      <c r="A10" s="2">
        <v>11</v>
      </c>
      <c r="B10" s="2">
        <v>23</v>
      </c>
      <c r="C10" s="2">
        <v>58.615450000000003</v>
      </c>
      <c r="D10" s="2">
        <v>10.74945</v>
      </c>
      <c r="E10" s="2">
        <v>33.588349999999998</v>
      </c>
      <c r="F10" s="2">
        <v>7.2747999999999999</v>
      </c>
      <c r="G10" s="2">
        <v>11</v>
      </c>
      <c r="H10">
        <f>LOG(C11,2)-LOG(C10,2)</f>
        <v>0.5299282429753287</v>
      </c>
      <c r="I10">
        <f t="shared" ref="I10:I12" si="5">LOG(D11,2)-LOG(D10,2)</f>
        <v>-0.15587879242806402</v>
      </c>
      <c r="J10">
        <f t="shared" ref="J10:J12" si="6">LOG(E11,2)-LOG(E10,2)</f>
        <v>6.8950016754228294E-2</v>
      </c>
      <c r="K10">
        <f t="shared" ref="K10:K12" si="7">LOG(F11,2)-LOG(F10,2)</f>
        <v>-1.2410080995037949</v>
      </c>
    </row>
    <row r="11" spans="1:17">
      <c r="A11" s="2">
        <v>11</v>
      </c>
      <c r="B11" s="2">
        <v>29</v>
      </c>
      <c r="C11" s="2">
        <v>84.632350000000002</v>
      </c>
      <c r="D11" s="2">
        <v>9.6485500000000002</v>
      </c>
      <c r="E11" s="2">
        <v>35.232599999999998</v>
      </c>
      <c r="F11" s="2">
        <v>3.0777999999999999</v>
      </c>
    </row>
    <row r="12" spans="1:17">
      <c r="A12" s="2">
        <v>13</v>
      </c>
      <c r="B12" s="2">
        <v>23</v>
      </c>
      <c r="C12" s="2">
        <v>71.501750000000001</v>
      </c>
      <c r="D12" s="2">
        <v>29.1266</v>
      </c>
      <c r="E12" s="2">
        <v>128.78360000000001</v>
      </c>
      <c r="F12" s="2">
        <v>10.861649999999999</v>
      </c>
      <c r="G12" s="2">
        <v>13</v>
      </c>
      <c r="H12">
        <f>LOG(C13,2)-LOG(C12,2)</f>
        <v>-5.0119861826328105E-2</v>
      </c>
      <c r="I12">
        <f t="shared" si="5"/>
        <v>-2.7266799050968404</v>
      </c>
      <c r="J12">
        <f t="shared" si="6"/>
        <v>-1.3814754797311766</v>
      </c>
      <c r="K12">
        <f t="shared" si="7"/>
        <v>-1.6626263495749658</v>
      </c>
    </row>
    <row r="13" spans="1:17">
      <c r="A13" s="2">
        <v>13</v>
      </c>
      <c r="B13" s="2">
        <v>29</v>
      </c>
      <c r="C13" s="2">
        <v>69.060400000000001</v>
      </c>
      <c r="D13" s="2">
        <v>4.4002499999999998</v>
      </c>
      <c r="E13" s="2">
        <v>49.430500000000002</v>
      </c>
      <c r="F13" s="2">
        <v>3.4308000000000001</v>
      </c>
    </row>
    <row r="15" spans="1:17">
      <c r="A15" s="4" t="s">
        <v>117</v>
      </c>
      <c r="J15" s="4" t="s">
        <v>118</v>
      </c>
    </row>
    <row r="16" spans="1:17">
      <c r="A16" s="4" t="s">
        <v>116</v>
      </c>
      <c r="B16" s="4" t="s">
        <v>114</v>
      </c>
      <c r="C16" s="4" t="s">
        <v>0</v>
      </c>
      <c r="D16" s="4" t="s">
        <v>115</v>
      </c>
      <c r="E16" s="4" t="s">
        <v>1</v>
      </c>
      <c r="G16" s="4" t="s">
        <v>119</v>
      </c>
      <c r="H16" s="4" t="s">
        <v>120</v>
      </c>
      <c r="J16" s="4" t="s">
        <v>116</v>
      </c>
      <c r="K16" s="4" t="s">
        <v>114</v>
      </c>
      <c r="L16" s="4" t="s">
        <v>0</v>
      </c>
      <c r="M16" s="4" t="s">
        <v>115</v>
      </c>
      <c r="N16" s="4" t="s">
        <v>1</v>
      </c>
      <c r="P16" s="4" t="s">
        <v>119</v>
      </c>
      <c r="Q16" s="4" t="s">
        <v>120</v>
      </c>
    </row>
    <row r="17" spans="1:17">
      <c r="A17">
        <v>3</v>
      </c>
      <c r="B17">
        <v>-0.6851714358854597</v>
      </c>
      <c r="C17">
        <v>-0.33501936251589193</v>
      </c>
      <c r="D17">
        <v>-1.2087353275636701</v>
      </c>
      <c r="E17">
        <v>3.629983178917584E-2</v>
      </c>
      <c r="G17">
        <f t="shared" ref="G17:G21" si="8">ABS(B17)+ABS(C17)+ABS(D17)+ABS(E17)</f>
        <v>2.2652259577541978</v>
      </c>
      <c r="H17">
        <f t="shared" ref="H17:H21" si="9">G17/4</f>
        <v>0.56630648943854944</v>
      </c>
      <c r="J17">
        <v>3</v>
      </c>
      <c r="K17" s="2">
        <v>-0.61376792999999996</v>
      </c>
      <c r="L17" s="2">
        <v>-0.32277169700000002</v>
      </c>
      <c r="M17" s="2">
        <v>0.13375419</v>
      </c>
      <c r="N17" s="2">
        <v>9.6687160000000008E-3</v>
      </c>
      <c r="P17">
        <f t="shared" ref="P17:P21" si="10">ABS(K17)+ABS(L17)+ABS(M17)+ABS(N17)</f>
        <v>1.079962533</v>
      </c>
      <c r="Q17">
        <f t="shared" ref="Q17:Q21" si="11">P17/4</f>
        <v>0.26999063325</v>
      </c>
    </row>
    <row r="18" spans="1:17">
      <c r="A18">
        <v>5</v>
      </c>
      <c r="B18">
        <v>0.40499151394398325</v>
      </c>
      <c r="C18">
        <v>-0.27860026177478625</v>
      </c>
      <c r="D18">
        <v>1.7361184681861239</v>
      </c>
      <c r="E18">
        <v>-0.1451063174727123</v>
      </c>
      <c r="G18">
        <f t="shared" si="8"/>
        <v>2.5648165613776057</v>
      </c>
      <c r="H18">
        <f t="shared" si="9"/>
        <v>0.64120414034440143</v>
      </c>
      <c r="J18">
        <v>5</v>
      </c>
      <c r="K18" s="2">
        <v>0.32736568999999999</v>
      </c>
      <c r="L18" s="2">
        <v>1.9243393000000001E-2</v>
      </c>
      <c r="M18" s="2">
        <v>0.17827698</v>
      </c>
      <c r="N18" s="2">
        <v>-0.16784215999999999</v>
      </c>
      <c r="P18">
        <f t="shared" si="10"/>
        <v>0.69272822299999992</v>
      </c>
      <c r="Q18">
        <f t="shared" si="11"/>
        <v>0.17318205574999998</v>
      </c>
    </row>
    <row r="19" spans="1:17">
      <c r="A19">
        <v>7</v>
      </c>
      <c r="B19">
        <v>0.37540336268771579</v>
      </c>
      <c r="C19">
        <v>-0.75209681765706993</v>
      </c>
      <c r="D19">
        <v>-0.71841562198206077</v>
      </c>
      <c r="E19">
        <v>0.29759546615722998</v>
      </c>
      <c r="G19">
        <f t="shared" si="8"/>
        <v>2.1435112684840765</v>
      </c>
      <c r="H19">
        <f t="shared" si="9"/>
        <v>0.53587781712101912</v>
      </c>
      <c r="J19">
        <v>7</v>
      </c>
      <c r="K19" s="2">
        <v>0.32639650999999997</v>
      </c>
      <c r="L19" s="2">
        <v>-0.18817666499999999</v>
      </c>
      <c r="M19" s="2">
        <v>0.25770680000000001</v>
      </c>
      <c r="N19" s="2">
        <v>0.26750281799999998</v>
      </c>
      <c r="P19">
        <f t="shared" si="10"/>
        <v>1.0397827930000001</v>
      </c>
      <c r="Q19">
        <f t="shared" si="11"/>
        <v>0.25994569825000002</v>
      </c>
    </row>
    <row r="20" spans="1:17">
      <c r="A20">
        <v>9</v>
      </c>
      <c r="B20">
        <v>0.76221497970007768</v>
      </c>
      <c r="C20">
        <v>-0.44058698761353199</v>
      </c>
      <c r="D20">
        <v>-0.31609010165957585</v>
      </c>
      <c r="E20">
        <v>-1.1931680593351861</v>
      </c>
      <c r="G20">
        <f t="shared" si="8"/>
        <v>2.7120601283083716</v>
      </c>
      <c r="H20">
        <f t="shared" si="9"/>
        <v>0.67801503207709291</v>
      </c>
      <c r="J20">
        <v>9</v>
      </c>
      <c r="K20" s="2">
        <v>0.67116173999999995</v>
      </c>
      <c r="L20" s="2">
        <v>4.9673360999999999E-2</v>
      </c>
      <c r="M20" s="2">
        <v>0.25436377999999998</v>
      </c>
      <c r="N20" s="2">
        <v>-1.0796096559999999</v>
      </c>
      <c r="P20">
        <f t="shared" si="10"/>
        <v>2.0548085369999995</v>
      </c>
      <c r="Q20">
        <f t="shared" si="11"/>
        <v>0.51370213424999989</v>
      </c>
    </row>
    <row r="21" spans="1:17">
      <c r="A21">
        <v>11</v>
      </c>
      <c r="B21">
        <v>0.5299282429753287</v>
      </c>
      <c r="C21">
        <v>-0.15587879242806402</v>
      </c>
      <c r="D21">
        <v>6.8950016754228294E-2</v>
      </c>
      <c r="E21">
        <v>-1.2410080995037949</v>
      </c>
      <c r="G21">
        <f t="shared" si="8"/>
        <v>1.9957651516614159</v>
      </c>
      <c r="H21">
        <f t="shared" si="9"/>
        <v>0.49894128791535397</v>
      </c>
      <c r="J21">
        <v>11</v>
      </c>
      <c r="K21" s="2">
        <v>0.45705002</v>
      </c>
      <c r="L21" s="2">
        <v>-2.3815939999999999E-3</v>
      </c>
      <c r="M21" s="2">
        <v>0.19821224000000001</v>
      </c>
      <c r="N21" s="2">
        <v>-1.139885118</v>
      </c>
      <c r="P21">
        <f t="shared" si="10"/>
        <v>1.7975289720000001</v>
      </c>
      <c r="Q21">
        <f t="shared" si="11"/>
        <v>0.44938224300000001</v>
      </c>
    </row>
    <row r="22" spans="1:17">
      <c r="A22">
        <v>13</v>
      </c>
      <c r="B22">
        <v>-5.0119861826328105E-2</v>
      </c>
      <c r="C22">
        <v>-2.7266799050968404</v>
      </c>
      <c r="D22">
        <v>-1.3814754797311766</v>
      </c>
      <c r="E22">
        <v>-1.66262634957497</v>
      </c>
      <c r="G22">
        <f>ABS(B22)+ABS(C22)+ABS(D22)+ABS(E22)</f>
        <v>5.8209015962293149</v>
      </c>
      <c r="H22">
        <f>G22/4</f>
        <v>1.4552253990573287</v>
      </c>
      <c r="J22">
        <v>13</v>
      </c>
      <c r="K22" s="2">
        <v>-3.9810709999999999E-2</v>
      </c>
      <c r="L22" s="2">
        <v>-2.2362079210000001</v>
      </c>
      <c r="M22" s="2">
        <v>2.4786010000000001E-2</v>
      </c>
      <c r="N22" s="2">
        <v>-1.513741896</v>
      </c>
      <c r="P22">
        <f>ABS(K22)+ABS(L22)+ABS(M22)+ABS(N22)</f>
        <v>3.814546537</v>
      </c>
      <c r="Q22">
        <f>P22/4</f>
        <v>0.95363663425</v>
      </c>
    </row>
    <row r="26" spans="1:17">
      <c r="A26" s="4" t="s">
        <v>121</v>
      </c>
      <c r="J26" s="4" t="s">
        <v>122</v>
      </c>
    </row>
    <row r="27" spans="1:17">
      <c r="A27" s="4" t="s">
        <v>116</v>
      </c>
      <c r="B27" s="4" t="s">
        <v>114</v>
      </c>
      <c r="C27" s="4" t="s">
        <v>0</v>
      </c>
      <c r="D27" s="4" t="s">
        <v>115</v>
      </c>
      <c r="E27" s="4" t="s">
        <v>1</v>
      </c>
      <c r="G27" s="4" t="s">
        <v>119</v>
      </c>
      <c r="H27" s="4" t="s">
        <v>120</v>
      </c>
      <c r="J27" s="4" t="s">
        <v>116</v>
      </c>
      <c r="K27" s="4" t="s">
        <v>114</v>
      </c>
      <c r="L27" s="4" t="s">
        <v>0</v>
      </c>
      <c r="M27" s="4" t="s">
        <v>115</v>
      </c>
      <c r="N27" s="4" t="s">
        <v>1</v>
      </c>
      <c r="P27" s="4" t="s">
        <v>119</v>
      </c>
      <c r="Q27" s="4" t="s">
        <v>120</v>
      </c>
    </row>
    <row r="28" spans="1:17">
      <c r="A28">
        <v>3</v>
      </c>
      <c r="B28">
        <f>2^(ABS(B17))</f>
        <v>1.607893036547464</v>
      </c>
      <c r="C28">
        <f t="shared" ref="C28:D28" si="12">2^(ABS(C17))</f>
        <v>1.2613943379835146</v>
      </c>
      <c r="D28">
        <f t="shared" si="12"/>
        <v>2.3113493411038379</v>
      </c>
      <c r="E28">
        <f>2^(ABS(E17))</f>
        <v>1.0254803388196403</v>
      </c>
      <c r="G28">
        <f>SUM(B28:E28)-4</f>
        <v>2.2061170544544577</v>
      </c>
      <c r="H28">
        <f>G28/4</f>
        <v>0.55152926361361443</v>
      </c>
      <c r="J28">
        <v>3</v>
      </c>
      <c r="K28">
        <f>2^(ABS(K17))</f>
        <v>1.5302505959537929</v>
      </c>
      <c r="L28">
        <f t="shared" ref="L28:M28" si="13">2^(ABS(L17))</f>
        <v>1.2507311392748743</v>
      </c>
      <c r="M28">
        <f t="shared" si="13"/>
        <v>1.0971449873380901</v>
      </c>
      <c r="N28">
        <f>2^(ABS(N17))</f>
        <v>1.0067243508391259</v>
      </c>
      <c r="P28">
        <f>SUM(K28:N28)-4</f>
        <v>0.88485107340588343</v>
      </c>
      <c r="Q28">
        <f>P28/4</f>
        <v>0.22121276835147086</v>
      </c>
    </row>
    <row r="29" spans="1:17">
      <c r="A29">
        <v>5</v>
      </c>
      <c r="B29">
        <f t="shared" ref="B29:E29" si="14">2^(ABS(B18))</f>
        <v>1.3240811220137225</v>
      </c>
      <c r="C29">
        <f t="shared" si="14"/>
        <v>1.2130174139415253</v>
      </c>
      <c r="D29">
        <f t="shared" si="14"/>
        <v>3.3313766312450621</v>
      </c>
      <c r="E29">
        <f t="shared" si="14"/>
        <v>1.105812141657716</v>
      </c>
      <c r="G29">
        <f t="shared" ref="G29:G33" si="15">SUM(B29:E29)-4</f>
        <v>2.9742873088580257</v>
      </c>
      <c r="H29">
        <f>G29/4</f>
        <v>0.74357182721450643</v>
      </c>
      <c r="J29">
        <v>5</v>
      </c>
      <c r="K29">
        <f t="shared" ref="K29:N29" si="16">2^(ABS(K18))</f>
        <v>1.2547202069205741</v>
      </c>
      <c r="L29">
        <f t="shared" si="16"/>
        <v>1.0134278582854606</v>
      </c>
      <c r="M29">
        <f t="shared" si="16"/>
        <v>1.1315316823918262</v>
      </c>
      <c r="N29">
        <f t="shared" si="16"/>
        <v>1.1233769917306895</v>
      </c>
      <c r="P29">
        <f t="shared" ref="P29:P33" si="17">SUM(K29:N29)-4</f>
        <v>0.52305673932855079</v>
      </c>
      <c r="Q29">
        <f t="shared" ref="Q29:Q33" si="18">P29/4</f>
        <v>0.1307641848321377</v>
      </c>
    </row>
    <row r="30" spans="1:17">
      <c r="A30">
        <v>7</v>
      </c>
      <c r="B30">
        <f t="shared" ref="B30:E30" si="19">2^(ABS(B19))</f>
        <v>1.2972021883376266</v>
      </c>
      <c r="C30">
        <f t="shared" si="19"/>
        <v>1.6842389308227954</v>
      </c>
      <c r="D30">
        <f t="shared" si="19"/>
        <v>1.6453740803732679</v>
      </c>
      <c r="E30">
        <f t="shared" si="19"/>
        <v>1.2290941790889913</v>
      </c>
      <c r="G30">
        <f t="shared" si="15"/>
        <v>1.8559093786226812</v>
      </c>
      <c r="H30">
        <f t="shared" ref="H29:H33" si="20">G30/4</f>
        <v>0.46397734465567031</v>
      </c>
      <c r="J30">
        <v>7</v>
      </c>
      <c r="K30">
        <f t="shared" ref="K30:N30" si="21">2^(ABS(K19))</f>
        <v>1.2538775885393287</v>
      </c>
      <c r="L30">
        <f t="shared" si="21"/>
        <v>1.139322884289367</v>
      </c>
      <c r="M30">
        <f t="shared" si="21"/>
        <v>1.1955767941116098</v>
      </c>
      <c r="N30">
        <f t="shared" si="21"/>
        <v>1.2037224825393804</v>
      </c>
      <c r="P30">
        <f t="shared" si="17"/>
        <v>0.79249974947968571</v>
      </c>
      <c r="Q30">
        <f t="shared" si="18"/>
        <v>0.19812493736992143</v>
      </c>
    </row>
    <row r="31" spans="1:17">
      <c r="A31">
        <v>9</v>
      </c>
      <c r="B31">
        <f t="shared" ref="B31:E31" si="22">2^(ABS(B20))</f>
        <v>1.6960926495663122</v>
      </c>
      <c r="C31">
        <f t="shared" si="22"/>
        <v>1.3571563997380123</v>
      </c>
      <c r="D31">
        <f t="shared" si="22"/>
        <v>1.2449519848261155</v>
      </c>
      <c r="E31">
        <f t="shared" si="22"/>
        <v>2.2865430143773224</v>
      </c>
      <c r="G31">
        <f t="shared" si="15"/>
        <v>2.584744048507762</v>
      </c>
      <c r="H31">
        <f t="shared" si="20"/>
        <v>0.64618601212694049</v>
      </c>
      <c r="J31">
        <v>9</v>
      </c>
      <c r="K31">
        <f t="shared" ref="K31:N31" si="23">2^(ABS(K20))</f>
        <v>1.5923547058400371</v>
      </c>
      <c r="L31">
        <f t="shared" si="23"/>
        <v>1.0350305571791341</v>
      </c>
      <c r="M31">
        <f t="shared" si="23"/>
        <v>1.192809605031065</v>
      </c>
      <c r="N31">
        <f t="shared" si="23"/>
        <v>2.1134641725411893</v>
      </c>
      <c r="P31">
        <f t="shared" si="17"/>
        <v>1.9336590405914258</v>
      </c>
      <c r="Q31">
        <f t="shared" si="18"/>
        <v>0.48341476014785645</v>
      </c>
    </row>
    <row r="32" spans="1:17">
      <c r="A32">
        <v>11</v>
      </c>
      <c r="B32">
        <f t="shared" ref="B32:E32" si="24">2^(ABS(B21))</f>
        <v>1.4438573788992493</v>
      </c>
      <c r="C32">
        <f t="shared" si="24"/>
        <v>1.1141000461209198</v>
      </c>
      <c r="D32">
        <f t="shared" si="24"/>
        <v>1.0489529851868282</v>
      </c>
      <c r="E32">
        <f t="shared" si="24"/>
        <v>2.3636363636363638</v>
      </c>
      <c r="G32">
        <f t="shared" si="15"/>
        <v>1.9705467738433615</v>
      </c>
      <c r="H32">
        <f t="shared" si="20"/>
        <v>0.49263669346084038</v>
      </c>
      <c r="J32">
        <v>11</v>
      </c>
      <c r="K32">
        <f t="shared" ref="K32:N32" si="25">2^(ABS(K21))</f>
        <v>1.3727320247265808</v>
      </c>
      <c r="L32">
        <f t="shared" si="25"/>
        <v>1.001652158478759</v>
      </c>
      <c r="M32">
        <f t="shared" si="25"/>
        <v>1.1472757916351322</v>
      </c>
      <c r="N32">
        <f t="shared" si="25"/>
        <v>2.2036347490352299</v>
      </c>
      <c r="P32">
        <f t="shared" si="17"/>
        <v>1.7252947238757024</v>
      </c>
      <c r="Q32">
        <f t="shared" si="18"/>
        <v>0.43132368096892559</v>
      </c>
    </row>
    <row r="33" spans="1:17">
      <c r="A33">
        <v>13</v>
      </c>
      <c r="B33">
        <f>2^(ABS(B22))</f>
        <v>1.0353509391778792</v>
      </c>
      <c r="C33">
        <f t="shared" ref="B33:E33" si="26">2^(ABS(C22))</f>
        <v>6.6193057212658362</v>
      </c>
      <c r="D33">
        <f t="shared" si="26"/>
        <v>2.6053469012047241</v>
      </c>
      <c r="E33">
        <f t="shared" si="26"/>
        <v>3.1659233997901461</v>
      </c>
      <c r="G33">
        <f t="shared" si="15"/>
        <v>9.4259269614385843</v>
      </c>
      <c r="H33">
        <f t="shared" si="20"/>
        <v>2.3564817403596461</v>
      </c>
      <c r="J33">
        <v>13</v>
      </c>
      <c r="K33">
        <f>2^(ABS(K22))</f>
        <v>1.0279789409773901</v>
      </c>
      <c r="L33">
        <f>2^(ABS(L22))</f>
        <v>4.7115701402564696</v>
      </c>
      <c r="M33">
        <f t="shared" ref="L33:O33" si="27">2^(ABS(M22))</f>
        <v>1.0173287840269436</v>
      </c>
      <c r="N33">
        <f t="shared" si="27"/>
        <v>2.8554970536540312</v>
      </c>
      <c r="P33">
        <f t="shared" si="17"/>
        <v>5.6123749189148349</v>
      </c>
      <c r="Q33">
        <f t="shared" si="18"/>
        <v>1.4030937297287087</v>
      </c>
    </row>
    <row r="42" spans="1:17">
      <c r="A42" s="4" t="s">
        <v>124</v>
      </c>
      <c r="F42" s="4" t="s">
        <v>125</v>
      </c>
      <c r="I42" s="2"/>
    </row>
    <row r="43" spans="1:17">
      <c r="B43" t="s">
        <v>120</v>
      </c>
      <c r="C43" t="s">
        <v>120</v>
      </c>
      <c r="D43" t="s">
        <v>123</v>
      </c>
      <c r="G43" t="s">
        <v>120</v>
      </c>
      <c r="H43" s="3" t="s">
        <v>120</v>
      </c>
      <c r="I43" s="2" t="s">
        <v>123</v>
      </c>
      <c r="J43" t="s">
        <v>126</v>
      </c>
    </row>
    <row r="44" spans="1:17">
      <c r="A44">
        <v>3</v>
      </c>
      <c r="B44">
        <v>0.55152926361361443</v>
      </c>
      <c r="C44">
        <v>0.22121276835147086</v>
      </c>
      <c r="D44">
        <f>SUM(B44:C44)</f>
        <v>0.77274203196508529</v>
      </c>
      <c r="E44">
        <f t="shared" ref="E44:E48" si="28">(B44+C44)/2</f>
        <v>0.38637101598254264</v>
      </c>
      <c r="F44">
        <v>3</v>
      </c>
      <c r="G44">
        <v>0.56630648943854944</v>
      </c>
      <c r="H44" s="3">
        <v>0.26999063325</v>
      </c>
      <c r="I44" s="2">
        <f>G44+H44</f>
        <v>0.83629712268854939</v>
      </c>
      <c r="J44">
        <f t="shared" ref="J44:J48" si="29">(G44+H44)/2</f>
        <v>0.41814856134427469</v>
      </c>
    </row>
    <row r="45" spans="1:17">
      <c r="A45">
        <v>5</v>
      </c>
      <c r="B45">
        <v>0.74357182721450643</v>
      </c>
      <c r="C45">
        <v>0.1307641848321377</v>
      </c>
      <c r="D45">
        <f t="shared" ref="D45:D49" si="30">SUM(B45:C45)</f>
        <v>0.87433601204664413</v>
      </c>
      <c r="E45">
        <f t="shared" si="28"/>
        <v>0.43716800602332206</v>
      </c>
      <c r="F45">
        <v>5</v>
      </c>
      <c r="G45" s="3">
        <v>0.64120414034440143</v>
      </c>
      <c r="H45" s="2">
        <v>0.17318205574999998</v>
      </c>
      <c r="I45" s="2">
        <f t="shared" ref="I45:I49" si="31">G45+H45</f>
        <v>0.81438619609440144</v>
      </c>
      <c r="J45">
        <f t="shared" si="29"/>
        <v>0.40719309804720072</v>
      </c>
    </row>
    <row r="46" spans="1:17">
      <c r="A46">
        <v>7</v>
      </c>
      <c r="B46">
        <v>0.46397734465567031</v>
      </c>
      <c r="C46">
        <v>0.19812493736992143</v>
      </c>
      <c r="D46">
        <f t="shared" si="30"/>
        <v>0.66210228202559174</v>
      </c>
      <c r="E46">
        <f t="shared" si="28"/>
        <v>0.33105114101279587</v>
      </c>
      <c r="F46">
        <v>7</v>
      </c>
      <c r="G46" s="3">
        <v>0.53587781712101912</v>
      </c>
      <c r="H46" s="2">
        <v>0.25994569825000002</v>
      </c>
      <c r="I46" s="2">
        <f t="shared" si="31"/>
        <v>0.79582351537101914</v>
      </c>
      <c r="J46">
        <f t="shared" si="29"/>
        <v>0.39791175768550957</v>
      </c>
    </row>
    <row r="47" spans="1:17">
      <c r="A47">
        <v>9</v>
      </c>
      <c r="B47">
        <v>0.64618601212694049</v>
      </c>
      <c r="C47">
        <v>0.48341476014785645</v>
      </c>
      <c r="D47">
        <f t="shared" si="30"/>
        <v>1.1296007722747969</v>
      </c>
      <c r="E47">
        <f t="shared" si="28"/>
        <v>0.56480038613739847</v>
      </c>
      <c r="F47">
        <v>9</v>
      </c>
      <c r="G47" s="3">
        <v>0.67801503207709291</v>
      </c>
      <c r="H47" s="2">
        <v>0.51370213424999989</v>
      </c>
      <c r="I47" s="2">
        <f t="shared" si="31"/>
        <v>1.1917171663270927</v>
      </c>
      <c r="J47">
        <f t="shared" si="29"/>
        <v>0.59585858316354634</v>
      </c>
    </row>
    <row r="48" spans="1:17">
      <c r="A48">
        <v>11</v>
      </c>
      <c r="B48">
        <v>0.49263669346084038</v>
      </c>
      <c r="C48">
        <v>0.43132368096892559</v>
      </c>
      <c r="D48">
        <f t="shared" si="30"/>
        <v>0.92396037442976597</v>
      </c>
      <c r="E48">
        <f t="shared" si="28"/>
        <v>0.46198018721488299</v>
      </c>
      <c r="F48">
        <v>11</v>
      </c>
      <c r="G48">
        <v>0.49894128791535397</v>
      </c>
      <c r="H48">
        <v>0.44938224300000001</v>
      </c>
      <c r="I48" s="2">
        <f t="shared" si="31"/>
        <v>0.94832353091535393</v>
      </c>
      <c r="J48">
        <f t="shared" si="29"/>
        <v>0.47416176545767696</v>
      </c>
    </row>
    <row r="49" spans="1:10">
      <c r="A49">
        <v>13</v>
      </c>
      <c r="B49">
        <v>2.3564817403596399</v>
      </c>
      <c r="C49">
        <v>1.40309372972871</v>
      </c>
      <c r="D49">
        <f t="shared" si="30"/>
        <v>3.7595754700883499</v>
      </c>
      <c r="E49">
        <f>(B49+C49)/2</f>
        <v>1.879787735044175</v>
      </c>
      <c r="F49">
        <v>13</v>
      </c>
      <c r="G49">
        <v>1.4552253990573276</v>
      </c>
      <c r="H49">
        <v>0.95363663425</v>
      </c>
      <c r="I49" s="2">
        <f t="shared" si="31"/>
        <v>2.4088620333073276</v>
      </c>
      <c r="J49">
        <f>(G49+H49)/2</f>
        <v>1.2044310166536638</v>
      </c>
    </row>
  </sheetData>
  <sortState xmlns:xlrd2="http://schemas.microsoft.com/office/spreadsheetml/2017/richdata2" ref="H42:L47">
    <sortCondition ref="H42:H4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3C9B-66C9-1642-AE22-6C3DB56D1E1B}">
  <dimension ref="A4:O36"/>
  <sheetViews>
    <sheetView topLeftCell="A6" zoomScale="50" workbookViewId="0">
      <selection activeCell="J35" sqref="J35"/>
    </sheetView>
  </sheetViews>
  <sheetFormatPr baseColWidth="10" defaultRowHeight="16"/>
  <sheetData>
    <row r="4" spans="1:12">
      <c r="A4" s="3"/>
      <c r="B4" s="3" t="s">
        <v>116</v>
      </c>
      <c r="C4" s="3" t="s">
        <v>127</v>
      </c>
      <c r="D4" t="s">
        <v>115</v>
      </c>
      <c r="E4" t="s">
        <v>128</v>
      </c>
      <c r="F4" t="s">
        <v>129</v>
      </c>
      <c r="H4" s="4" t="s">
        <v>116</v>
      </c>
      <c r="I4" t="s">
        <v>115</v>
      </c>
      <c r="J4" t="s">
        <v>128</v>
      </c>
      <c r="K4" t="s">
        <v>129</v>
      </c>
      <c r="L4" s="4"/>
    </row>
    <row r="5" spans="1:12">
      <c r="A5" s="3"/>
      <c r="B5" s="5">
        <v>3</v>
      </c>
      <c r="C5" s="5">
        <v>23</v>
      </c>
      <c r="D5" s="5">
        <v>0.52690000000000003</v>
      </c>
      <c r="E5" s="5">
        <v>0.1</v>
      </c>
      <c r="F5" s="5">
        <v>0.1</v>
      </c>
      <c r="H5" s="2">
        <v>3</v>
      </c>
      <c r="I5">
        <f>LOG(D6,2)-LOG(D5,2)</f>
        <v>7.2024533786572649</v>
      </c>
      <c r="J5">
        <f t="shared" ref="J5" si="0">LOG(E6,2)-LOG(E5,2)</f>
        <v>2.8245642120898271</v>
      </c>
      <c r="K5">
        <f>LOG(F6,2)-LOG(F5,2)</f>
        <v>3.0296295675630636</v>
      </c>
    </row>
    <row r="6" spans="1:12">
      <c r="A6" s="3"/>
      <c r="B6" s="5">
        <v>3</v>
      </c>
      <c r="C6" s="5">
        <v>29</v>
      </c>
      <c r="D6" s="5">
        <v>77.603750000000005</v>
      </c>
      <c r="E6" s="5">
        <v>0.70840000000000003</v>
      </c>
      <c r="F6" s="5">
        <v>0.81659999999999999</v>
      </c>
    </row>
    <row r="7" spans="1:12">
      <c r="A7" s="3"/>
      <c r="B7" s="5">
        <v>5</v>
      </c>
      <c r="C7" s="5">
        <v>23</v>
      </c>
      <c r="D7" s="5">
        <v>74.462299999999999</v>
      </c>
      <c r="E7" s="5">
        <v>0.67574999999999996</v>
      </c>
      <c r="F7" s="5">
        <v>5.1625500000000004</v>
      </c>
      <c r="H7" s="2">
        <v>5</v>
      </c>
      <c r="I7">
        <f>LOG(D8,2)-LOG(D7,2)</f>
        <v>-5.5093241254224878</v>
      </c>
      <c r="J7">
        <f t="shared" ref="J7:K11" si="1">LOG(E8,2)-LOG(E7,2)</f>
        <v>0.17915871630745173</v>
      </c>
      <c r="K7">
        <f t="shared" si="1"/>
        <v>-0.63633580758788799</v>
      </c>
    </row>
    <row r="8" spans="1:12">
      <c r="A8" s="3"/>
      <c r="B8" s="5">
        <v>5</v>
      </c>
      <c r="C8" s="5">
        <v>29</v>
      </c>
      <c r="D8" s="5">
        <v>1.6348</v>
      </c>
      <c r="E8" s="5">
        <v>0.7651</v>
      </c>
      <c r="F8" s="5">
        <v>3.3212999999999999</v>
      </c>
    </row>
    <row r="9" spans="1:12">
      <c r="A9" s="3"/>
      <c r="B9" s="5">
        <v>7</v>
      </c>
      <c r="C9" s="5">
        <v>23</v>
      </c>
      <c r="D9" s="5">
        <v>37.843400000000003</v>
      </c>
      <c r="E9" s="5">
        <v>1.06575</v>
      </c>
      <c r="F9" s="5">
        <v>3.0843500000000001</v>
      </c>
      <c r="H9" s="2">
        <v>7</v>
      </c>
      <c r="I9">
        <f>LOG(D10,2)-LOG(D9,2)</f>
        <v>1.2985558143757698</v>
      </c>
      <c r="J9">
        <f t="shared" si="1"/>
        <v>-1.5309960170245052E-2</v>
      </c>
      <c r="K9">
        <f t="shared" si="1"/>
        <v>-1.6809326729353185</v>
      </c>
    </row>
    <row r="10" spans="1:12">
      <c r="A10" s="3"/>
      <c r="B10" s="5">
        <v>7</v>
      </c>
      <c r="C10" s="5">
        <v>29</v>
      </c>
      <c r="D10" s="5">
        <v>93.088149999999999</v>
      </c>
      <c r="E10" s="5">
        <v>1.0545</v>
      </c>
      <c r="F10" s="5">
        <v>0.96194999999999997</v>
      </c>
    </row>
    <row r="11" spans="1:12">
      <c r="A11" s="3"/>
      <c r="B11" s="5">
        <v>9</v>
      </c>
      <c r="C11" s="5">
        <v>23</v>
      </c>
      <c r="D11" s="5">
        <v>2.2880500000000001</v>
      </c>
      <c r="E11" s="5">
        <v>0.71579999999999999</v>
      </c>
      <c r="F11" s="5">
        <v>3.1073499999999998</v>
      </c>
      <c r="H11" s="2">
        <v>9</v>
      </c>
      <c r="I11">
        <f>LOG(D12,2)-LOG(D11,2)</f>
        <v>4.3060253809276379</v>
      </c>
      <c r="J11">
        <f t="shared" si="1"/>
        <v>-1.6099686210136457</v>
      </c>
      <c r="K11">
        <f t="shared" si="1"/>
        <v>-0.3755988577619902</v>
      </c>
    </row>
    <row r="12" spans="1:12">
      <c r="A12" s="3"/>
      <c r="B12" s="5">
        <v>9</v>
      </c>
      <c r="C12" s="5">
        <v>29</v>
      </c>
      <c r="D12" s="5">
        <v>45.259349999999998</v>
      </c>
      <c r="E12" s="5">
        <v>0.23449999999999999</v>
      </c>
      <c r="F12" s="5">
        <v>2.3950999999999998</v>
      </c>
    </row>
    <row r="13" spans="1:12">
      <c r="A13" s="3"/>
      <c r="B13" s="5">
        <v>11</v>
      </c>
      <c r="C13" s="5">
        <v>23</v>
      </c>
      <c r="D13" s="5">
        <v>55.62715</v>
      </c>
      <c r="E13" s="5">
        <v>0.23724999999999999</v>
      </c>
      <c r="F13" s="5">
        <v>1.6482000000000001</v>
      </c>
      <c r="H13" s="2">
        <v>11</v>
      </c>
      <c r="I13">
        <f>LOG(D14,2)-LOG(D13,2)</f>
        <v>0.21406569002691977</v>
      </c>
      <c r="J13">
        <f t="shared" ref="J13:K15" si="2">LOG(E14,2)-LOG(E13,2)</f>
        <v>3.8402135283844174E-2</v>
      </c>
      <c r="K13">
        <f t="shared" si="2"/>
        <v>1.0153022295304037</v>
      </c>
    </row>
    <row r="14" spans="1:12">
      <c r="A14" s="3"/>
      <c r="B14" s="5">
        <v>11</v>
      </c>
      <c r="C14" s="5">
        <v>29</v>
      </c>
      <c r="D14" s="5">
        <v>64.524850000000001</v>
      </c>
      <c r="E14" s="5">
        <v>0.24365000000000001</v>
      </c>
      <c r="F14" s="5">
        <v>3.33155</v>
      </c>
    </row>
    <row r="15" spans="1:12">
      <c r="A15" s="3"/>
      <c r="B15" s="5">
        <v>13</v>
      </c>
      <c r="C15" s="5">
        <v>23</v>
      </c>
      <c r="D15" s="5">
        <v>1.0321499999999999</v>
      </c>
      <c r="E15" s="5">
        <v>0.28084999999999999</v>
      </c>
      <c r="F15" s="5">
        <v>0.1</v>
      </c>
      <c r="H15" s="2">
        <v>13</v>
      </c>
      <c r="I15">
        <f>LOG(D16,2)-LOG(D15,2)</f>
        <v>6.5054649569576943</v>
      </c>
      <c r="J15">
        <f t="shared" si="2"/>
        <v>0.896459338216823</v>
      </c>
      <c r="K15">
        <f t="shared" si="2"/>
        <v>3.9140382456373755</v>
      </c>
    </row>
    <row r="16" spans="1:12">
      <c r="A16" s="3"/>
      <c r="B16" s="5">
        <v>13</v>
      </c>
      <c r="C16" s="5">
        <v>29</v>
      </c>
      <c r="D16" s="5">
        <v>93.774100000000004</v>
      </c>
      <c r="E16" s="5">
        <v>0.52280000000000004</v>
      </c>
      <c r="F16" s="5">
        <v>1.50745</v>
      </c>
    </row>
    <row r="20" spans="1:15">
      <c r="A20" s="4" t="s">
        <v>131</v>
      </c>
    </row>
    <row r="21" spans="1:15">
      <c r="A21" t="s">
        <v>116</v>
      </c>
      <c r="B21" t="s">
        <v>115</v>
      </c>
      <c r="C21" t="s">
        <v>128</v>
      </c>
      <c r="D21" t="s">
        <v>129</v>
      </c>
      <c r="F21" s="4" t="s">
        <v>119</v>
      </c>
      <c r="G21" s="4" t="s">
        <v>120</v>
      </c>
      <c r="I21" t="s">
        <v>130</v>
      </c>
      <c r="J21" t="s">
        <v>115</v>
      </c>
      <c r="K21" t="s">
        <v>128</v>
      </c>
      <c r="L21" t="s">
        <v>129</v>
      </c>
      <c r="N21" s="4" t="s">
        <v>119</v>
      </c>
      <c r="O21" s="4" t="s">
        <v>120</v>
      </c>
    </row>
    <row r="22" spans="1:15">
      <c r="A22">
        <v>3</v>
      </c>
      <c r="B22">
        <v>7.2024533786572649</v>
      </c>
      <c r="C22">
        <v>2.8245642120898271</v>
      </c>
      <c r="D22">
        <v>3.0296295675630636</v>
      </c>
      <c r="F22">
        <f>ABS(B22)+ABS(C22)+ABS(D22)</f>
        <v>13.056647158310156</v>
      </c>
      <c r="G22">
        <f>F22/3</f>
        <v>4.3522157194367184</v>
      </c>
      <c r="I22" s="2">
        <v>3</v>
      </c>
      <c r="J22" s="2">
        <v>0.12514592999999999</v>
      </c>
      <c r="K22" s="2">
        <v>3.8217865799999999</v>
      </c>
      <c r="L22" s="2">
        <v>3.4415144999999998</v>
      </c>
      <c r="N22">
        <f>ABS(J22)+ABS(K22)+ABS(L22)</f>
        <v>7.3884470100000001</v>
      </c>
      <c r="O22">
        <f>N22/3</f>
        <v>2.4628156699999999</v>
      </c>
    </row>
    <row r="23" spans="1:15">
      <c r="A23">
        <v>5</v>
      </c>
      <c r="B23">
        <v>-5.5093241254224878</v>
      </c>
      <c r="C23">
        <v>0.17915871630745173</v>
      </c>
      <c r="D23">
        <v>-0.63633580758788799</v>
      </c>
      <c r="F23">
        <f t="shared" ref="F23:F27" si="3">ABS(B23)+ABS(C23)+ABS(D23)</f>
        <v>6.3248186493178276</v>
      </c>
      <c r="G23">
        <f t="shared" ref="G23:G27" si="4">F23/3</f>
        <v>2.1082728831059425</v>
      </c>
      <c r="I23" s="2">
        <v>5</v>
      </c>
      <c r="J23" s="2">
        <v>0.18611976</v>
      </c>
      <c r="K23" s="2">
        <v>5.0656350000000003E-2</v>
      </c>
      <c r="L23" s="2">
        <v>-0.30888599999999999</v>
      </c>
      <c r="N23">
        <f t="shared" ref="N23:N27" si="5">ABS(J23)+ABS(K23)+ABS(L23)</f>
        <v>0.54566210999999998</v>
      </c>
      <c r="O23">
        <f t="shared" ref="O23:O27" si="6">N23/3</f>
        <v>0.18188736999999999</v>
      </c>
    </row>
    <row r="24" spans="1:15">
      <c r="A24">
        <v>7</v>
      </c>
      <c r="B24">
        <v>1.2985558143757698</v>
      </c>
      <c r="C24">
        <v>-1.5309960170245052E-2</v>
      </c>
      <c r="D24">
        <v>-1.6809326729353185</v>
      </c>
      <c r="F24">
        <f t="shared" si="3"/>
        <v>2.9947984474813332</v>
      </c>
      <c r="G24">
        <f t="shared" si="4"/>
        <v>0.99826614916044443</v>
      </c>
      <c r="I24" s="2">
        <v>7</v>
      </c>
      <c r="J24" s="2">
        <v>0.28809846</v>
      </c>
      <c r="K24" s="2">
        <v>9.4949160000000005E-2</v>
      </c>
      <c r="L24" s="2">
        <v>0.1199456</v>
      </c>
      <c r="N24">
        <f t="shared" si="5"/>
        <v>0.50299322000000002</v>
      </c>
      <c r="O24">
        <f t="shared" si="6"/>
        <v>0.16766440666666668</v>
      </c>
    </row>
    <row r="25" spans="1:15">
      <c r="A25">
        <v>9</v>
      </c>
      <c r="B25">
        <v>4.3060253809276396</v>
      </c>
      <c r="C25">
        <v>-1.6099686210136457</v>
      </c>
      <c r="D25">
        <v>-0.3755988577619902</v>
      </c>
      <c r="F25">
        <f t="shared" si="3"/>
        <v>6.2915928597032762</v>
      </c>
      <c r="G25">
        <f t="shared" si="4"/>
        <v>2.0971976199010922</v>
      </c>
      <c r="I25" s="2">
        <v>9</v>
      </c>
      <c r="J25" s="2">
        <v>0.22088706</v>
      </c>
      <c r="K25" s="2">
        <v>-0.37521191999999998</v>
      </c>
      <c r="L25" s="2">
        <v>-0.4028388</v>
      </c>
      <c r="N25">
        <f t="shared" si="5"/>
        <v>0.99893777999999989</v>
      </c>
      <c r="O25">
        <f t="shared" si="6"/>
        <v>0.33297925999999994</v>
      </c>
    </row>
    <row r="26" spans="1:15">
      <c r="A26">
        <v>11</v>
      </c>
      <c r="B26">
        <v>0.21406569002691977</v>
      </c>
      <c r="C26">
        <v>3.8402135283844174E-2</v>
      </c>
      <c r="D26">
        <v>1.0153022295304037</v>
      </c>
      <c r="F26">
        <f t="shared" si="3"/>
        <v>1.2677700548411677</v>
      </c>
      <c r="G26">
        <f t="shared" si="4"/>
        <v>0.42259001828038922</v>
      </c>
      <c r="I26" s="2">
        <v>11</v>
      </c>
      <c r="J26" s="2">
        <v>0.19071652</v>
      </c>
      <c r="K26" s="2">
        <v>-0.12576401000000001</v>
      </c>
      <c r="L26" s="2">
        <v>0.14962149999999999</v>
      </c>
      <c r="N26">
        <f t="shared" si="5"/>
        <v>0.46610202999999994</v>
      </c>
      <c r="O26">
        <f t="shared" si="6"/>
        <v>0.15536734333333332</v>
      </c>
    </row>
    <row r="27" spans="1:15">
      <c r="A27">
        <v>13</v>
      </c>
      <c r="B27">
        <v>6.5054649569576943</v>
      </c>
      <c r="C27">
        <v>0.896459338216823</v>
      </c>
      <c r="D27">
        <v>3.9140382456373755</v>
      </c>
      <c r="F27">
        <f t="shared" si="3"/>
        <v>11.315962540811892</v>
      </c>
      <c r="G27">
        <f t="shared" si="4"/>
        <v>3.771987513603964</v>
      </c>
      <c r="I27" s="2">
        <v>13</v>
      </c>
      <c r="J27" s="2">
        <v>5.0410419999999997E-2</v>
      </c>
      <c r="K27" s="2">
        <v>0.71626371</v>
      </c>
      <c r="L27" s="2">
        <v>0.71626369999999995</v>
      </c>
      <c r="N27">
        <f t="shared" si="5"/>
        <v>1.48293783</v>
      </c>
      <c r="O27">
        <f>N27/3</f>
        <v>0.49431260999999999</v>
      </c>
    </row>
    <row r="30" spans="1:15">
      <c r="D30" t="s">
        <v>120</v>
      </c>
      <c r="E30" t="s">
        <v>120</v>
      </c>
      <c r="F30" t="s">
        <v>123</v>
      </c>
      <c r="G30" t="s">
        <v>126</v>
      </c>
    </row>
    <row r="31" spans="1:15">
      <c r="D31">
        <v>4.3522157194367184</v>
      </c>
      <c r="E31">
        <v>2.4628156699999999</v>
      </c>
      <c r="F31">
        <f>SUM(D31:E31)</f>
        <v>6.8150313894367187</v>
      </c>
      <c r="G31">
        <f>AVERAGE(D31:E31)</f>
        <v>3.4075156947183594</v>
      </c>
    </row>
    <row r="32" spans="1:15">
      <c r="D32">
        <v>2.1082728831059425</v>
      </c>
      <c r="E32">
        <v>0.18188736999999999</v>
      </c>
      <c r="F32">
        <f t="shared" ref="F32:F36" si="7">SUM(D32:E32)</f>
        <v>2.2901602531059426</v>
      </c>
      <c r="G32">
        <f t="shared" ref="G32:G36" si="8">AVERAGE(D32:E32)</f>
        <v>1.1450801265529713</v>
      </c>
    </row>
    <row r="33" spans="4:7">
      <c r="D33">
        <v>0.99826614916044443</v>
      </c>
      <c r="E33">
        <v>0.16766440666666668</v>
      </c>
      <c r="F33">
        <f t="shared" si="7"/>
        <v>1.1659305558271111</v>
      </c>
      <c r="G33">
        <f t="shared" si="8"/>
        <v>0.58296527791355557</v>
      </c>
    </row>
    <row r="34" spans="4:7">
      <c r="D34">
        <v>2.0971976199010913</v>
      </c>
      <c r="E34">
        <v>0.33297925999999994</v>
      </c>
      <c r="F34">
        <f t="shared" si="7"/>
        <v>2.4301768799010914</v>
      </c>
      <c r="G34">
        <f t="shared" si="8"/>
        <v>1.2150884399505457</v>
      </c>
    </row>
    <row r="35" spans="4:7">
      <c r="D35">
        <v>0.42259001828038922</v>
      </c>
      <c r="E35">
        <v>0.15536734333333332</v>
      </c>
      <c r="F35">
        <f t="shared" si="7"/>
        <v>0.57795736161372258</v>
      </c>
      <c r="G35">
        <f t="shared" si="8"/>
        <v>0.28897868080686129</v>
      </c>
    </row>
    <row r="36" spans="4:7">
      <c r="D36">
        <v>3.771987513603964</v>
      </c>
      <c r="E36">
        <v>0.49431260999999999</v>
      </c>
      <c r="F36">
        <f t="shared" si="7"/>
        <v>4.2663001236039637</v>
      </c>
      <c r="G36">
        <f t="shared" si="8"/>
        <v>2.1331500618019819</v>
      </c>
    </row>
  </sheetData>
  <sortState xmlns:xlrd2="http://schemas.microsoft.com/office/spreadsheetml/2017/richdata2" ref="A22:D32">
    <sortCondition ref="A2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ASCA_clust_Chi</vt:lpstr>
      <vt:lpstr>symbiont</vt:lpstr>
      <vt:lpstr>nervous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2019-04-09T17:40:37Z</dcterms:created>
  <dcterms:modified xsi:type="dcterms:W3CDTF">2019-04-11T20:30:12Z</dcterms:modified>
</cp:coreProperties>
</file>