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igg\Box\Science\Fisheries\Projects\SHERLOCK Disease diagnostics\SAT-experiments\analyses\"/>
    </mc:Choice>
  </mc:AlternateContent>
  <xr:revisionPtr revIDLastSave="0" documentId="13_ncr:1_{44EBA962-4689-497B-9137-87F84E81A464}" xr6:coauthVersionLast="47" xr6:coauthVersionMax="47" xr10:uidLastSave="{00000000-0000-0000-0000-000000000000}"/>
  <bookViews>
    <workbookView xWindow="1030" yWindow="330" windowWidth="15900" windowHeight="9440" xr2:uid="{1E49CD57-6B8A-412D-92DF-0A4957A7A4AE}"/>
  </bookViews>
  <sheets>
    <sheet name="SHERLOCK" sheetId="1" r:id="rId1"/>
    <sheet name="SRM_qPC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3" l="1"/>
  <c r="M29" i="3"/>
  <c r="M26" i="3"/>
  <c r="M23" i="3"/>
  <c r="L15" i="3"/>
  <c r="M15" i="3"/>
  <c r="M13" i="3"/>
  <c r="L13" i="3"/>
  <c r="M10" i="3"/>
  <c r="L10" i="3"/>
  <c r="M35" i="3"/>
  <c r="M33" i="3"/>
  <c r="M32" i="3"/>
  <c r="M24" i="3"/>
  <c r="M20" i="3"/>
  <c r="L20" i="3"/>
  <c r="L14" i="3"/>
  <c r="M14" i="3"/>
  <c r="L7" i="3"/>
  <c r="M7" i="3"/>
  <c r="M6" i="3"/>
  <c r="L6" i="3"/>
  <c r="L5" i="3"/>
  <c r="L3" i="3"/>
  <c r="L2" i="3"/>
  <c r="M21" i="3"/>
  <c r="M17" i="3"/>
  <c r="L17" i="3"/>
  <c r="M3" i="3"/>
  <c r="M36" i="3"/>
  <c r="M27" i="3"/>
  <c r="M22" i="3"/>
  <c r="L22" i="3"/>
  <c r="M5" i="3"/>
  <c r="L11" i="3"/>
  <c r="M2" i="3"/>
  <c r="K2" i="1"/>
  <c r="L36" i="3"/>
  <c r="L35" i="3"/>
  <c r="L33" i="3"/>
  <c r="L32" i="3"/>
  <c r="L31" i="3"/>
  <c r="L29" i="3"/>
  <c r="L27" i="3"/>
  <c r="L26" i="3"/>
  <c r="L24" i="3"/>
  <c r="L23" i="3"/>
  <c r="L21" i="3"/>
  <c r="K29" i="1"/>
  <c r="K30" i="1"/>
  <c r="K31" i="1"/>
  <c r="K32" i="1"/>
  <c r="K33" i="1"/>
  <c r="K34" i="1"/>
  <c r="K35" i="1"/>
  <c r="K28" i="1"/>
  <c r="K24" i="1"/>
  <c r="K25" i="1"/>
  <c r="K26" i="1"/>
  <c r="K23" i="1"/>
  <c r="K19" i="1"/>
  <c r="K20" i="1"/>
  <c r="K21" i="1"/>
  <c r="K18" i="1"/>
  <c r="K36" i="1"/>
  <c r="K27" i="1"/>
  <c r="K22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<sst xmlns="http://schemas.openxmlformats.org/spreadsheetml/2006/main" count="234" uniqueCount="93">
  <si>
    <t xml:space="preserve">Sample </t>
  </si>
  <si>
    <t>20-588 B01</t>
  </si>
  <si>
    <t>20-588 B02</t>
  </si>
  <si>
    <t>20-588 B03</t>
  </si>
  <si>
    <t>20-588 B04</t>
  </si>
  <si>
    <t>20-588 B05</t>
  </si>
  <si>
    <t>20-588 B06</t>
  </si>
  <si>
    <t>20-588 B07</t>
  </si>
  <si>
    <t>20-588 B08</t>
  </si>
  <si>
    <t>20-588 B09</t>
  </si>
  <si>
    <t>20-588 B10</t>
  </si>
  <si>
    <t>20-588 B11</t>
  </si>
  <si>
    <t>20-588 B12</t>
  </si>
  <si>
    <t>20-588 B13</t>
  </si>
  <si>
    <t>20-588 B14</t>
  </si>
  <si>
    <t>20-588 B15</t>
  </si>
  <si>
    <t>20-588 B16</t>
  </si>
  <si>
    <t>20-588 B17</t>
  </si>
  <si>
    <t>20-588 B18</t>
  </si>
  <si>
    <t>20-588 B19</t>
  </si>
  <si>
    <t>20-588 B20</t>
  </si>
  <si>
    <t>20-588 B21</t>
  </si>
  <si>
    <t>20-588 B22</t>
  </si>
  <si>
    <t>20-588 B23</t>
  </si>
  <si>
    <t>20-588 B24</t>
  </si>
  <si>
    <t>20-588 B25</t>
  </si>
  <si>
    <t>20-588 B26</t>
  </si>
  <si>
    <t>20-588 B27</t>
  </si>
  <si>
    <t>20-588 B28</t>
  </si>
  <si>
    <t>20-588 B29</t>
  </si>
  <si>
    <t>20-588 B30</t>
  </si>
  <si>
    <t>94-144-1R</t>
  </si>
  <si>
    <t>94-144-2R</t>
  </si>
  <si>
    <t>94-144-3 R</t>
  </si>
  <si>
    <t>94-144-4 R</t>
  </si>
  <si>
    <t>94-144-5 R</t>
  </si>
  <si>
    <t>dil_vol</t>
  </si>
  <si>
    <t>dil_sampleVol</t>
  </si>
  <si>
    <t>sample_vol</t>
  </si>
  <si>
    <t>total_vol</t>
  </si>
  <si>
    <t>rxn_vol</t>
  </si>
  <si>
    <t>Sample Name</t>
  </si>
  <si>
    <t>Val.1</t>
  </si>
  <si>
    <t>Val.2</t>
  </si>
  <si>
    <t>Val.3</t>
  </si>
  <si>
    <t>Val.4</t>
  </si>
  <si>
    <t>Val.5</t>
  </si>
  <si>
    <t>Val.6</t>
  </si>
  <si>
    <t>Val.7</t>
  </si>
  <si>
    <t>Val.8</t>
  </si>
  <si>
    <t>Val.9</t>
  </si>
  <si>
    <t>Val.10</t>
  </si>
  <si>
    <t>Val.11</t>
  </si>
  <si>
    <t>Val.12</t>
  </si>
  <si>
    <t>Val.13</t>
  </si>
  <si>
    <t>Val.14</t>
  </si>
  <si>
    <t>Val.15</t>
  </si>
  <si>
    <t>Val.16</t>
  </si>
  <si>
    <t>Val.17</t>
  </si>
  <si>
    <t>Val.18</t>
  </si>
  <si>
    <t>Val.19</t>
  </si>
  <si>
    <t>Val.20</t>
  </si>
  <si>
    <t>Val.21</t>
  </si>
  <si>
    <t>Val.22</t>
  </si>
  <si>
    <t>Val.23</t>
  </si>
  <si>
    <t>Val.24</t>
  </si>
  <si>
    <t>Val.25</t>
  </si>
  <si>
    <t>Val.26</t>
  </si>
  <si>
    <t>Val.27</t>
  </si>
  <si>
    <t>Val.28</t>
  </si>
  <si>
    <t>Val.29</t>
  </si>
  <si>
    <t>Val.30</t>
  </si>
  <si>
    <t>Val.31</t>
  </si>
  <si>
    <t>Val.32</t>
  </si>
  <si>
    <t>Val.33</t>
  </si>
  <si>
    <t>Val.34</t>
  </si>
  <si>
    <t>Val.35</t>
  </si>
  <si>
    <t>Qubit2022</t>
  </si>
  <si>
    <t>ND2020</t>
  </si>
  <si>
    <t>uL of original sample/rxn</t>
  </si>
  <si>
    <t>pre_dil_vol</t>
  </si>
  <si>
    <t>pre_dil_sampleVol</t>
  </si>
  <si>
    <t>ng</t>
  </si>
  <si>
    <t>Date</t>
  </si>
  <si>
    <t>04-01</t>
  </si>
  <si>
    <t>04-06</t>
  </si>
  <si>
    <t>04-08</t>
  </si>
  <si>
    <t>04-11</t>
  </si>
  <si>
    <t>04-22</t>
  </si>
  <si>
    <t>10-06</t>
  </si>
  <si>
    <t>10-17</t>
  </si>
  <si>
    <t>20-588 B33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</si>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</sst>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14A4-76FB-4DB2-82B7-4A1628E56838}">
  <dimension ref="A1:K46"/>
  <sheetViews>
    <sheetView tabSelected="1" topLeftCell="A16" workbookViewId="0">
      <selection activeCell="A37" sqref="A37:XFD37"/>
    </sheetView>
  </sheetViews>
  <sheetFormatPr defaultRowHeight="14.5" x14ac:dyDescent="0.35"/>
  <cols>
    <col min="1" max="1" width="8.7265625" style="1"/>
    <col min="3" max="3" width="10" bestFit="1" customWidth="1"/>
    <col min="5" max="5" width="12.453125" bestFit="1" customWidth="1"/>
    <col min="6" max="6" width="10.26953125" bestFit="1" customWidth="1"/>
  </cols>
  <sheetData>
    <row r="1" spans="1:11" x14ac:dyDescent="0.35">
      <c r="A1" s="1" t="s">
        <v>83</v>
      </c>
      <c r="B1" t="s">
        <v>41</v>
      </c>
      <c r="C1" t="s">
        <v>0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77</v>
      </c>
      <c r="J1" t="s">
        <v>78</v>
      </c>
      <c r="K1" t="s">
        <v>79</v>
      </c>
    </row>
    <row r="2" spans="1:11" x14ac:dyDescent="0.35">
      <c r="A2" s="1" t="s">
        <v>84</v>
      </c>
      <c r="B2" t="s">
        <v>42</v>
      </c>
      <c r="C2" t="s">
        <v>1</v>
      </c>
      <c r="D2">
        <v>10</v>
      </c>
      <c r="E2">
        <v>1</v>
      </c>
      <c r="F2">
        <v>3</v>
      </c>
      <c r="G2">
        <v>30</v>
      </c>
      <c r="H2">
        <v>5</v>
      </c>
      <c r="I2">
        <v>200</v>
      </c>
      <c r="J2">
        <v>251.11</v>
      </c>
      <c r="K2">
        <f>H2*F2/G2*E2/D2</f>
        <v>0.05</v>
      </c>
    </row>
    <row r="3" spans="1:11" x14ac:dyDescent="0.35">
      <c r="A3" s="1" t="s">
        <v>84</v>
      </c>
      <c r="B3" t="s">
        <v>43</v>
      </c>
      <c r="C3" t="s">
        <v>2</v>
      </c>
      <c r="F3">
        <v>2.21</v>
      </c>
      <c r="G3">
        <v>30</v>
      </c>
      <c r="H3">
        <v>5</v>
      </c>
      <c r="I3">
        <v>27.200000000000003</v>
      </c>
      <c r="J3">
        <v>33.200000000000003</v>
      </c>
      <c r="K3">
        <f>H3*F3/G3</f>
        <v>0.36833333333333335</v>
      </c>
    </row>
    <row r="4" spans="1:11" x14ac:dyDescent="0.35">
      <c r="A4" s="1" t="s">
        <v>87</v>
      </c>
      <c r="B4" t="s">
        <v>44</v>
      </c>
      <c r="C4" t="s">
        <v>3</v>
      </c>
      <c r="F4">
        <v>30</v>
      </c>
      <c r="G4">
        <v>33</v>
      </c>
      <c r="H4">
        <v>5</v>
      </c>
      <c r="I4">
        <v>2</v>
      </c>
      <c r="J4">
        <v>6.2</v>
      </c>
      <c r="K4">
        <f t="shared" ref="K4:K35" si="0">H4*F4/G4</f>
        <v>4.5454545454545459</v>
      </c>
    </row>
    <row r="5" spans="1:11" x14ac:dyDescent="0.35">
      <c r="A5" s="1" t="s">
        <v>87</v>
      </c>
      <c r="B5" t="s">
        <v>45</v>
      </c>
      <c r="C5" t="s">
        <v>4</v>
      </c>
      <c r="F5">
        <v>2.75</v>
      </c>
      <c r="G5">
        <v>30</v>
      </c>
      <c r="H5">
        <v>5</v>
      </c>
      <c r="I5">
        <v>21.8</v>
      </c>
      <c r="J5">
        <v>28.8</v>
      </c>
      <c r="K5">
        <f t="shared" si="0"/>
        <v>0.45833333333333331</v>
      </c>
    </row>
    <row r="6" spans="1:11" x14ac:dyDescent="0.35">
      <c r="A6" s="1" t="s">
        <v>85</v>
      </c>
      <c r="B6" t="s">
        <v>46</v>
      </c>
      <c r="C6" t="s">
        <v>5</v>
      </c>
      <c r="F6">
        <v>5.45</v>
      </c>
      <c r="G6">
        <v>30</v>
      </c>
      <c r="H6">
        <v>5</v>
      </c>
      <c r="I6">
        <v>11</v>
      </c>
      <c r="J6">
        <v>16.899999999999999</v>
      </c>
      <c r="K6">
        <f t="shared" si="0"/>
        <v>0.90833333333333333</v>
      </c>
    </row>
    <row r="7" spans="1:11" x14ac:dyDescent="0.35">
      <c r="A7" s="1" t="s">
        <v>85</v>
      </c>
      <c r="B7" t="s">
        <v>47</v>
      </c>
      <c r="C7" t="s">
        <v>6</v>
      </c>
      <c r="F7">
        <v>9.4</v>
      </c>
      <c r="G7">
        <v>30</v>
      </c>
      <c r="H7">
        <v>5</v>
      </c>
      <c r="I7">
        <v>6.38</v>
      </c>
      <c r="J7">
        <v>10.1</v>
      </c>
      <c r="K7">
        <f t="shared" si="0"/>
        <v>1.5666666666666667</v>
      </c>
    </row>
    <row r="8" spans="1:11" x14ac:dyDescent="0.35">
      <c r="A8" s="1" t="s">
        <v>85</v>
      </c>
      <c r="B8" t="s">
        <v>48</v>
      </c>
      <c r="C8" t="s">
        <v>7</v>
      </c>
      <c r="F8">
        <v>4.17</v>
      </c>
      <c r="G8">
        <v>30</v>
      </c>
      <c r="H8">
        <v>5</v>
      </c>
      <c r="I8">
        <v>14.399999999999999</v>
      </c>
      <c r="J8">
        <v>22.5</v>
      </c>
      <c r="K8">
        <f t="shared" si="0"/>
        <v>0.69500000000000006</v>
      </c>
    </row>
    <row r="9" spans="1:11" x14ac:dyDescent="0.35">
      <c r="A9" s="1" t="s">
        <v>84</v>
      </c>
      <c r="B9" t="s">
        <v>49</v>
      </c>
      <c r="C9" t="s">
        <v>8</v>
      </c>
      <c r="F9">
        <v>4.2300000000000004</v>
      </c>
      <c r="G9">
        <v>30</v>
      </c>
      <c r="H9">
        <v>5</v>
      </c>
      <c r="I9">
        <v>14.2</v>
      </c>
      <c r="J9">
        <v>19.8</v>
      </c>
      <c r="K9">
        <f t="shared" si="0"/>
        <v>0.70500000000000007</v>
      </c>
    </row>
    <row r="10" spans="1:11" x14ac:dyDescent="0.35">
      <c r="A10" s="1" t="s">
        <v>85</v>
      </c>
      <c r="B10" t="s">
        <v>50</v>
      </c>
      <c r="C10" t="s">
        <v>9</v>
      </c>
      <c r="F10">
        <v>12.27</v>
      </c>
      <c r="G10">
        <v>30</v>
      </c>
      <c r="H10">
        <v>5</v>
      </c>
      <c r="I10">
        <v>4.8899999999999997</v>
      </c>
      <c r="J10">
        <v>7.8</v>
      </c>
      <c r="K10">
        <f t="shared" si="0"/>
        <v>2.0449999999999999</v>
      </c>
    </row>
    <row r="11" spans="1:11" x14ac:dyDescent="0.35">
      <c r="A11" s="1" t="s">
        <v>85</v>
      </c>
      <c r="B11" t="s">
        <v>51</v>
      </c>
      <c r="C11" t="s">
        <v>10</v>
      </c>
      <c r="F11">
        <v>1.87</v>
      </c>
      <c r="G11">
        <v>30</v>
      </c>
      <c r="H11">
        <v>5</v>
      </c>
      <c r="I11">
        <v>32.1</v>
      </c>
      <c r="J11">
        <v>45.6</v>
      </c>
      <c r="K11">
        <f t="shared" si="0"/>
        <v>0.3116666666666667</v>
      </c>
    </row>
    <row r="12" spans="1:11" x14ac:dyDescent="0.35">
      <c r="A12" s="1" t="s">
        <v>88</v>
      </c>
      <c r="B12" t="s">
        <v>52</v>
      </c>
      <c r="C12" t="s">
        <v>11</v>
      </c>
      <c r="F12">
        <v>30</v>
      </c>
      <c r="G12">
        <v>33</v>
      </c>
      <c r="H12">
        <v>5</v>
      </c>
      <c r="I12">
        <v>2</v>
      </c>
      <c r="J12">
        <v>7.1</v>
      </c>
      <c r="K12">
        <f t="shared" si="0"/>
        <v>4.5454545454545459</v>
      </c>
    </row>
    <row r="13" spans="1:11" x14ac:dyDescent="0.35">
      <c r="A13" s="1" t="s">
        <v>85</v>
      </c>
      <c r="B13" t="s">
        <v>53</v>
      </c>
      <c r="C13" t="s">
        <v>12</v>
      </c>
      <c r="F13">
        <v>12.2</v>
      </c>
      <c r="G13">
        <v>30</v>
      </c>
      <c r="H13">
        <v>5</v>
      </c>
      <c r="I13">
        <v>4.92</v>
      </c>
      <c r="J13">
        <v>7</v>
      </c>
      <c r="K13">
        <f t="shared" si="0"/>
        <v>2.0333333333333332</v>
      </c>
    </row>
    <row r="14" spans="1:11" x14ac:dyDescent="0.35">
      <c r="A14" s="1" t="s">
        <v>85</v>
      </c>
      <c r="B14" t="s">
        <v>54</v>
      </c>
      <c r="C14" t="s">
        <v>13</v>
      </c>
      <c r="F14">
        <v>12.22</v>
      </c>
      <c r="G14">
        <v>30</v>
      </c>
      <c r="H14">
        <v>5</v>
      </c>
      <c r="I14">
        <v>4.91</v>
      </c>
      <c r="J14">
        <v>8</v>
      </c>
      <c r="K14">
        <f t="shared" si="0"/>
        <v>2.0366666666666666</v>
      </c>
    </row>
    <row r="15" spans="1:11" x14ac:dyDescent="0.35">
      <c r="A15" s="1" t="s">
        <v>86</v>
      </c>
      <c r="B15" t="s">
        <v>55</v>
      </c>
      <c r="C15" t="s">
        <v>14</v>
      </c>
      <c r="F15">
        <v>13.57</v>
      </c>
      <c r="G15">
        <v>30</v>
      </c>
      <c r="H15">
        <v>5</v>
      </c>
      <c r="I15">
        <v>4.42</v>
      </c>
      <c r="J15">
        <v>9.1999999999999993</v>
      </c>
      <c r="K15">
        <f t="shared" si="0"/>
        <v>2.2616666666666663</v>
      </c>
    </row>
    <row r="16" spans="1:11" x14ac:dyDescent="0.35">
      <c r="A16" s="1" t="s">
        <v>84</v>
      </c>
      <c r="B16" t="s">
        <v>56</v>
      </c>
      <c r="C16" t="s">
        <v>15</v>
      </c>
      <c r="F16">
        <v>4.51</v>
      </c>
      <c r="G16">
        <v>30</v>
      </c>
      <c r="H16">
        <v>5</v>
      </c>
      <c r="I16">
        <v>13.3</v>
      </c>
      <c r="J16">
        <v>19.899999999999999</v>
      </c>
      <c r="K16">
        <f t="shared" si="0"/>
        <v>0.75166666666666659</v>
      </c>
    </row>
    <row r="17" spans="1:11" x14ac:dyDescent="0.35">
      <c r="A17" s="1" t="s">
        <v>84</v>
      </c>
      <c r="B17" t="s">
        <v>57</v>
      </c>
      <c r="C17" t="s">
        <v>16</v>
      </c>
      <c r="D17">
        <v>10</v>
      </c>
      <c r="E17">
        <v>1</v>
      </c>
      <c r="F17">
        <v>2.5</v>
      </c>
      <c r="G17">
        <v>30</v>
      </c>
      <c r="H17">
        <v>5</v>
      </c>
      <c r="I17">
        <v>240</v>
      </c>
      <c r="J17">
        <v>290.39</v>
      </c>
      <c r="K17">
        <f>H17*F17/G17*E17/D17</f>
        <v>4.1666666666666671E-2</v>
      </c>
    </row>
    <row r="18" spans="1:11" x14ac:dyDescent="0.35">
      <c r="A18" s="1" t="s">
        <v>85</v>
      </c>
      <c r="B18" t="s">
        <v>58</v>
      </c>
      <c r="C18" t="s">
        <v>17</v>
      </c>
      <c r="F18">
        <v>10.68</v>
      </c>
      <c r="G18">
        <v>30</v>
      </c>
      <c r="H18">
        <v>5</v>
      </c>
      <c r="I18">
        <v>5.620000000000001</v>
      </c>
      <c r="J18">
        <v>9.6999999999999993</v>
      </c>
      <c r="K18">
        <f t="shared" si="0"/>
        <v>1.78</v>
      </c>
    </row>
    <row r="19" spans="1:11" x14ac:dyDescent="0.35">
      <c r="A19" s="1" t="s">
        <v>84</v>
      </c>
      <c r="B19" t="s">
        <v>59</v>
      </c>
      <c r="C19" t="s">
        <v>18</v>
      </c>
      <c r="F19">
        <v>4.4400000000000004</v>
      </c>
      <c r="G19">
        <v>30</v>
      </c>
      <c r="H19">
        <v>5</v>
      </c>
      <c r="I19">
        <v>13.5</v>
      </c>
      <c r="J19">
        <v>18.899999999999999</v>
      </c>
      <c r="K19">
        <f t="shared" si="0"/>
        <v>0.7400000000000001</v>
      </c>
    </row>
    <row r="20" spans="1:11" x14ac:dyDescent="0.35">
      <c r="A20" s="1" t="s">
        <v>86</v>
      </c>
      <c r="B20" t="s">
        <v>60</v>
      </c>
      <c r="C20" t="s">
        <v>19</v>
      </c>
      <c r="F20">
        <v>8.98</v>
      </c>
      <c r="G20">
        <v>30</v>
      </c>
      <c r="H20">
        <v>5</v>
      </c>
      <c r="I20">
        <v>6.6800000000000006</v>
      </c>
      <c r="J20">
        <v>11.1</v>
      </c>
      <c r="K20">
        <f t="shared" si="0"/>
        <v>1.4966666666666668</v>
      </c>
    </row>
    <row r="21" spans="1:11" x14ac:dyDescent="0.35">
      <c r="A21" s="1" t="s">
        <v>84</v>
      </c>
      <c r="B21" t="s">
        <v>61</v>
      </c>
      <c r="C21" t="s">
        <v>20</v>
      </c>
      <c r="F21">
        <v>2.37</v>
      </c>
      <c r="G21">
        <v>30</v>
      </c>
      <c r="H21">
        <v>5</v>
      </c>
      <c r="I21">
        <v>25.299999999999997</v>
      </c>
      <c r="J21">
        <v>50.9</v>
      </c>
      <c r="K21">
        <f t="shared" si="0"/>
        <v>0.39500000000000007</v>
      </c>
    </row>
    <row r="22" spans="1:11" x14ac:dyDescent="0.35">
      <c r="A22" s="1" t="s">
        <v>86</v>
      </c>
      <c r="B22" t="s">
        <v>62</v>
      </c>
      <c r="C22" t="s">
        <v>21</v>
      </c>
      <c r="D22">
        <v>20</v>
      </c>
      <c r="E22">
        <v>1</v>
      </c>
      <c r="F22">
        <v>3.49</v>
      </c>
      <c r="G22">
        <v>30</v>
      </c>
      <c r="H22">
        <v>5</v>
      </c>
      <c r="I22">
        <v>344</v>
      </c>
      <c r="J22">
        <v>479.68</v>
      </c>
      <c r="K22">
        <f>H22*F22/G22*E22/D22</f>
        <v>2.908333333333334E-2</v>
      </c>
    </row>
    <row r="23" spans="1:11" x14ac:dyDescent="0.35">
      <c r="A23" s="1" t="s">
        <v>86</v>
      </c>
      <c r="B23" t="s">
        <v>63</v>
      </c>
      <c r="C23" t="s">
        <v>22</v>
      </c>
      <c r="F23">
        <v>8.1</v>
      </c>
      <c r="G23">
        <v>30</v>
      </c>
      <c r="H23">
        <v>5</v>
      </c>
      <c r="I23">
        <v>7.41</v>
      </c>
      <c r="J23">
        <v>12.5</v>
      </c>
      <c r="K23">
        <f t="shared" si="0"/>
        <v>1.35</v>
      </c>
    </row>
    <row r="24" spans="1:11" x14ac:dyDescent="0.35">
      <c r="A24" s="1" t="s">
        <v>86</v>
      </c>
      <c r="B24" t="s">
        <v>64</v>
      </c>
      <c r="C24" t="s">
        <v>23</v>
      </c>
      <c r="F24">
        <v>8.2100000000000009</v>
      </c>
      <c r="G24">
        <v>30</v>
      </c>
      <c r="H24">
        <v>5</v>
      </c>
      <c r="I24">
        <v>7.31</v>
      </c>
      <c r="J24">
        <v>11.6</v>
      </c>
      <c r="K24">
        <f t="shared" si="0"/>
        <v>1.3683333333333334</v>
      </c>
    </row>
    <row r="25" spans="1:11" x14ac:dyDescent="0.35">
      <c r="A25" s="1" t="s">
        <v>88</v>
      </c>
      <c r="B25" t="s">
        <v>65</v>
      </c>
      <c r="C25" t="s">
        <v>24</v>
      </c>
      <c r="F25">
        <v>30</v>
      </c>
      <c r="G25">
        <v>33</v>
      </c>
      <c r="H25">
        <v>5</v>
      </c>
      <c r="I25">
        <v>0.01</v>
      </c>
      <c r="J25">
        <v>5.4</v>
      </c>
      <c r="K25">
        <f t="shared" si="0"/>
        <v>4.5454545454545459</v>
      </c>
    </row>
    <row r="26" spans="1:11" x14ac:dyDescent="0.35">
      <c r="A26" s="1" t="s">
        <v>87</v>
      </c>
      <c r="B26" t="s">
        <v>66</v>
      </c>
      <c r="C26" t="s">
        <v>25</v>
      </c>
      <c r="F26">
        <v>7.51</v>
      </c>
      <c r="G26">
        <v>30</v>
      </c>
      <c r="H26">
        <v>5</v>
      </c>
      <c r="I26">
        <v>7.99</v>
      </c>
      <c r="J26">
        <v>13.2</v>
      </c>
      <c r="K26">
        <f t="shared" si="0"/>
        <v>1.2516666666666665</v>
      </c>
    </row>
    <row r="27" spans="1:11" x14ac:dyDescent="0.35">
      <c r="A27" s="1" t="s">
        <v>87</v>
      </c>
      <c r="B27" t="s">
        <v>67</v>
      </c>
      <c r="C27" t="s">
        <v>26</v>
      </c>
      <c r="D27">
        <v>10</v>
      </c>
      <c r="E27">
        <v>1</v>
      </c>
      <c r="F27">
        <v>1.92</v>
      </c>
      <c r="G27">
        <v>30</v>
      </c>
      <c r="H27">
        <v>5</v>
      </c>
      <c r="I27">
        <v>312</v>
      </c>
      <c r="J27">
        <v>370.37</v>
      </c>
      <c r="K27">
        <f>H27*F27/G27*E27/D27</f>
        <v>3.2000000000000001E-2</v>
      </c>
    </row>
    <row r="28" spans="1:11" x14ac:dyDescent="0.35">
      <c r="A28" s="1" t="s">
        <v>88</v>
      </c>
      <c r="B28" t="s">
        <v>68</v>
      </c>
      <c r="C28" t="s">
        <v>27</v>
      </c>
      <c r="F28">
        <v>20.27</v>
      </c>
      <c r="G28">
        <v>30</v>
      </c>
      <c r="H28">
        <v>5</v>
      </c>
      <c r="I28">
        <v>2.96</v>
      </c>
      <c r="J28">
        <v>7.7</v>
      </c>
      <c r="K28">
        <f t="shared" si="0"/>
        <v>3.378333333333333</v>
      </c>
    </row>
    <row r="29" spans="1:11" x14ac:dyDescent="0.35">
      <c r="A29" s="1" t="s">
        <v>86</v>
      </c>
      <c r="B29" t="s">
        <v>69</v>
      </c>
      <c r="C29" t="s">
        <v>28</v>
      </c>
      <c r="F29">
        <v>11.07</v>
      </c>
      <c r="G29">
        <v>30</v>
      </c>
      <c r="H29">
        <v>5</v>
      </c>
      <c r="I29">
        <v>5.42</v>
      </c>
      <c r="J29">
        <v>9.4</v>
      </c>
      <c r="K29">
        <f t="shared" si="0"/>
        <v>1.845</v>
      </c>
    </row>
    <row r="30" spans="1:11" x14ac:dyDescent="0.35">
      <c r="A30" s="1" t="s">
        <v>84</v>
      </c>
      <c r="B30" t="s">
        <v>70</v>
      </c>
      <c r="C30" t="s">
        <v>29</v>
      </c>
      <c r="F30">
        <v>3.24</v>
      </c>
      <c r="G30">
        <v>30</v>
      </c>
      <c r="H30">
        <v>5</v>
      </c>
      <c r="I30">
        <v>18.5</v>
      </c>
      <c r="J30">
        <v>25.4</v>
      </c>
      <c r="K30">
        <f t="shared" si="0"/>
        <v>0.54000000000000015</v>
      </c>
    </row>
    <row r="31" spans="1:11" x14ac:dyDescent="0.35">
      <c r="A31" s="1" t="s">
        <v>86</v>
      </c>
      <c r="B31" t="s">
        <v>71</v>
      </c>
      <c r="C31" t="s">
        <v>30</v>
      </c>
      <c r="F31">
        <v>7.62</v>
      </c>
      <c r="G31">
        <v>30</v>
      </c>
      <c r="H31">
        <v>5</v>
      </c>
      <c r="I31">
        <v>7.87</v>
      </c>
      <c r="J31">
        <v>12.5</v>
      </c>
      <c r="K31">
        <f t="shared" si="0"/>
        <v>1.27</v>
      </c>
    </row>
    <row r="32" spans="1:11" x14ac:dyDescent="0.35">
      <c r="A32" s="1" t="s">
        <v>86</v>
      </c>
      <c r="B32" t="s">
        <v>72</v>
      </c>
      <c r="C32" t="s">
        <v>31</v>
      </c>
      <c r="F32">
        <v>16.13</v>
      </c>
      <c r="G32">
        <v>30</v>
      </c>
      <c r="H32">
        <v>5</v>
      </c>
      <c r="I32">
        <v>3.7199999999999998</v>
      </c>
      <c r="J32">
        <v>7.8</v>
      </c>
      <c r="K32">
        <f t="shared" si="0"/>
        <v>2.688333333333333</v>
      </c>
    </row>
    <row r="33" spans="1:11" x14ac:dyDescent="0.35">
      <c r="A33" s="1" t="s">
        <v>87</v>
      </c>
      <c r="B33" t="s">
        <v>73</v>
      </c>
      <c r="C33" t="s">
        <v>32</v>
      </c>
      <c r="F33">
        <v>16.809999999999999</v>
      </c>
      <c r="G33">
        <v>30</v>
      </c>
      <c r="H33">
        <v>5</v>
      </c>
      <c r="I33">
        <v>3.57</v>
      </c>
      <c r="J33">
        <v>8.5</v>
      </c>
      <c r="K33">
        <f t="shared" si="0"/>
        <v>2.8016666666666667</v>
      </c>
    </row>
    <row r="34" spans="1:11" x14ac:dyDescent="0.35">
      <c r="A34" s="1" t="s">
        <v>87</v>
      </c>
      <c r="B34" t="s">
        <v>74</v>
      </c>
      <c r="C34" t="s">
        <v>33</v>
      </c>
      <c r="F34">
        <v>4.03</v>
      </c>
      <c r="G34">
        <v>30</v>
      </c>
      <c r="H34">
        <v>5</v>
      </c>
      <c r="I34">
        <v>14.9</v>
      </c>
      <c r="J34">
        <v>28.1</v>
      </c>
      <c r="K34">
        <f t="shared" si="0"/>
        <v>0.67166666666666675</v>
      </c>
    </row>
    <row r="35" spans="1:11" x14ac:dyDescent="0.35">
      <c r="A35" s="1" t="s">
        <v>87</v>
      </c>
      <c r="B35" t="s">
        <v>75</v>
      </c>
      <c r="C35" t="s">
        <v>34</v>
      </c>
      <c r="F35">
        <v>6.54</v>
      </c>
      <c r="G35">
        <v>30</v>
      </c>
      <c r="H35">
        <v>5</v>
      </c>
      <c r="I35">
        <v>9.18</v>
      </c>
      <c r="J35">
        <v>15.1</v>
      </c>
      <c r="K35">
        <f t="shared" si="0"/>
        <v>1.0900000000000001</v>
      </c>
    </row>
    <row r="36" spans="1:11" x14ac:dyDescent="0.35">
      <c r="A36" s="1" t="s">
        <v>87</v>
      </c>
      <c r="B36" t="s">
        <v>76</v>
      </c>
      <c r="C36" t="s">
        <v>35</v>
      </c>
      <c r="D36">
        <v>10</v>
      </c>
      <c r="E36">
        <v>1</v>
      </c>
      <c r="F36">
        <v>3.14</v>
      </c>
      <c r="G36">
        <v>30</v>
      </c>
      <c r="H36">
        <v>5</v>
      </c>
      <c r="I36">
        <v>191</v>
      </c>
      <c r="J36">
        <v>294.25</v>
      </c>
      <c r="K36">
        <f>H36*F36/G36*E36/D36</f>
        <v>5.2333333333333329E-2</v>
      </c>
    </row>
    <row r="37" spans="1:11" x14ac:dyDescent="0.35">
      <c r="A37" s="1" t="s">
        <v>89</v>
      </c>
      <c r="B37" t="s">
        <v>48</v>
      </c>
      <c r="C37" t="s">
        <v>7</v>
      </c>
      <c r="I37">
        <v>14.399999999999999</v>
      </c>
      <c r="J37">
        <v>22.5</v>
      </c>
      <c r="K37">
        <v>2</v>
      </c>
    </row>
    <row r="38" spans="1:11" x14ac:dyDescent="0.35">
      <c r="A38" s="1" t="s">
        <v>89</v>
      </c>
      <c r="B38" t="s">
        <v>49</v>
      </c>
      <c r="C38" t="s">
        <v>8</v>
      </c>
      <c r="I38">
        <v>14.2</v>
      </c>
      <c r="J38">
        <v>19.8</v>
      </c>
      <c r="K38">
        <v>2</v>
      </c>
    </row>
    <row r="39" spans="1:11" x14ac:dyDescent="0.35">
      <c r="A39" s="1" t="s">
        <v>89</v>
      </c>
      <c r="B39" t="s">
        <v>50</v>
      </c>
      <c r="C39" t="s">
        <v>9</v>
      </c>
      <c r="I39">
        <v>4.8899999999999997</v>
      </c>
      <c r="J39">
        <v>7.8</v>
      </c>
      <c r="K39">
        <v>4</v>
      </c>
    </row>
    <row r="40" spans="1:11" x14ac:dyDescent="0.35">
      <c r="A40" s="1" t="s">
        <v>89</v>
      </c>
      <c r="B40" t="s">
        <v>51</v>
      </c>
      <c r="C40" t="s">
        <v>10</v>
      </c>
      <c r="I40">
        <v>32.1</v>
      </c>
      <c r="J40">
        <v>45.6</v>
      </c>
      <c r="K40">
        <v>1</v>
      </c>
    </row>
    <row r="41" spans="1:11" x14ac:dyDescent="0.35">
      <c r="A41" s="1" t="s">
        <v>90</v>
      </c>
      <c r="B41" t="s">
        <v>53</v>
      </c>
      <c r="C41" t="s">
        <v>12</v>
      </c>
      <c r="I41">
        <v>4.92</v>
      </c>
      <c r="J41">
        <v>7</v>
      </c>
      <c r="K41">
        <v>4</v>
      </c>
    </row>
    <row r="42" spans="1:11" x14ac:dyDescent="0.35">
      <c r="A42" s="1" t="s">
        <v>90</v>
      </c>
      <c r="B42" t="s">
        <v>55</v>
      </c>
      <c r="C42" t="s">
        <v>14</v>
      </c>
      <c r="I42">
        <v>4.42</v>
      </c>
      <c r="J42">
        <v>9.1999999999999993</v>
      </c>
      <c r="K42">
        <v>4</v>
      </c>
    </row>
    <row r="43" spans="1:11" x14ac:dyDescent="0.35">
      <c r="A43" s="1" t="s">
        <v>89</v>
      </c>
      <c r="B43" t="s">
        <v>59</v>
      </c>
      <c r="C43" t="s">
        <v>18</v>
      </c>
      <c r="I43">
        <v>13.5</v>
      </c>
      <c r="J43">
        <v>18.899999999999999</v>
      </c>
      <c r="K43">
        <v>2</v>
      </c>
    </row>
    <row r="44" spans="1:11" x14ac:dyDescent="0.35">
      <c r="A44" s="1" t="s">
        <v>90</v>
      </c>
      <c r="B44" t="s">
        <v>66</v>
      </c>
      <c r="C44" t="s">
        <v>25</v>
      </c>
      <c r="I44">
        <v>7.99</v>
      </c>
      <c r="J44">
        <v>13.2</v>
      </c>
      <c r="K44">
        <v>4</v>
      </c>
    </row>
    <row r="45" spans="1:11" x14ac:dyDescent="0.35">
      <c r="A45" s="1" t="s">
        <v>90</v>
      </c>
      <c r="B45" t="s">
        <v>69</v>
      </c>
      <c r="C45" t="s">
        <v>28</v>
      </c>
      <c r="I45">
        <v>5.42</v>
      </c>
      <c r="J45">
        <v>9.4</v>
      </c>
      <c r="K45">
        <v>4</v>
      </c>
    </row>
    <row r="46" spans="1:11" x14ac:dyDescent="0.35">
      <c r="A46" s="1" t="s">
        <v>89</v>
      </c>
      <c r="B46" t="s">
        <v>74</v>
      </c>
      <c r="C46" t="s">
        <v>91</v>
      </c>
      <c r="I46">
        <v>14.9</v>
      </c>
      <c r="J46">
        <v>28.1</v>
      </c>
      <c r="K46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FF9-86E9-45C2-AAF0-10F69C8FA35B}">
  <dimension ref="A1:M36"/>
  <sheetViews>
    <sheetView workbookViewId="0">
      <selection activeCell="M1" sqref="M1"/>
    </sheetView>
  </sheetViews>
  <sheetFormatPr defaultRowHeight="14.5" x14ac:dyDescent="0.35"/>
  <cols>
    <col min="2" max="2" width="10" bestFit="1" customWidth="1"/>
    <col min="3" max="4" width="10" customWidth="1"/>
    <col min="6" max="6" width="12.453125" bestFit="1" customWidth="1"/>
    <col min="7" max="7" width="10.26953125" bestFit="1" customWidth="1"/>
  </cols>
  <sheetData>
    <row r="1" spans="1:13" x14ac:dyDescent="0.35">
      <c r="A1" t="s">
        <v>41</v>
      </c>
      <c r="B1" t="s">
        <v>0</v>
      </c>
      <c r="C1" t="s">
        <v>80</v>
      </c>
      <c r="D1" t="s">
        <v>81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77</v>
      </c>
      <c r="K1" t="s">
        <v>78</v>
      </c>
      <c r="L1" t="s">
        <v>79</v>
      </c>
      <c r="M1" t="s">
        <v>82</v>
      </c>
    </row>
    <row r="2" spans="1:13" x14ac:dyDescent="0.35">
      <c r="A2" t="s">
        <v>42</v>
      </c>
      <c r="B2" t="s">
        <v>1</v>
      </c>
      <c r="E2">
        <v>100</v>
      </c>
      <c r="F2">
        <v>10</v>
      </c>
      <c r="G2">
        <v>7.5</v>
      </c>
      <c r="H2">
        <v>10</v>
      </c>
      <c r="I2">
        <v>2</v>
      </c>
      <c r="J2">
        <v>200</v>
      </c>
      <c r="K2">
        <v>251.11</v>
      </c>
      <c r="L2">
        <f>I2*H2/G2*F2/E2</f>
        <v>0.26666666666666666</v>
      </c>
      <c r="M2">
        <f>J2*F2/E2*G2/H2*I2</f>
        <v>30</v>
      </c>
    </row>
    <row r="3" spans="1:13" x14ac:dyDescent="0.35">
      <c r="A3" t="s">
        <v>43</v>
      </c>
      <c r="B3" t="s">
        <v>2</v>
      </c>
      <c r="G3">
        <v>5.51</v>
      </c>
      <c r="H3">
        <v>10</v>
      </c>
      <c r="I3">
        <v>2</v>
      </c>
      <c r="J3">
        <v>27.200000000000003</v>
      </c>
      <c r="K3">
        <v>33.200000000000003</v>
      </c>
      <c r="L3">
        <f>I3*G3/H3</f>
        <v>1.1019999999999999</v>
      </c>
      <c r="M3">
        <f>J3*G3/H3*I3</f>
        <v>29.974400000000003</v>
      </c>
    </row>
    <row r="4" spans="1:13" x14ac:dyDescent="0.35">
      <c r="A4" t="s">
        <v>44</v>
      </c>
      <c r="B4" t="s">
        <v>3</v>
      </c>
      <c r="J4">
        <v>2</v>
      </c>
      <c r="K4">
        <v>6.2</v>
      </c>
      <c r="L4" t="s">
        <v>92</v>
      </c>
    </row>
    <row r="5" spans="1:13" x14ac:dyDescent="0.35">
      <c r="A5" t="s">
        <v>45</v>
      </c>
      <c r="B5" t="s">
        <v>4</v>
      </c>
      <c r="G5">
        <v>6.88</v>
      </c>
      <c r="H5">
        <v>10</v>
      </c>
      <c r="I5">
        <v>2</v>
      </c>
      <c r="J5">
        <v>21.8</v>
      </c>
      <c r="K5">
        <v>28.8</v>
      </c>
      <c r="L5">
        <f>I5*G5/H5</f>
        <v>1.3759999999999999</v>
      </c>
      <c r="M5">
        <f>J5*G5/H5*I5</f>
        <v>29.9968</v>
      </c>
    </row>
    <row r="6" spans="1:13" x14ac:dyDescent="0.35">
      <c r="A6" t="s">
        <v>46</v>
      </c>
      <c r="B6" t="s">
        <v>5</v>
      </c>
      <c r="G6">
        <v>3.64</v>
      </c>
      <c r="H6">
        <v>20</v>
      </c>
      <c r="I6">
        <v>5</v>
      </c>
      <c r="J6">
        <v>11</v>
      </c>
      <c r="K6">
        <v>16.899999999999999</v>
      </c>
      <c r="L6">
        <f>I6*G6/H6</f>
        <v>0.90999999999999992</v>
      </c>
      <c r="M6">
        <f>J6*G6/H6*I6</f>
        <v>10.009999999999998</v>
      </c>
    </row>
    <row r="7" spans="1:13" x14ac:dyDescent="0.35">
      <c r="A7" t="s">
        <v>47</v>
      </c>
      <c r="B7" t="s">
        <v>6</v>
      </c>
      <c r="G7">
        <v>6.27</v>
      </c>
      <c r="H7">
        <v>20</v>
      </c>
      <c r="I7">
        <v>5</v>
      </c>
      <c r="J7">
        <v>6.38</v>
      </c>
      <c r="K7">
        <v>10.1</v>
      </c>
      <c r="L7">
        <f>I7*G7/H7</f>
        <v>1.5674999999999999</v>
      </c>
      <c r="M7">
        <f>J7*G7/H7*I7</f>
        <v>10.000649999999997</v>
      </c>
    </row>
    <row r="8" spans="1:13" x14ac:dyDescent="0.35">
      <c r="A8" t="s">
        <v>48</v>
      </c>
      <c r="B8" t="s">
        <v>7</v>
      </c>
      <c r="I8">
        <v>2</v>
      </c>
      <c r="J8">
        <v>14.399999999999999</v>
      </c>
      <c r="K8">
        <v>22.5</v>
      </c>
      <c r="L8">
        <v>2</v>
      </c>
    </row>
    <row r="9" spans="1:13" x14ac:dyDescent="0.35">
      <c r="A9" t="s">
        <v>49</v>
      </c>
      <c r="B9" t="s">
        <v>8</v>
      </c>
      <c r="I9">
        <v>2</v>
      </c>
      <c r="J9">
        <v>14.2</v>
      </c>
      <c r="K9">
        <v>19.8</v>
      </c>
      <c r="L9">
        <v>2</v>
      </c>
    </row>
    <row r="10" spans="1:13" x14ac:dyDescent="0.35">
      <c r="A10" t="s">
        <v>50</v>
      </c>
      <c r="B10" t="s">
        <v>9</v>
      </c>
      <c r="G10">
        <v>8.18</v>
      </c>
      <c r="H10">
        <v>20</v>
      </c>
      <c r="I10">
        <v>5</v>
      </c>
      <c r="J10">
        <v>4.8899999999999997</v>
      </c>
      <c r="K10">
        <v>7.8</v>
      </c>
      <c r="L10">
        <f>I10*G10/H10</f>
        <v>2.0449999999999999</v>
      </c>
      <c r="M10">
        <f>J10*G10/H10*I10</f>
        <v>10.00005</v>
      </c>
    </row>
    <row r="11" spans="1:13" x14ac:dyDescent="0.35">
      <c r="A11" t="s">
        <v>51</v>
      </c>
      <c r="B11" t="s">
        <v>10</v>
      </c>
      <c r="E11">
        <v>20</v>
      </c>
      <c r="F11">
        <v>10</v>
      </c>
      <c r="I11">
        <v>2</v>
      </c>
      <c r="J11">
        <v>32.1</v>
      </c>
      <c r="K11">
        <v>45.6</v>
      </c>
      <c r="L11">
        <f>I11*F11/E11</f>
        <v>1</v>
      </c>
    </row>
    <row r="12" spans="1:13" x14ac:dyDescent="0.35">
      <c r="A12" t="s">
        <v>52</v>
      </c>
      <c r="B12" t="s">
        <v>11</v>
      </c>
      <c r="J12">
        <v>2</v>
      </c>
      <c r="K12">
        <v>7.1</v>
      </c>
      <c r="L12" t="s">
        <v>92</v>
      </c>
    </row>
    <row r="13" spans="1:13" x14ac:dyDescent="0.35">
      <c r="A13" t="s">
        <v>53</v>
      </c>
      <c r="B13" t="s">
        <v>12</v>
      </c>
      <c r="G13">
        <v>8.1300000000000008</v>
      </c>
      <c r="H13">
        <v>20</v>
      </c>
      <c r="I13">
        <v>5</v>
      </c>
      <c r="J13">
        <v>4.92</v>
      </c>
      <c r="K13">
        <v>7</v>
      </c>
      <c r="L13">
        <f>I13*G13/H13</f>
        <v>2.0325000000000002</v>
      </c>
      <c r="M13">
        <f>J13*G13/H13*I13</f>
        <v>9.9999000000000002</v>
      </c>
    </row>
    <row r="14" spans="1:13" x14ac:dyDescent="0.35">
      <c r="A14" t="s">
        <v>54</v>
      </c>
      <c r="B14" t="s">
        <v>13</v>
      </c>
      <c r="G14">
        <v>8.15</v>
      </c>
      <c r="H14">
        <v>20</v>
      </c>
      <c r="I14">
        <v>5</v>
      </c>
      <c r="J14">
        <v>4.91</v>
      </c>
      <c r="K14">
        <v>8</v>
      </c>
      <c r="L14">
        <f>I14*G14/H14</f>
        <v>2.0375000000000001</v>
      </c>
      <c r="M14">
        <f>J14*G14/H14*I14</f>
        <v>10.004124999999998</v>
      </c>
    </row>
    <row r="15" spans="1:13" x14ac:dyDescent="0.35">
      <c r="A15" t="s">
        <v>55</v>
      </c>
      <c r="B15" t="s">
        <v>14</v>
      </c>
      <c r="G15">
        <v>9.0500000000000007</v>
      </c>
      <c r="H15">
        <v>20</v>
      </c>
      <c r="I15">
        <v>5</v>
      </c>
      <c r="J15">
        <v>4.42</v>
      </c>
      <c r="K15">
        <v>9.1999999999999993</v>
      </c>
      <c r="L15">
        <f>I15*G15/H15</f>
        <v>2.2625000000000002</v>
      </c>
      <c r="M15">
        <f>J15*G15/H15*I15</f>
        <v>10.000250000000001</v>
      </c>
    </row>
    <row r="16" spans="1:13" x14ac:dyDescent="0.35">
      <c r="A16" t="s">
        <v>56</v>
      </c>
      <c r="B16" t="s">
        <v>15</v>
      </c>
      <c r="I16">
        <v>2</v>
      </c>
      <c r="J16">
        <v>13.3</v>
      </c>
      <c r="K16">
        <v>19.899999999999999</v>
      </c>
      <c r="L16">
        <v>2</v>
      </c>
    </row>
    <row r="17" spans="1:13" x14ac:dyDescent="0.35">
      <c r="A17" t="s">
        <v>57</v>
      </c>
      <c r="B17" t="s">
        <v>16</v>
      </c>
      <c r="E17">
        <v>100</v>
      </c>
      <c r="F17">
        <v>10</v>
      </c>
      <c r="G17">
        <v>6.25</v>
      </c>
      <c r="H17">
        <v>10</v>
      </c>
      <c r="I17">
        <v>2</v>
      </c>
      <c r="J17">
        <v>240</v>
      </c>
      <c r="K17">
        <v>290.39</v>
      </c>
      <c r="L17">
        <f>I17*H17/G17*F17/E17</f>
        <v>0.32</v>
      </c>
      <c r="M17">
        <f>J17*F17/E17*G17/H17*I17</f>
        <v>30</v>
      </c>
    </row>
    <row r="18" spans="1:13" x14ac:dyDescent="0.35">
      <c r="A18" t="s">
        <v>58</v>
      </c>
      <c r="B18" t="s">
        <v>17</v>
      </c>
      <c r="J18">
        <v>5.620000000000001</v>
      </c>
      <c r="K18">
        <v>9.6999999999999993</v>
      </c>
      <c r="L18" t="s">
        <v>92</v>
      </c>
    </row>
    <row r="19" spans="1:13" x14ac:dyDescent="0.35">
      <c r="A19" t="s">
        <v>59</v>
      </c>
      <c r="B19" t="s">
        <v>18</v>
      </c>
      <c r="I19">
        <v>2</v>
      </c>
      <c r="J19">
        <v>13.5</v>
      </c>
      <c r="K19">
        <v>18.899999999999999</v>
      </c>
      <c r="L19">
        <v>2</v>
      </c>
    </row>
    <row r="20" spans="1:13" x14ac:dyDescent="0.35">
      <c r="A20" t="s">
        <v>60</v>
      </c>
      <c r="B20" t="s">
        <v>19</v>
      </c>
      <c r="G20">
        <v>5.99</v>
      </c>
      <c r="H20">
        <v>20</v>
      </c>
      <c r="I20">
        <v>5</v>
      </c>
      <c r="J20">
        <v>6.6800000000000006</v>
      </c>
      <c r="K20">
        <v>11.1</v>
      </c>
      <c r="L20">
        <f>I20*G20/H20</f>
        <v>1.4975000000000001</v>
      </c>
      <c r="M20">
        <f>J20*G20/H20*I20</f>
        <v>10.003300000000001</v>
      </c>
    </row>
    <row r="21" spans="1:13" x14ac:dyDescent="0.35">
      <c r="A21" t="s">
        <v>61</v>
      </c>
      <c r="B21" t="s">
        <v>20</v>
      </c>
      <c r="G21">
        <v>5.93</v>
      </c>
      <c r="H21">
        <v>10</v>
      </c>
      <c r="I21">
        <v>2</v>
      </c>
      <c r="J21">
        <v>25.299999999999997</v>
      </c>
      <c r="K21">
        <v>50.9</v>
      </c>
      <c r="L21">
        <f t="shared" ref="L4:L35" si="0">I21*G21/H21</f>
        <v>1.1859999999999999</v>
      </c>
      <c r="M21">
        <f>J21*G21/H21*I21</f>
        <v>30.005799999999994</v>
      </c>
    </row>
    <row r="22" spans="1:13" x14ac:dyDescent="0.35">
      <c r="A22" t="s">
        <v>62</v>
      </c>
      <c r="B22" t="s">
        <v>21</v>
      </c>
      <c r="E22">
        <v>100</v>
      </c>
      <c r="F22">
        <v>10</v>
      </c>
      <c r="G22">
        <v>4.3600000000000003</v>
      </c>
      <c r="H22">
        <v>10</v>
      </c>
      <c r="I22">
        <v>2</v>
      </c>
      <c r="J22">
        <v>344</v>
      </c>
      <c r="K22">
        <v>479.68</v>
      </c>
      <c r="L22">
        <f>I22*G22/H22*F22/E22</f>
        <v>8.72E-2</v>
      </c>
      <c r="M22">
        <f>J22*F22/E22*G22/H22*I22</f>
        <v>29.9968</v>
      </c>
    </row>
    <row r="23" spans="1:13" x14ac:dyDescent="0.35">
      <c r="A23" t="s">
        <v>63</v>
      </c>
      <c r="B23" t="s">
        <v>22</v>
      </c>
      <c r="G23">
        <v>5.4</v>
      </c>
      <c r="H23">
        <v>20</v>
      </c>
      <c r="I23">
        <v>5</v>
      </c>
      <c r="J23">
        <v>7.41</v>
      </c>
      <c r="K23">
        <v>12.5</v>
      </c>
      <c r="L23">
        <f t="shared" si="0"/>
        <v>1.35</v>
      </c>
      <c r="M23">
        <f>J23*G23/H23*I23</f>
        <v>10.003500000000001</v>
      </c>
    </row>
    <row r="24" spans="1:13" x14ac:dyDescent="0.35">
      <c r="A24" t="s">
        <v>64</v>
      </c>
      <c r="B24" t="s">
        <v>23</v>
      </c>
      <c r="G24">
        <v>5.47</v>
      </c>
      <c r="H24">
        <v>20</v>
      </c>
      <c r="I24">
        <v>5</v>
      </c>
      <c r="J24">
        <v>7.31</v>
      </c>
      <c r="K24">
        <v>11.6</v>
      </c>
      <c r="L24">
        <f t="shared" si="0"/>
        <v>1.3674999999999999</v>
      </c>
      <c r="M24">
        <f>J24*G24/H24*I24</f>
        <v>9.9964249999999986</v>
      </c>
    </row>
    <row r="25" spans="1:13" x14ac:dyDescent="0.35">
      <c r="A25" t="s">
        <v>65</v>
      </c>
      <c r="B25" t="s">
        <v>24</v>
      </c>
      <c r="J25">
        <v>0.01</v>
      </c>
      <c r="K25">
        <v>5.4</v>
      </c>
      <c r="L25" t="s">
        <v>92</v>
      </c>
    </row>
    <row r="26" spans="1:13" x14ac:dyDescent="0.35">
      <c r="A26" t="s">
        <v>66</v>
      </c>
      <c r="B26" t="s">
        <v>25</v>
      </c>
      <c r="G26">
        <v>5.01</v>
      </c>
      <c r="H26">
        <v>20</v>
      </c>
      <c r="I26">
        <v>5</v>
      </c>
      <c r="J26">
        <v>7.99</v>
      </c>
      <c r="K26">
        <v>13.2</v>
      </c>
      <c r="L26">
        <f t="shared" si="0"/>
        <v>1.2524999999999999</v>
      </c>
      <c r="M26">
        <f>J26*G26/H26*I26</f>
        <v>10.007474999999999</v>
      </c>
    </row>
    <row r="27" spans="1:13" x14ac:dyDescent="0.35">
      <c r="A27" t="s">
        <v>67</v>
      </c>
      <c r="B27" t="s">
        <v>26</v>
      </c>
      <c r="E27">
        <v>100</v>
      </c>
      <c r="F27">
        <v>10</v>
      </c>
      <c r="G27">
        <v>4.8099999999999996</v>
      </c>
      <c r="H27">
        <v>10</v>
      </c>
      <c r="I27">
        <v>2</v>
      </c>
      <c r="J27">
        <v>312</v>
      </c>
      <c r="K27">
        <v>370.37</v>
      </c>
      <c r="L27">
        <f>I27*G27/H27*F27/E27</f>
        <v>9.6199999999999994E-2</v>
      </c>
      <c r="M27">
        <f>J27*F27/E27*G27/H27*I27</f>
        <v>30.014399999999995</v>
      </c>
    </row>
    <row r="28" spans="1:13" x14ac:dyDescent="0.35">
      <c r="A28" t="s">
        <v>68</v>
      </c>
      <c r="B28" t="s">
        <v>27</v>
      </c>
      <c r="J28">
        <v>2.96</v>
      </c>
      <c r="K28">
        <v>7.7</v>
      </c>
      <c r="L28" t="s">
        <v>92</v>
      </c>
    </row>
    <row r="29" spans="1:13" x14ac:dyDescent="0.35">
      <c r="A29" t="s">
        <v>69</v>
      </c>
      <c r="B29" t="s">
        <v>28</v>
      </c>
      <c r="G29">
        <v>7.38</v>
      </c>
      <c r="H29">
        <v>20</v>
      </c>
      <c r="I29">
        <v>5</v>
      </c>
      <c r="J29">
        <v>5.42</v>
      </c>
      <c r="K29">
        <v>9.4</v>
      </c>
      <c r="L29">
        <f t="shared" si="0"/>
        <v>1.845</v>
      </c>
      <c r="M29">
        <f>J29*G29/H29*I29</f>
        <v>9.9999000000000002</v>
      </c>
    </row>
    <row r="30" spans="1:13" x14ac:dyDescent="0.35">
      <c r="A30" t="s">
        <v>70</v>
      </c>
      <c r="B30" t="s">
        <v>29</v>
      </c>
      <c r="I30">
        <v>2</v>
      </c>
      <c r="J30">
        <v>18.5</v>
      </c>
      <c r="K30">
        <v>25.4</v>
      </c>
      <c r="L30">
        <v>2</v>
      </c>
    </row>
    <row r="31" spans="1:13" x14ac:dyDescent="0.35">
      <c r="A31" t="s">
        <v>71</v>
      </c>
      <c r="B31" t="s">
        <v>30</v>
      </c>
      <c r="G31">
        <v>5.08</v>
      </c>
      <c r="H31">
        <v>20</v>
      </c>
      <c r="I31">
        <v>5</v>
      </c>
      <c r="J31">
        <v>7.87</v>
      </c>
      <c r="K31">
        <v>12.5</v>
      </c>
      <c r="L31">
        <f t="shared" si="0"/>
        <v>1.27</v>
      </c>
      <c r="M31">
        <f>J31*G31/H31*I31</f>
        <v>9.9948999999999995</v>
      </c>
    </row>
    <row r="32" spans="1:13" x14ac:dyDescent="0.35">
      <c r="A32" t="s">
        <v>72</v>
      </c>
      <c r="B32" t="s">
        <v>31</v>
      </c>
      <c r="G32">
        <v>10.75</v>
      </c>
      <c r="H32">
        <v>20</v>
      </c>
      <c r="I32">
        <v>5</v>
      </c>
      <c r="J32">
        <v>3.7199999999999998</v>
      </c>
      <c r="K32">
        <v>7.8</v>
      </c>
      <c r="L32">
        <f t="shared" si="0"/>
        <v>2.6875</v>
      </c>
      <c r="M32">
        <f>J32*G32/H32*I32</f>
        <v>9.9974999999999987</v>
      </c>
    </row>
    <row r="33" spans="1:13" x14ac:dyDescent="0.35">
      <c r="A33" t="s">
        <v>73</v>
      </c>
      <c r="B33" t="s">
        <v>32</v>
      </c>
      <c r="G33">
        <v>11.2</v>
      </c>
      <c r="H33">
        <v>20</v>
      </c>
      <c r="I33">
        <v>5</v>
      </c>
      <c r="J33">
        <v>3.57</v>
      </c>
      <c r="K33">
        <v>8.5</v>
      </c>
      <c r="L33">
        <f t="shared" si="0"/>
        <v>2.8</v>
      </c>
      <c r="M33">
        <f>J33*G33/H33*I33</f>
        <v>9.9959999999999987</v>
      </c>
    </row>
    <row r="34" spans="1:13" x14ac:dyDescent="0.35">
      <c r="A34" t="s">
        <v>74</v>
      </c>
      <c r="B34" t="s">
        <v>33</v>
      </c>
      <c r="I34">
        <v>2</v>
      </c>
      <c r="J34">
        <v>14.9</v>
      </c>
      <c r="K34">
        <v>28.1</v>
      </c>
      <c r="L34">
        <v>2</v>
      </c>
    </row>
    <row r="35" spans="1:13" x14ac:dyDescent="0.35">
      <c r="A35" t="s">
        <v>75</v>
      </c>
      <c r="B35" t="s">
        <v>34</v>
      </c>
      <c r="G35">
        <v>4.3600000000000003</v>
      </c>
      <c r="H35">
        <v>20</v>
      </c>
      <c r="I35">
        <v>5</v>
      </c>
      <c r="J35">
        <v>9.18</v>
      </c>
      <c r="K35">
        <v>15.1</v>
      </c>
      <c r="L35">
        <f t="shared" si="0"/>
        <v>1.0900000000000001</v>
      </c>
      <c r="M35">
        <f>J35*G35/H35*I35</f>
        <v>10.0062</v>
      </c>
    </row>
    <row r="36" spans="1:13" x14ac:dyDescent="0.35">
      <c r="A36" t="s">
        <v>76</v>
      </c>
      <c r="B36" t="s">
        <v>35</v>
      </c>
      <c r="E36">
        <v>100</v>
      </c>
      <c r="F36">
        <v>10</v>
      </c>
      <c r="G36">
        <v>7.85</v>
      </c>
      <c r="H36">
        <v>10</v>
      </c>
      <c r="I36">
        <v>2</v>
      </c>
      <c r="J36">
        <v>191</v>
      </c>
      <c r="K36">
        <v>294.25</v>
      </c>
      <c r="L36">
        <f>I36*G36/H36*F36/E36</f>
        <v>0.157</v>
      </c>
      <c r="M36">
        <f>J36*F36/E36*G36/H36*I36</f>
        <v>29.987000000000002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SHERLOCK</vt:lpstr>
      <vt:lpstr>SRM_qPCR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Trigg</dc:creator>
  <cp:lastModifiedBy>Shelly Trigg</cp:lastModifiedBy>
  <dcterms:created xsi:type="dcterms:W3CDTF">2022-06-20T21:26:32Z</dcterms:created>
  <dcterms:modified xsi:type="dcterms:W3CDTF">2022-10-26T21:58:06Z</dcterms:modified>
</cp:coreProperties>
</file>