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CZ1360\source\repos\PdfParser\"/>
    </mc:Choice>
  </mc:AlternateContent>
  <xr:revisionPtr revIDLastSave="0" documentId="13_ncr:1_{0A90F746-F257-4F89-854F-5EE7CE01A100}" xr6:coauthVersionLast="45" xr6:coauthVersionMax="45" xr10:uidLastSave="{00000000-0000-0000-0000-000000000000}"/>
  <bookViews>
    <workbookView xWindow="1395" yWindow="1920" windowWidth="21600" windowHeight="11385" xr2:uid="{FFC96027-7C88-482C-B0AC-91FBFE54A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50" i="1"/>
  <c r="C52" i="1"/>
  <c r="C42" i="1"/>
  <c r="B42" i="1"/>
  <c r="B43" i="1"/>
  <c r="B47" i="1"/>
  <c r="B48" i="1"/>
  <c r="B49" i="1"/>
  <c r="B50" i="1"/>
  <c r="B51" i="1"/>
  <c r="B52" i="1"/>
  <c r="B53" i="1"/>
  <c r="Q9" i="1"/>
  <c r="C26" i="1"/>
  <c r="F37" i="1"/>
  <c r="G37" i="1" s="1"/>
  <c r="J37" i="1"/>
  <c r="K37" i="1" s="1"/>
  <c r="H37" i="1"/>
  <c r="I37" i="1" s="1"/>
  <c r="K31" i="1"/>
  <c r="I31" i="1"/>
  <c r="L31" i="1"/>
  <c r="M31" i="1" s="1"/>
  <c r="J31" i="1"/>
  <c r="H31" i="1"/>
  <c r="F31" i="1"/>
  <c r="G31" i="1" s="1"/>
  <c r="C36" i="1"/>
  <c r="L37" i="1" l="1"/>
  <c r="M37" i="1"/>
  <c r="F32" i="1"/>
  <c r="G32" i="1" s="1"/>
  <c r="I32" i="1" s="1"/>
  <c r="K32" i="1" s="1"/>
  <c r="M32" i="1" s="1"/>
  <c r="H32" i="1"/>
  <c r="J32" i="1" s="1"/>
  <c r="L32" i="1" s="1"/>
  <c r="C32" i="1"/>
  <c r="C34" i="1"/>
  <c r="Q8" i="1"/>
  <c r="R6" i="1"/>
  <c r="H27" i="1" s="1"/>
  <c r="R5" i="1"/>
  <c r="F27" i="1" s="1"/>
  <c r="L12" i="1"/>
  <c r="K12" i="1"/>
  <c r="Q6" i="1" s="1"/>
  <c r="G26" i="1" s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Q5" i="1" s="1"/>
  <c r="F26" i="1" s="1"/>
  <c r="I5" i="1"/>
  <c r="J5" i="1"/>
  <c r="K5" i="1"/>
  <c r="L5" i="1"/>
  <c r="N5" i="1" s="1"/>
  <c r="I6" i="1"/>
  <c r="J6" i="1"/>
  <c r="K6" i="1"/>
  <c r="M6" i="1" s="1"/>
  <c r="L6" i="1"/>
  <c r="I7" i="1"/>
  <c r="J7" i="1"/>
  <c r="K7" i="1"/>
  <c r="M7" i="1" s="1"/>
  <c r="L7" i="1"/>
  <c r="N7" i="1" s="1"/>
  <c r="L4" i="1"/>
  <c r="K4" i="1"/>
  <c r="J4" i="1"/>
  <c r="I4" i="1"/>
  <c r="F38" i="1" l="1"/>
  <c r="G27" i="1"/>
  <c r="I27" i="1"/>
  <c r="K27" i="1"/>
  <c r="M27" i="1" s="1"/>
  <c r="M11" i="1"/>
  <c r="Q7" i="1" s="1"/>
  <c r="M10" i="1"/>
  <c r="I26" i="1"/>
  <c r="L26" i="1"/>
  <c r="H26" i="1"/>
  <c r="J26" i="1"/>
  <c r="K26" i="1"/>
  <c r="H38" i="1"/>
  <c r="J38" i="1" s="1"/>
  <c r="L38" i="1" s="1"/>
  <c r="G38" i="1"/>
  <c r="I38" i="1" s="1"/>
  <c r="K38" i="1" s="1"/>
  <c r="M38" i="1" s="1"/>
  <c r="M5" i="1"/>
  <c r="N4" i="1"/>
  <c r="R8" i="1" s="1"/>
  <c r="L27" i="1" s="1"/>
  <c r="N6" i="1"/>
  <c r="N11" i="1"/>
  <c r="M4" i="1"/>
  <c r="M12" i="1"/>
  <c r="M9" i="1"/>
  <c r="N12" i="1"/>
  <c r="N10" i="1"/>
  <c r="N9" i="1"/>
  <c r="R7" i="1" s="1"/>
  <c r="M26" i="1" l="1"/>
  <c r="O26" i="1" s="1"/>
  <c r="R9" i="1"/>
  <c r="N26" i="1"/>
  <c r="J27" i="1"/>
  <c r="N27" i="1" s="1"/>
  <c r="O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tc={90975EEC-28F0-4BBA-A920-1FD6F256FE95}</author>
    <author>tc={4BD6C3BC-9719-43BB-B474-F36CBC23DEE9}</author>
    <author>tc={F9F6304A-C5E3-4301-99EE-CDDCE74C46EF}</author>
  </authors>
  <commentList>
    <comment ref="M4" authorId="0" shapeId="0" xr:uid="{90975EEC-28F0-4BBA-A920-1FD6F256FE9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show 2 lines in X and Y, difference between lines in X/Y is the change in margin</t>
      </text>
    </comment>
    <comment ref="Q8" authorId="1" shapeId="0" xr:uid="{4BD6C3BC-9719-43BB-B474-F36CBC23DEE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selecting the shorter line form X and Y respectively</t>
      </text>
    </comment>
    <comment ref="Q9" authorId="2" shapeId="0" xr:uid="{F9F6304A-C5E3-4301-99EE-CDDCE74C46EF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factor used to scale vectors</t>
      </text>
    </comment>
  </commentList>
</comments>
</file>

<file path=xl/sharedStrings.xml><?xml version="1.0" encoding="utf-8"?>
<sst xmlns="http://schemas.openxmlformats.org/spreadsheetml/2006/main" count="100" uniqueCount="46">
  <si>
    <t>]}]}</t>
  </si>
  <si>
    <t>X2</t>
  </si>
  <si>
    <t>Y2</t>
  </si>
  <si>
    <t>X1</t>
  </si>
  <si>
    <t>Y1</t>
  </si>
  <si>
    <t>W</t>
  </si>
  <si>
    <t>H</t>
  </si>
  <si>
    <t>{</t>
  </si>
  <si>
    <t>{/L},</t>
  </si>
  <si>
    <t>cp</t>
  </si>
  <si>
    <t>x</t>
  </si>
  <si>
    <t>y</t>
  </si>
  <si>
    <t>edge</t>
  </si>
  <si>
    <t>og margin</t>
  </si>
  <si>
    <t>new margin</t>
  </si>
  <si>
    <t>CP</t>
  </si>
  <si>
    <t>X</t>
  </si>
  <si>
    <t>Y</t>
  </si>
  <si>
    <t xml:space="preserve"> i vector</t>
  </si>
  <si>
    <t>j vector</t>
  </si>
  <si>
    <t>base i</t>
  </si>
  <si>
    <t>base j</t>
  </si>
  <si>
    <t>new i</t>
  </si>
  <si>
    <t>new j</t>
  </si>
  <si>
    <t>page i</t>
  </si>
  <si>
    <t>page j</t>
  </si>
  <si>
    <t>scale i</t>
  </si>
  <si>
    <t>scale j</t>
  </si>
  <si>
    <t>scale v</t>
  </si>
  <si>
    <t>rowCount:</t>
  </si>
  <si>
    <t>revBoxX:</t>
  </si>
  <si>
    <t>revBoxWidth:</t>
  </si>
  <si>
    <t>revBoxY:</t>
  </si>
  <si>
    <t>rowHeight:</t>
  </si>
  <si>
    <t>rowSpacing:</t>
  </si>
  <si>
    <t>cellMargin:</t>
  </si>
  <si>
    <t>authCellX:</t>
  </si>
  <si>
    <t>authCellWidth:</t>
  </si>
  <si>
    <t>chckCellX:</t>
  </si>
  <si>
    <t>chckCellWidth:</t>
  </si>
  <si>
    <t>apprCellX:</t>
  </si>
  <si>
    <t>apprCellWidth:</t>
  </si>
  <si>
    <t>rev box</t>
  </si>
  <si>
    <t>auth</t>
  </si>
  <si>
    <t>chck</t>
  </si>
  <si>
    <t>appr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</si>
</sst>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"/>
    <numFmt numFmtId="165" formatCode="0.0000000000000"/>
    <numFmt numFmtId="168" formatCode="0.00000"/>
    <numFmt numFmtId="171" formatCode="0.00000000"/>
  </numFmts>
  <fonts count="3" x14ac:knownFonts="1">
    <font>
      <sz val="9"/>
      <color theme="1"/>
      <name val="Arial"/>
      <family val="2"/>
    </font>
    <font>
      <sz val="9"/>
      <color rgb="FF006100"/>
      <name val="Arial"/>
      <family val="2"/>
    </font>
    <font>
      <sz val="9"/>
      <color rgb="FF3F3F7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7">
    <xf numFmtId="0" fontId="0" fillId="0" borderId="0" xfId="0"/>
    <xf numFmtId="0" fontId="1" fillId="2" borderId="0" xfId="1"/>
    <xf numFmtId="0" fontId="2" fillId="3" borderId="1" xfId="2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1" fillId="2" borderId="3" xfId="1" applyBorder="1"/>
    <xf numFmtId="0" fontId="1" fillId="2" borderId="4" xfId="1" applyBorder="1"/>
    <xf numFmtId="0" fontId="0" fillId="0" borderId="5" xfId="0" applyBorder="1"/>
    <xf numFmtId="171" fontId="0" fillId="0" borderId="2" xfId="0" applyNumberFormat="1" applyBorder="1"/>
    <xf numFmtId="168" fontId="0" fillId="0" borderId="5" xfId="0" applyNumberFormat="1" applyBorder="1"/>
    <xf numFmtId="171" fontId="0" fillId="0" borderId="6" xfId="0" applyNumberFormat="1" applyBorder="1"/>
    <xf numFmtId="168" fontId="0" fillId="0" borderId="7" xfId="0" applyNumberFormat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28</xdr:row>
      <xdr:rowOff>0</xdr:rowOff>
    </xdr:from>
    <xdr:to>
      <xdr:col>21</xdr:col>
      <xdr:colOff>0</xdr:colOff>
      <xdr:row>28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57D7CE4-E6F7-4832-9E76-843E25D591E6}"/>
            </a:ext>
          </a:extLst>
        </xdr:cNvPr>
        <xdr:cNvCxnSpPr/>
      </xdr:nvCxnSpPr>
      <xdr:spPr>
        <a:xfrm>
          <a:off x="11868150" y="4267200"/>
          <a:ext cx="182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0</xdr:colOff>
      <xdr:row>28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5284D5-43DC-4ACD-8EFD-CC0D4437B633}"/>
            </a:ext>
          </a:extLst>
        </xdr:cNvPr>
        <xdr:cNvCxnSpPr/>
      </xdr:nvCxnSpPr>
      <xdr:spPr>
        <a:xfrm flipV="1">
          <a:off x="11868150" y="3048000"/>
          <a:ext cx="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oremberg, Shem" id="{341853F1-2DFF-4E56-B00E-8B01125ABADB}" userId="S::Shem.Noremberg@atkinsglobal.com::d5feba41-f0bf-4d94-8e52-6547d2a5064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1-02-07T22:16:51.13" personId="{341853F1-2DFF-4E56-B00E-8B01125ABADB}" id="{90975EEC-28F0-4BBA-A920-1FD6F256FE95}">
    <text>this should show 2 lines in X and Y, difference between lines in X/Y is the change in margin</text>
  </threadedComment>
  <threadedComment ref="Q8" dT="2021-02-07T22:17:12.56" personId="{341853F1-2DFF-4E56-B00E-8B01125ABADB}" id="{4BD6C3BC-9719-43BB-B474-F36CBC23DEE9}">
    <text>this should be selecting the shorter line form X and Y respectively</text>
  </threadedComment>
  <threadedComment ref="Q9" dT="2021-02-07T22:17:32.18" personId="{341853F1-2DFF-4E56-B00E-8B01125ABADB}" id="{F9F6304A-C5E3-4301-99EE-CDDCE74C46EF}">
    <text>factor used to scale vectors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AF2E-BF18-4E0F-8E79-0BDF45DC63CC}">
  <dimension ref="A3:U53"/>
  <sheetViews>
    <sheetView tabSelected="1" workbookViewId="0">
      <selection activeCell="I56" sqref="I56"/>
    </sheetView>
  </sheetViews>
  <sheetFormatPr defaultRowHeight="12" x14ac:dyDescent="0.2"/>
  <cols>
    <col min="5" max="5" width="12.5703125" customWidth="1"/>
    <col min="13" max="13" width="10.42578125" bestFit="1" customWidth="1"/>
    <col min="15" max="15" width="10.42578125" bestFit="1" customWidth="1"/>
    <col min="16" max="16" width="10.140625" bestFit="1" customWidth="1"/>
    <col min="17" max="17" width="15.140625" bestFit="1" customWidth="1"/>
    <col min="18" max="18" width="15.5703125" bestFit="1" customWidth="1"/>
  </cols>
  <sheetData>
    <row r="3" spans="1:18" x14ac:dyDescent="0.2">
      <c r="I3" t="s">
        <v>3</v>
      </c>
      <c r="J3" t="s">
        <v>4</v>
      </c>
      <c r="K3" t="s">
        <v>1</v>
      </c>
      <c r="L3" t="s">
        <v>2</v>
      </c>
      <c r="M3" t="s">
        <v>5</v>
      </c>
      <c r="N3" t="s">
        <v>6</v>
      </c>
    </row>
    <row r="4" spans="1:18" x14ac:dyDescent="0.2">
      <c r="A4" s="2" t="s">
        <v>7</v>
      </c>
      <c r="B4" s="2" t="s">
        <v>8</v>
      </c>
      <c r="C4" s="2" t="s">
        <v>7</v>
      </c>
      <c r="D4" s="2">
        <v>1685.1949999999999</v>
      </c>
      <c r="E4" s="2">
        <v>1191.97</v>
      </c>
      <c r="F4" s="2">
        <v>1685.1949999999999</v>
      </c>
      <c r="G4" s="2">
        <v>2383.94</v>
      </c>
      <c r="H4" s="2" t="s">
        <v>0</v>
      </c>
      <c r="I4">
        <f>D4</f>
        <v>1685.1949999999999</v>
      </c>
      <c r="J4">
        <f>E4</f>
        <v>1191.97</v>
      </c>
      <c r="K4">
        <f>F4</f>
        <v>1685.1949999999999</v>
      </c>
      <c r="L4">
        <f>G4</f>
        <v>2383.94</v>
      </c>
      <c r="M4" s="1">
        <f>K4-I4</f>
        <v>0</v>
      </c>
      <c r="N4" s="1">
        <f>L4-J4</f>
        <v>1191.97</v>
      </c>
      <c r="Q4" t="s">
        <v>10</v>
      </c>
      <c r="R4" t="s">
        <v>11</v>
      </c>
    </row>
    <row r="5" spans="1:18" x14ac:dyDescent="0.2">
      <c r="A5" s="2" t="s">
        <v>7</v>
      </c>
      <c r="B5" s="2" t="s">
        <v>8</v>
      </c>
      <c r="C5" s="2" t="s">
        <v>7</v>
      </c>
      <c r="D5" s="2">
        <v>1685.1949999999999</v>
      </c>
      <c r="E5" s="2">
        <v>1191.97</v>
      </c>
      <c r="F5" s="2">
        <v>1685.127</v>
      </c>
      <c r="G5" s="2">
        <v>2355.5419999999999</v>
      </c>
      <c r="H5" s="2" t="s">
        <v>0</v>
      </c>
      <c r="I5">
        <f t="shared" ref="I5:I7" si="0">D5</f>
        <v>1685.1949999999999</v>
      </c>
      <c r="J5">
        <f t="shared" ref="J5:J7" si="1">E5</f>
        <v>1191.97</v>
      </c>
      <c r="K5">
        <f t="shared" ref="K5:K7" si="2">F5</f>
        <v>1685.127</v>
      </c>
      <c r="L5">
        <f t="shared" ref="L5:L7" si="3">G5</f>
        <v>2355.5419999999999</v>
      </c>
      <c r="M5" s="1">
        <f t="shared" ref="M5:M7" si="4">K5-I5</f>
        <v>-6.7999999999983629E-2</v>
      </c>
      <c r="N5" s="1">
        <f t="shared" ref="N5:N7" si="5">L5-J5</f>
        <v>1163.5719999999999</v>
      </c>
      <c r="P5" t="s">
        <v>9</v>
      </c>
      <c r="Q5">
        <f>I9</f>
        <v>1685.1949999999999</v>
      </c>
      <c r="R5">
        <f>J9</f>
        <v>1191.97</v>
      </c>
    </row>
    <row r="6" spans="1:18" x14ac:dyDescent="0.2">
      <c r="A6" s="2" t="s">
        <v>7</v>
      </c>
      <c r="B6" s="2" t="s">
        <v>8</v>
      </c>
      <c r="C6" s="2" t="s">
        <v>7</v>
      </c>
      <c r="D6" s="2">
        <v>1685.1949999999999</v>
      </c>
      <c r="E6" s="2">
        <v>1191.97</v>
      </c>
      <c r="F6" s="2">
        <v>3335.973</v>
      </c>
      <c r="G6" s="2">
        <v>1191.97</v>
      </c>
      <c r="H6" s="2" t="s">
        <v>0</v>
      </c>
      <c r="I6">
        <f t="shared" si="0"/>
        <v>1685.1949999999999</v>
      </c>
      <c r="J6">
        <f t="shared" si="1"/>
        <v>1191.97</v>
      </c>
      <c r="K6">
        <f t="shared" si="2"/>
        <v>3335.973</v>
      </c>
      <c r="L6">
        <f t="shared" si="3"/>
        <v>1191.97</v>
      </c>
      <c r="M6" s="1">
        <f t="shared" si="4"/>
        <v>1650.778</v>
      </c>
      <c r="N6" s="1">
        <f t="shared" si="5"/>
        <v>0</v>
      </c>
      <c r="P6" t="s">
        <v>12</v>
      </c>
      <c r="Q6">
        <f>K12</f>
        <v>3370.39</v>
      </c>
      <c r="R6">
        <f>L10</f>
        <v>2383.94</v>
      </c>
    </row>
    <row r="7" spans="1:18" x14ac:dyDescent="0.2">
      <c r="A7" s="2" t="s">
        <v>7</v>
      </c>
      <c r="B7" s="2" t="s">
        <v>8</v>
      </c>
      <c r="C7" s="2" t="s">
        <v>7</v>
      </c>
      <c r="D7" s="2">
        <v>1685.1949999999999</v>
      </c>
      <c r="E7" s="2">
        <v>1191.97</v>
      </c>
      <c r="F7" s="2">
        <v>3370.39</v>
      </c>
      <c r="G7" s="2">
        <v>1191.97</v>
      </c>
      <c r="H7" s="2" t="s">
        <v>0</v>
      </c>
      <c r="I7">
        <f t="shared" si="0"/>
        <v>1685.1949999999999</v>
      </c>
      <c r="J7">
        <f t="shared" si="1"/>
        <v>1191.97</v>
      </c>
      <c r="K7">
        <f t="shared" si="2"/>
        <v>3370.39</v>
      </c>
      <c r="L7">
        <f t="shared" si="3"/>
        <v>1191.97</v>
      </c>
      <c r="M7" s="1">
        <f t="shared" si="4"/>
        <v>1685.1949999999999</v>
      </c>
      <c r="N7" s="1">
        <f t="shared" si="5"/>
        <v>0</v>
      </c>
      <c r="P7" t="s">
        <v>13</v>
      </c>
      <c r="Q7">
        <f>M11</f>
        <v>1671.0249999999999</v>
      </c>
      <c r="R7">
        <f>N9</f>
        <v>1177.7900000000002</v>
      </c>
    </row>
    <row r="8" spans="1:18" x14ac:dyDescent="0.2">
      <c r="P8" t="s">
        <v>14</v>
      </c>
      <c r="Q8">
        <f>MIN(M6:M7)</f>
        <v>1650.778</v>
      </c>
      <c r="R8">
        <f>MIN(N4:N5)</f>
        <v>1163.5719999999999</v>
      </c>
    </row>
    <row r="9" spans="1:18" x14ac:dyDescent="0.2">
      <c r="A9" t="s">
        <v>7</v>
      </c>
      <c r="B9" t="s">
        <v>8</v>
      </c>
      <c r="C9" t="s">
        <v>7</v>
      </c>
      <c r="D9">
        <v>1685.1949999999999</v>
      </c>
      <c r="E9">
        <v>1191.97</v>
      </c>
      <c r="F9">
        <v>1685.1969999999999</v>
      </c>
      <c r="G9">
        <v>2369.7600000000002</v>
      </c>
      <c r="H9" t="s">
        <v>0</v>
      </c>
      <c r="I9">
        <f>D9</f>
        <v>1685.1949999999999</v>
      </c>
      <c r="J9">
        <f>E9</f>
        <v>1191.97</v>
      </c>
      <c r="K9">
        <f>F9</f>
        <v>1685.1969999999999</v>
      </c>
      <c r="L9">
        <f>G9</f>
        <v>2369.7600000000002</v>
      </c>
      <c r="M9">
        <f>K9-I9</f>
        <v>1.9999999999527063E-3</v>
      </c>
      <c r="N9">
        <f>L9-J9</f>
        <v>1177.7900000000002</v>
      </c>
      <c r="Q9" s="3">
        <f>Q8/Q7</f>
        <v>0.98788348468754217</v>
      </c>
      <c r="R9" s="4">
        <f>R8/R7</f>
        <v>0.98792823848054379</v>
      </c>
    </row>
    <row r="10" spans="1:18" x14ac:dyDescent="0.2">
      <c r="A10" t="s">
        <v>7</v>
      </c>
      <c r="B10" t="s">
        <v>8</v>
      </c>
      <c r="C10" t="s">
        <v>7</v>
      </c>
      <c r="D10">
        <v>1685.1949999999999</v>
      </c>
      <c r="E10">
        <v>1191.97</v>
      </c>
      <c r="F10">
        <v>1685.1969999999999</v>
      </c>
      <c r="G10">
        <v>2383.94</v>
      </c>
      <c r="H10" t="s">
        <v>0</v>
      </c>
      <c r="I10">
        <f t="shared" ref="I10:I12" si="6">D10</f>
        <v>1685.1949999999999</v>
      </c>
      <c r="J10">
        <f t="shared" ref="J10:J12" si="7">E10</f>
        <v>1191.97</v>
      </c>
      <c r="K10">
        <f t="shared" ref="K10:K12" si="8">F10</f>
        <v>1685.1969999999999</v>
      </c>
      <c r="L10">
        <f t="shared" ref="L10:L12" si="9">G10</f>
        <v>2383.94</v>
      </c>
      <c r="M10">
        <f t="shared" ref="M10:M12" si="10">K10-I10</f>
        <v>1.9999999999527063E-3</v>
      </c>
      <c r="N10">
        <f t="shared" ref="N10:N12" si="11">L10-J10</f>
        <v>1191.97</v>
      </c>
    </row>
    <row r="11" spans="1:18" x14ac:dyDescent="0.2">
      <c r="A11" t="s">
        <v>7</v>
      </c>
      <c r="B11" t="s">
        <v>8</v>
      </c>
      <c r="C11" t="s">
        <v>7</v>
      </c>
      <c r="D11">
        <v>1685.1949999999999</v>
      </c>
      <c r="E11">
        <v>1191.97</v>
      </c>
      <c r="F11">
        <v>3356.22</v>
      </c>
      <c r="G11">
        <v>1191.9670000000001</v>
      </c>
      <c r="H11" t="s">
        <v>0</v>
      </c>
      <c r="I11">
        <f t="shared" si="6"/>
        <v>1685.1949999999999</v>
      </c>
      <c r="J11">
        <f t="shared" si="7"/>
        <v>1191.97</v>
      </c>
      <c r="K11">
        <f t="shared" si="8"/>
        <v>3356.22</v>
      </c>
      <c r="L11">
        <f t="shared" si="9"/>
        <v>1191.9670000000001</v>
      </c>
      <c r="M11">
        <f t="shared" si="10"/>
        <v>1671.0249999999999</v>
      </c>
      <c r="N11">
        <f t="shared" si="11"/>
        <v>-2.9999999999290594E-3</v>
      </c>
    </row>
    <row r="12" spans="1:18" x14ac:dyDescent="0.2">
      <c r="A12" t="s">
        <v>7</v>
      </c>
      <c r="B12" t="s">
        <v>8</v>
      </c>
      <c r="C12" t="s">
        <v>7</v>
      </c>
      <c r="D12">
        <v>1685.1949999999999</v>
      </c>
      <c r="E12">
        <v>1191.97</v>
      </c>
      <c r="F12">
        <v>3370.39</v>
      </c>
      <c r="G12">
        <v>1191.97</v>
      </c>
      <c r="H12" t="s">
        <v>0</v>
      </c>
      <c r="I12">
        <f t="shared" si="6"/>
        <v>1685.1949999999999</v>
      </c>
      <c r="J12">
        <f t="shared" si="7"/>
        <v>1191.97</v>
      </c>
      <c r="K12">
        <f t="shared" si="8"/>
        <v>3370.39</v>
      </c>
      <c r="L12">
        <f t="shared" si="9"/>
        <v>1191.97</v>
      </c>
      <c r="M12">
        <f t="shared" si="10"/>
        <v>1685.1949999999999</v>
      </c>
      <c r="N12">
        <f t="shared" si="11"/>
        <v>0</v>
      </c>
    </row>
    <row r="21" spans="1:21" x14ac:dyDescent="0.2">
      <c r="S21" s="5" t="s">
        <v>19</v>
      </c>
    </row>
    <row r="24" spans="1:21" x14ac:dyDescent="0.2">
      <c r="B24" t="s">
        <v>16</v>
      </c>
      <c r="C24" t="s">
        <v>17</v>
      </c>
    </row>
    <row r="25" spans="1:21" x14ac:dyDescent="0.2">
      <c r="A25" t="s">
        <v>29</v>
      </c>
      <c r="B25">
        <v>8</v>
      </c>
      <c r="F25" t="s">
        <v>15</v>
      </c>
      <c r="G25" t="s">
        <v>24</v>
      </c>
      <c r="H25" t="s">
        <v>25</v>
      </c>
      <c r="I25" t="s">
        <v>20</v>
      </c>
      <c r="J25" t="s">
        <v>21</v>
      </c>
      <c r="K25" t="s">
        <v>22</v>
      </c>
      <c r="L25" t="s">
        <v>23</v>
      </c>
      <c r="M25" t="s">
        <v>26</v>
      </c>
      <c r="N25" t="s">
        <v>27</v>
      </c>
      <c r="O25" t="s">
        <v>28</v>
      </c>
    </row>
    <row r="26" spans="1:21" x14ac:dyDescent="0.2">
      <c r="A26" t="s">
        <v>30</v>
      </c>
      <c r="B26">
        <v>2803.63</v>
      </c>
      <c r="C26">
        <f>C28</f>
        <v>640.76</v>
      </c>
      <c r="E26" t="s">
        <v>16</v>
      </c>
      <c r="F26" s="1">
        <f>Q5</f>
        <v>1685.1949999999999</v>
      </c>
      <c r="G26" s="6">
        <f>Q6</f>
        <v>3370.39</v>
      </c>
      <c r="H26" s="7">
        <f>F26</f>
        <v>1685.1949999999999</v>
      </c>
      <c r="I26" s="6">
        <f>F26+Q7</f>
        <v>3356.22</v>
      </c>
      <c r="J26" s="7">
        <f>F26</f>
        <v>1685.1949999999999</v>
      </c>
      <c r="K26" s="6">
        <f>F26+Q8</f>
        <v>3335.973</v>
      </c>
      <c r="L26" s="7">
        <f>F26</f>
        <v>1685.1949999999999</v>
      </c>
      <c r="M26" s="10">
        <f>K26/I26</f>
        <v>0.99396732037828273</v>
      </c>
      <c r="N26" s="7">
        <f>L26/J26</f>
        <v>1</v>
      </c>
      <c r="O26" s="12">
        <f>M26</f>
        <v>0.99396732037828273</v>
      </c>
    </row>
    <row r="27" spans="1:21" x14ac:dyDescent="0.2">
      <c r="A27" t="s">
        <v>31</v>
      </c>
      <c r="B27">
        <v>538.22</v>
      </c>
      <c r="E27" t="s">
        <v>17</v>
      </c>
      <c r="F27" s="1">
        <f>R5</f>
        <v>1191.97</v>
      </c>
      <c r="G27" s="8">
        <f>F27</f>
        <v>1191.97</v>
      </c>
      <c r="H27" s="9">
        <f>R6</f>
        <v>2383.94</v>
      </c>
      <c r="I27" s="8">
        <f>F27</f>
        <v>1191.97</v>
      </c>
      <c r="J27" s="9">
        <f>F27+R7</f>
        <v>2369.7600000000002</v>
      </c>
      <c r="K27" s="8">
        <f>F27</f>
        <v>1191.97</v>
      </c>
      <c r="L27" s="9">
        <f>F27+R8</f>
        <v>2355.5419999999999</v>
      </c>
      <c r="M27" s="8">
        <f>K27/I27</f>
        <v>1</v>
      </c>
      <c r="N27" s="11">
        <f>L27/J27</f>
        <v>0.99400023631084988</v>
      </c>
      <c r="O27" s="13">
        <f>N27</f>
        <v>0.99400023631084988</v>
      </c>
      <c r="U27" t="s">
        <v>18</v>
      </c>
    </row>
    <row r="28" spans="1:21" x14ac:dyDescent="0.2">
      <c r="A28" t="s">
        <v>32</v>
      </c>
      <c r="C28">
        <v>640.76</v>
      </c>
    </row>
    <row r="29" spans="1:21" x14ac:dyDescent="0.2">
      <c r="A29" t="s">
        <v>33</v>
      </c>
      <c r="C29">
        <v>22.5</v>
      </c>
      <c r="F29" s="14" t="s">
        <v>42</v>
      </c>
      <c r="G29" s="14"/>
      <c r="H29" s="14" t="s">
        <v>43</v>
      </c>
      <c r="I29" s="14"/>
      <c r="J29" s="14" t="s">
        <v>44</v>
      </c>
      <c r="K29" s="14"/>
      <c r="L29" s="14" t="s">
        <v>45</v>
      </c>
      <c r="M29" s="14"/>
    </row>
    <row r="30" spans="1:21" x14ac:dyDescent="0.2">
      <c r="A30" t="s">
        <v>34</v>
      </c>
      <c r="C30">
        <v>0.27100000000000002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</row>
    <row r="31" spans="1:21" x14ac:dyDescent="0.2">
      <c r="A31" t="s">
        <v>35</v>
      </c>
      <c r="B31">
        <v>2.5</v>
      </c>
      <c r="C31">
        <v>2.5</v>
      </c>
      <c r="E31" t="s">
        <v>16</v>
      </c>
      <c r="F31" s="6">
        <f>B26</f>
        <v>2803.63</v>
      </c>
      <c r="G31" s="15">
        <f>F31+B27</f>
        <v>3341.8500000000004</v>
      </c>
      <c r="H31" s="6">
        <f>B32</f>
        <v>2891.6</v>
      </c>
      <c r="I31" s="15">
        <f>H31+B33</f>
        <v>2953.5</v>
      </c>
      <c r="J31" s="6">
        <f>B34</f>
        <v>2953.87</v>
      </c>
      <c r="K31" s="15">
        <f>J31+B35</f>
        <v>3015.77</v>
      </c>
      <c r="L31" s="6">
        <f>B36</f>
        <v>3280</v>
      </c>
      <c r="M31" s="15">
        <f>L31+B37</f>
        <v>3341.74</v>
      </c>
    </row>
    <row r="32" spans="1:21" x14ac:dyDescent="0.2">
      <c r="A32" t="s">
        <v>36</v>
      </c>
      <c r="B32">
        <v>2891.6</v>
      </c>
      <c r="C32">
        <f>C26</f>
        <v>640.76</v>
      </c>
      <c r="E32" t="s">
        <v>17</v>
      </c>
      <c r="F32" s="16">
        <f>C26</f>
        <v>640.76</v>
      </c>
      <c r="G32" s="9">
        <f>F32+B29</f>
        <v>640.76</v>
      </c>
      <c r="H32" s="16">
        <f>F32</f>
        <v>640.76</v>
      </c>
      <c r="I32" s="9">
        <f>G32</f>
        <v>640.76</v>
      </c>
      <c r="J32" s="16">
        <f>H32</f>
        <v>640.76</v>
      </c>
      <c r="K32" s="9">
        <f>I32</f>
        <v>640.76</v>
      </c>
      <c r="L32" s="16">
        <f>J32</f>
        <v>640.76</v>
      </c>
      <c r="M32" s="9">
        <f>K32</f>
        <v>640.76</v>
      </c>
    </row>
    <row r="33" spans="1:13" x14ac:dyDescent="0.2">
      <c r="A33" t="s">
        <v>37</v>
      </c>
      <c r="B33">
        <v>61.9</v>
      </c>
    </row>
    <row r="34" spans="1:13" x14ac:dyDescent="0.2">
      <c r="A34" t="s">
        <v>38</v>
      </c>
      <c r="B34">
        <v>2953.87</v>
      </c>
      <c r="C34">
        <f>C26</f>
        <v>640.76</v>
      </c>
    </row>
    <row r="35" spans="1:13" x14ac:dyDescent="0.2">
      <c r="A35" t="s">
        <v>39</v>
      </c>
      <c r="B35">
        <v>61.9</v>
      </c>
      <c r="F35" s="14" t="s">
        <v>42</v>
      </c>
      <c r="G35" s="14"/>
      <c r="H35" s="14" t="s">
        <v>43</v>
      </c>
      <c r="I35" s="14"/>
      <c r="J35" s="14" t="s">
        <v>44</v>
      </c>
      <c r="K35" s="14"/>
      <c r="L35" s="14" t="s">
        <v>45</v>
      </c>
      <c r="M35" s="14"/>
    </row>
    <row r="36" spans="1:13" x14ac:dyDescent="0.2">
      <c r="A36" t="s">
        <v>40</v>
      </c>
      <c r="B36">
        <v>3280</v>
      </c>
      <c r="C36">
        <f>C26</f>
        <v>640.76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</row>
    <row r="37" spans="1:13" x14ac:dyDescent="0.2">
      <c r="A37" t="s">
        <v>41</v>
      </c>
      <c r="B37">
        <v>61.74</v>
      </c>
      <c r="E37" t="s">
        <v>16</v>
      </c>
      <c r="F37" s="6">
        <f>B32</f>
        <v>2891.6</v>
      </c>
      <c r="G37" s="15">
        <f>F37+B33</f>
        <v>2953.5</v>
      </c>
      <c r="H37" s="6">
        <f>B38</f>
        <v>0</v>
      </c>
      <c r="I37" s="15">
        <f>H37+B39</f>
        <v>0</v>
      </c>
      <c r="J37" s="6" t="str">
        <f>B40</f>
        <v>X</v>
      </c>
      <c r="K37" s="15" t="e">
        <f>J37+B41</f>
        <v>#VALUE!</v>
      </c>
      <c r="L37" s="6">
        <f>B42</f>
        <v>2786.716598432165</v>
      </c>
      <c r="M37" s="15">
        <f>L37+B43</f>
        <v>3318.4152475606938</v>
      </c>
    </row>
    <row r="38" spans="1:13" x14ac:dyDescent="0.2">
      <c r="E38" t="s">
        <v>17</v>
      </c>
      <c r="F38" s="16">
        <f>C32</f>
        <v>640.76</v>
      </c>
      <c r="G38" s="9">
        <f>F38+B35</f>
        <v>702.66</v>
      </c>
      <c r="H38" s="16">
        <f>F38</f>
        <v>640.76</v>
      </c>
      <c r="I38" s="9">
        <f>G38</f>
        <v>702.66</v>
      </c>
      <c r="J38" s="16">
        <f>H38</f>
        <v>640.76</v>
      </c>
      <c r="K38" s="9">
        <f>I38</f>
        <v>702.66</v>
      </c>
      <c r="L38" s="16">
        <f>J38</f>
        <v>640.76</v>
      </c>
      <c r="M38" s="9">
        <f>K38</f>
        <v>702.66</v>
      </c>
    </row>
    <row r="40" spans="1:13" x14ac:dyDescent="0.2">
      <c r="B40" t="s">
        <v>16</v>
      </c>
      <c r="C40" t="s">
        <v>17</v>
      </c>
    </row>
    <row r="41" spans="1:13" x14ac:dyDescent="0.2">
      <c r="A41" t="s">
        <v>29</v>
      </c>
      <c r="B41">
        <v>8</v>
      </c>
    </row>
    <row r="42" spans="1:13" x14ac:dyDescent="0.2">
      <c r="A42" t="s">
        <v>30</v>
      </c>
      <c r="B42">
        <f>B26*$O$26</f>
        <v>2786.716598432165</v>
      </c>
      <c r="C42">
        <f>C26*$O$27</f>
        <v>636.9155914185402</v>
      </c>
    </row>
    <row r="43" spans="1:13" x14ac:dyDescent="0.2">
      <c r="A43" t="s">
        <v>31</v>
      </c>
      <c r="B43">
        <f t="shared" ref="B43:B53" si="12">B27*$Q$9</f>
        <v>531.69864912852893</v>
      </c>
    </row>
    <row r="44" spans="1:13" x14ac:dyDescent="0.2">
      <c r="A44" t="s">
        <v>32</v>
      </c>
      <c r="C44">
        <f t="shared" ref="C43:C53" si="13">C28*$O$27</f>
        <v>636.9155914185402</v>
      </c>
    </row>
    <row r="45" spans="1:13" x14ac:dyDescent="0.2">
      <c r="A45" t="s">
        <v>33</v>
      </c>
      <c r="C45">
        <f t="shared" si="13"/>
        <v>22.365005316994122</v>
      </c>
    </row>
    <row r="46" spans="1:13" x14ac:dyDescent="0.2">
      <c r="A46" t="s">
        <v>34</v>
      </c>
      <c r="C46">
        <f t="shared" si="13"/>
        <v>0.26937406404024034</v>
      </c>
    </row>
    <row r="47" spans="1:13" x14ac:dyDescent="0.2">
      <c r="A47" t="s">
        <v>35</v>
      </c>
      <c r="B47">
        <f t="shared" si="12"/>
        <v>2.4697087117188552</v>
      </c>
      <c r="C47">
        <f t="shared" si="13"/>
        <v>2.4850005907771249</v>
      </c>
    </row>
    <row r="48" spans="1:13" x14ac:dyDescent="0.2">
      <c r="A48" t="s">
        <v>36</v>
      </c>
      <c r="B48">
        <f t="shared" si="12"/>
        <v>2856.563884322497</v>
      </c>
      <c r="C48">
        <f t="shared" si="13"/>
        <v>636.9155914185402</v>
      </c>
    </row>
    <row r="49" spans="1:3" x14ac:dyDescent="0.2">
      <c r="A49" t="s">
        <v>37</v>
      </c>
      <c r="B49">
        <f t="shared" si="12"/>
        <v>61.14998770215886</v>
      </c>
    </row>
    <row r="50" spans="1:3" x14ac:dyDescent="0.2">
      <c r="A50" t="s">
        <v>38</v>
      </c>
      <c r="B50">
        <f t="shared" si="12"/>
        <v>2918.07938891399</v>
      </c>
      <c r="C50">
        <f t="shared" si="13"/>
        <v>636.9155914185402</v>
      </c>
    </row>
    <row r="51" spans="1:3" x14ac:dyDescent="0.2">
      <c r="A51" t="s">
        <v>39</v>
      </c>
      <c r="B51">
        <f t="shared" si="12"/>
        <v>61.14998770215886</v>
      </c>
    </row>
    <row r="52" spans="1:3" x14ac:dyDescent="0.2">
      <c r="A52" t="s">
        <v>40</v>
      </c>
      <c r="B52">
        <f t="shared" si="12"/>
        <v>3240.2578297751384</v>
      </c>
      <c r="C52">
        <f t="shared" si="13"/>
        <v>636.9155914185402</v>
      </c>
    </row>
    <row r="53" spans="1:3" x14ac:dyDescent="0.2">
      <c r="A53" t="s">
        <v>41</v>
      </c>
      <c r="B53">
        <f t="shared" si="12"/>
        <v>60.991926344608856</v>
      </c>
    </row>
  </sheetData>
  <mergeCells count="8">
    <mergeCell ref="F29:G29"/>
    <mergeCell ref="H29:I29"/>
    <mergeCell ref="J29:K29"/>
    <mergeCell ref="L29:M29"/>
    <mergeCell ref="F35:G35"/>
    <mergeCell ref="H35:I35"/>
    <mergeCell ref="J35:K35"/>
    <mergeCell ref="L35:M35"/>
  </mergeCells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Noremberg, Shem</dc:creator>
  <cp:lastModifiedBy>Noremberg, Shem</cp:lastModifiedBy>
  <dcterms:created xsi:type="dcterms:W3CDTF">2021-02-07T21:12:03Z</dcterms:created>
  <dcterms:modified xsi:type="dcterms:W3CDTF">2021-02-10T09:11:28Z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RiskLevel">
    <vt:lpwstr/>
  </property>
  <property fmtid="{D5CDD505-2E9C-101B-9397-08002B2CF9AE}" pid="3" name="DocRiskLevelWizardText">
    <vt:lpwstr>Atkins Baseline</vt:lpwstr>
  </property>
  <property fmtid="{D5CDD505-2E9C-101B-9397-08002B2CF9AE}" pid="4" name="DocRiskLevelWizardMarker">
    <vt:lpwstr/>
  </property>
</Properties>
</file>