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lenovo\Desktop\aaa\新建文件夹\"/>
    </mc:Choice>
  </mc:AlternateContent>
  <xr:revisionPtr revIDLastSave="0" documentId="13_ncr:1_{05F8469A-6539-4447-B799-E11E6C9B96D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1" i="1" l="1"/>
  <c r="E91" i="1" s="1"/>
  <c r="F91" i="1" s="1"/>
  <c r="A11" i="1"/>
  <c r="E11" i="1" s="1"/>
  <c r="F11" i="1" s="1"/>
  <c r="A10" i="1"/>
  <c r="E10" i="1" s="1"/>
  <c r="F10" i="1" s="1"/>
  <c r="A5" i="1"/>
  <c r="E5" i="1" s="1"/>
  <c r="F5" i="1" s="1"/>
  <c r="A129" i="1"/>
  <c r="E129" i="1" s="1"/>
  <c r="F129" i="1" s="1"/>
  <c r="A128" i="1"/>
  <c r="A127" i="1"/>
  <c r="E127" i="1" s="1"/>
  <c r="F127" i="1" s="1"/>
  <c r="A126" i="1"/>
  <c r="A125" i="1"/>
  <c r="A124" i="1"/>
  <c r="A123" i="1"/>
  <c r="A122" i="1"/>
  <c r="A121" i="1"/>
  <c r="A120" i="1"/>
  <c r="A119" i="1"/>
  <c r="E119" i="1" s="1"/>
  <c r="F119" i="1" s="1"/>
  <c r="A118" i="1"/>
  <c r="G91" i="1" l="1"/>
  <c r="G11" i="1"/>
  <c r="L11" i="1" s="1"/>
  <c r="G10" i="1"/>
  <c r="G5" i="1"/>
  <c r="L5" i="1" s="1"/>
  <c r="G127" i="1"/>
  <c r="L127" i="1" s="1"/>
  <c r="G129" i="1"/>
  <c r="L129" i="1" s="1"/>
  <c r="E125" i="1"/>
  <c r="F125" i="1" s="1"/>
  <c r="E123" i="1"/>
  <c r="F123" i="1" s="1"/>
  <c r="E121" i="1"/>
  <c r="F121" i="1" s="1"/>
  <c r="G119" i="1"/>
  <c r="L119" i="1" s="1"/>
  <c r="E118" i="1"/>
  <c r="F118" i="1" s="1"/>
  <c r="E122" i="1"/>
  <c r="F122" i="1" s="1"/>
  <c r="E124" i="1"/>
  <c r="F124" i="1" s="1"/>
  <c r="E126" i="1"/>
  <c r="F126" i="1" s="1"/>
  <c r="E128" i="1"/>
  <c r="F128" i="1" s="1"/>
  <c r="E120" i="1"/>
  <c r="F120" i="1" s="1"/>
  <c r="A63" i="1"/>
  <c r="E63" i="1" s="1"/>
  <c r="F63" i="1" s="1"/>
  <c r="A64" i="1"/>
  <c r="E64" i="1" s="1"/>
  <c r="F64" i="1" s="1"/>
  <c r="A65" i="1"/>
  <c r="E65" i="1" s="1"/>
  <c r="F65" i="1" s="1"/>
  <c r="A66" i="1"/>
  <c r="E66" i="1" s="1"/>
  <c r="G66" i="1" s="1"/>
  <c r="A67" i="1"/>
  <c r="E67" i="1" s="1"/>
  <c r="F67" i="1" s="1"/>
  <c r="A68" i="1"/>
  <c r="E68" i="1" s="1"/>
  <c r="F68" i="1" s="1"/>
  <c r="A69" i="1"/>
  <c r="E69" i="1" s="1"/>
  <c r="F69" i="1" s="1"/>
  <c r="A70" i="1"/>
  <c r="E70" i="1" s="1"/>
  <c r="F70" i="1" s="1"/>
  <c r="A71" i="1"/>
  <c r="E71" i="1" s="1"/>
  <c r="F71" i="1" s="1"/>
  <c r="A72" i="1"/>
  <c r="E72" i="1" s="1"/>
  <c r="F72" i="1" s="1"/>
  <c r="A73" i="1"/>
  <c r="E73" i="1" s="1"/>
  <c r="F73" i="1" s="1"/>
  <c r="A74" i="1"/>
  <c r="E74" i="1" s="1"/>
  <c r="F74" i="1" s="1"/>
  <c r="A75" i="1"/>
  <c r="E75" i="1" s="1"/>
  <c r="F75" i="1" s="1"/>
  <c r="A76" i="1"/>
  <c r="E76" i="1" s="1"/>
  <c r="F76" i="1" s="1"/>
  <c r="A77" i="1"/>
  <c r="E77" i="1" s="1"/>
  <c r="F77" i="1" s="1"/>
  <c r="A78" i="1"/>
  <c r="E78" i="1" s="1"/>
  <c r="F78" i="1" s="1"/>
  <c r="A79" i="1"/>
  <c r="E79" i="1" s="1"/>
  <c r="F79" i="1" s="1"/>
  <c r="A80" i="1"/>
  <c r="E80" i="1" s="1"/>
  <c r="F80" i="1" s="1"/>
  <c r="A81" i="1"/>
  <c r="E81" i="1" s="1"/>
  <c r="G81" i="1" s="1"/>
  <c r="A82" i="1"/>
  <c r="E82" i="1" s="1"/>
  <c r="F82" i="1" s="1"/>
  <c r="A83" i="1"/>
  <c r="E83" i="1" s="1"/>
  <c r="F83" i="1" s="1"/>
  <c r="A84" i="1"/>
  <c r="E84" i="1" s="1"/>
  <c r="F84" i="1" s="1"/>
  <c r="A85" i="1"/>
  <c r="E85" i="1" s="1"/>
  <c r="F85" i="1" s="1"/>
  <c r="A86" i="1"/>
  <c r="E86" i="1" s="1"/>
  <c r="F86" i="1" s="1"/>
  <c r="A87" i="1"/>
  <c r="E87" i="1" s="1"/>
  <c r="F87" i="1" s="1"/>
  <c r="A88" i="1"/>
  <c r="A89" i="1"/>
  <c r="E89" i="1" s="1"/>
  <c r="F89" i="1" s="1"/>
  <c r="A90" i="1"/>
  <c r="E90" i="1" s="1"/>
  <c r="F90" i="1" s="1"/>
  <c r="A92" i="1"/>
  <c r="E92" i="1" s="1"/>
  <c r="F92" i="1" s="1"/>
  <c r="A93" i="1"/>
  <c r="E93" i="1" s="1"/>
  <c r="G93" i="1" s="1"/>
  <c r="A94" i="1"/>
  <c r="E94" i="1" s="1"/>
  <c r="F94" i="1" s="1"/>
  <c r="A95" i="1"/>
  <c r="E95" i="1" s="1"/>
  <c r="F95" i="1" s="1"/>
  <c r="A96" i="1"/>
  <c r="E96" i="1" s="1"/>
  <c r="F96" i="1" s="1"/>
  <c r="A97" i="1"/>
  <c r="E97" i="1" s="1"/>
  <c r="F97" i="1" s="1"/>
  <c r="A98" i="1"/>
  <c r="E98" i="1" s="1"/>
  <c r="F98" i="1" s="1"/>
  <c r="A99" i="1"/>
  <c r="E99" i="1" s="1"/>
  <c r="F99" i="1" s="1"/>
  <c r="A100" i="1"/>
  <c r="E100" i="1" s="1"/>
  <c r="F100" i="1" s="1"/>
  <c r="A101" i="1"/>
  <c r="E101" i="1" s="1"/>
  <c r="F101" i="1" s="1"/>
  <c r="A102" i="1"/>
  <c r="E102" i="1" s="1"/>
  <c r="F102" i="1" s="1"/>
  <c r="A103" i="1"/>
  <c r="E103" i="1" s="1"/>
  <c r="F103" i="1" s="1"/>
  <c r="A104" i="1"/>
  <c r="E104" i="1" s="1"/>
  <c r="F104" i="1" s="1"/>
  <c r="A105" i="1"/>
  <c r="E105" i="1" s="1"/>
  <c r="G105" i="1" s="1"/>
  <c r="A106" i="1"/>
  <c r="E106" i="1" s="1"/>
  <c r="F106" i="1" s="1"/>
  <c r="A107" i="1"/>
  <c r="E107" i="1" s="1"/>
  <c r="F107" i="1" s="1"/>
  <c r="A108" i="1"/>
  <c r="E108" i="1" s="1"/>
  <c r="F108" i="1" s="1"/>
  <c r="A109" i="1"/>
  <c r="E109" i="1" s="1"/>
  <c r="F109" i="1" s="1"/>
  <c r="A110" i="1"/>
  <c r="E110" i="1" s="1"/>
  <c r="F110" i="1" s="1"/>
  <c r="A111" i="1"/>
  <c r="E111" i="1" s="1"/>
  <c r="G111" i="1" s="1"/>
  <c r="A112" i="1"/>
  <c r="E112" i="1" s="1"/>
  <c r="F112" i="1" s="1"/>
  <c r="A113" i="1"/>
  <c r="E113" i="1" s="1"/>
  <c r="F113" i="1" s="1"/>
  <c r="A114" i="1"/>
  <c r="E114" i="1" s="1"/>
  <c r="F114" i="1" s="1"/>
  <c r="A115" i="1"/>
  <c r="E115" i="1" s="1"/>
  <c r="F115" i="1" s="1"/>
  <c r="A116" i="1"/>
  <c r="E116" i="1" s="1"/>
  <c r="F116" i="1" s="1"/>
  <c r="A117" i="1"/>
  <c r="A131" i="1"/>
  <c r="A4" i="1"/>
  <c r="E4" i="1" s="1"/>
  <c r="F4" i="1" s="1"/>
  <c r="A6" i="1"/>
  <c r="E6" i="1" s="1"/>
  <c r="A7" i="1"/>
  <c r="E7" i="1" s="1"/>
  <c r="F7" i="1" s="1"/>
  <c r="A8" i="1"/>
  <c r="E8" i="1" s="1"/>
  <c r="F8" i="1" s="1"/>
  <c r="A9" i="1"/>
  <c r="E9" i="1" s="1"/>
  <c r="F9" i="1" s="1"/>
  <c r="A12" i="1"/>
  <c r="E12" i="1" s="1"/>
  <c r="A13" i="1"/>
  <c r="E13" i="1" s="1"/>
  <c r="F13" i="1" s="1"/>
  <c r="A14" i="1"/>
  <c r="E14" i="1" s="1"/>
  <c r="A15" i="1"/>
  <c r="E15" i="1" s="1"/>
  <c r="F15" i="1" s="1"/>
  <c r="A16" i="1"/>
  <c r="E16" i="1" s="1"/>
  <c r="F16" i="1" s="1"/>
  <c r="A17" i="1"/>
  <c r="E17" i="1" s="1"/>
  <c r="F17" i="1" s="1"/>
  <c r="A18" i="1"/>
  <c r="E18" i="1" s="1"/>
  <c r="A19" i="1"/>
  <c r="E19" i="1" s="1"/>
  <c r="F19" i="1" s="1"/>
  <c r="A20" i="1"/>
  <c r="E20" i="1" s="1"/>
  <c r="L138" i="1"/>
  <c r="A59" i="1"/>
  <c r="A27" i="1"/>
  <c r="E27" i="1" s="1"/>
  <c r="E137" i="1"/>
  <c r="A137" i="1"/>
  <c r="A138" i="1"/>
  <c r="A45" i="1"/>
  <c r="E45" i="1" s="1"/>
  <c r="F45" i="1" s="1"/>
  <c r="P132" i="1"/>
  <c r="E132" i="1" s="1"/>
  <c r="P133" i="1"/>
  <c r="E133" i="1" s="1"/>
  <c r="P135" i="1"/>
  <c r="E135" i="1" s="1"/>
  <c r="P136" i="1"/>
  <c r="E136" i="1" s="1"/>
  <c r="A134" i="1"/>
  <c r="A135" i="1"/>
  <c r="A136" i="1"/>
  <c r="P134" i="1"/>
  <c r="E134" i="1" s="1"/>
  <c r="A58" i="1"/>
  <c r="A60" i="1"/>
  <c r="A61" i="1"/>
  <c r="E61" i="1" s="1"/>
  <c r="F61" i="1" s="1"/>
  <c r="A62" i="1"/>
  <c r="A132" i="1"/>
  <c r="A133" i="1"/>
  <c r="A42" i="1"/>
  <c r="A40" i="1"/>
  <c r="E40" i="1" s="1"/>
  <c r="F40" i="1" s="1"/>
  <c r="A41" i="1"/>
  <c r="E41" i="1" s="1"/>
  <c r="F41" i="1" s="1"/>
  <c r="A43" i="1"/>
  <c r="E43" i="1" s="1"/>
  <c r="F43" i="1" s="1"/>
  <c r="A44" i="1"/>
  <c r="E44" i="1" s="1"/>
  <c r="F44" i="1" s="1"/>
  <c r="A46" i="1"/>
  <c r="A47" i="1"/>
  <c r="E47" i="1" s="1"/>
  <c r="A48" i="1"/>
  <c r="E48" i="1" s="1"/>
  <c r="G48" i="1" s="1"/>
  <c r="A49" i="1"/>
  <c r="E49" i="1" s="1"/>
  <c r="G49" i="1" s="1"/>
  <c r="A50" i="1"/>
  <c r="E50" i="1" s="1"/>
  <c r="A51" i="1"/>
  <c r="A52" i="1"/>
  <c r="A53" i="1"/>
  <c r="E53" i="1" s="1"/>
  <c r="G53" i="1" s="1"/>
  <c r="A54" i="1"/>
  <c r="E54" i="1" s="1"/>
  <c r="A55" i="1"/>
  <c r="E55" i="1" s="1"/>
  <c r="G55" i="1" s="1"/>
  <c r="A56" i="1"/>
  <c r="E56" i="1" s="1"/>
  <c r="G56" i="1" s="1"/>
  <c r="A57" i="1"/>
  <c r="E57" i="1" s="1"/>
  <c r="F57" i="1" s="1"/>
  <c r="A32" i="1"/>
  <c r="A33" i="1"/>
  <c r="E33" i="1" s="1"/>
  <c r="F33" i="1" s="1"/>
  <c r="A34" i="1"/>
  <c r="A35" i="1"/>
  <c r="A36" i="1"/>
  <c r="E36" i="1" s="1"/>
  <c r="G36" i="1" s="1"/>
  <c r="A37" i="1"/>
  <c r="E37" i="1" s="1"/>
  <c r="A38" i="1"/>
  <c r="A39" i="1"/>
  <c r="E39" i="1" s="1"/>
  <c r="A21" i="1"/>
  <c r="A22" i="1"/>
  <c r="E22" i="1" s="1"/>
  <c r="F22" i="1" s="1"/>
  <c r="A23" i="1"/>
  <c r="A24" i="1"/>
  <c r="A25" i="1"/>
  <c r="E25" i="1" s="1"/>
  <c r="F25" i="1" s="1"/>
  <c r="A26" i="1"/>
  <c r="E26" i="1" s="1"/>
  <c r="F26" i="1" s="1"/>
  <c r="A28" i="1"/>
  <c r="E28" i="1" s="1"/>
  <c r="A29" i="1"/>
  <c r="E29" i="1" s="1"/>
  <c r="G29" i="1" s="1"/>
  <c r="A30" i="1"/>
  <c r="A31" i="1"/>
  <c r="E31" i="1" s="1"/>
  <c r="F31" i="1" s="1"/>
  <c r="A3" i="1"/>
  <c r="L91" i="1" l="1"/>
  <c r="M11" i="1"/>
  <c r="H11" i="1" s="1"/>
  <c r="Q11" i="1"/>
  <c r="L10" i="1"/>
  <c r="Q5" i="1"/>
  <c r="M5" i="1"/>
  <c r="H5" i="1" s="1"/>
  <c r="G128" i="1"/>
  <c r="L128" i="1" s="1"/>
  <c r="G123" i="1"/>
  <c r="L123" i="1" s="1"/>
  <c r="Q123" i="1" s="1"/>
  <c r="G122" i="1"/>
  <c r="L122" i="1" s="1"/>
  <c r="G125" i="1"/>
  <c r="L125" i="1" s="1"/>
  <c r="M125" i="1" s="1"/>
  <c r="H125" i="1" s="1"/>
  <c r="G124" i="1"/>
  <c r="L124" i="1" s="1"/>
  <c r="G121" i="1"/>
  <c r="L121" i="1" s="1"/>
  <c r="M121" i="1" s="1"/>
  <c r="H121" i="1" s="1"/>
  <c r="G118" i="1"/>
  <c r="L118" i="1" s="1"/>
  <c r="Q127" i="1"/>
  <c r="M127" i="1"/>
  <c r="H127" i="1" s="1"/>
  <c r="M119" i="1"/>
  <c r="H119" i="1" s="1"/>
  <c r="Q119" i="1"/>
  <c r="Q129" i="1"/>
  <c r="M129" i="1"/>
  <c r="H129" i="1" s="1"/>
  <c r="G120" i="1"/>
  <c r="L120" i="1" s="1"/>
  <c r="G126" i="1"/>
  <c r="Q138" i="1"/>
  <c r="S138" i="1" s="1"/>
  <c r="F111" i="1"/>
  <c r="L111" i="1" s="1"/>
  <c r="Q111" i="1" s="1"/>
  <c r="G113" i="1"/>
  <c r="L113" i="1" s="1"/>
  <c r="Q113" i="1" s="1"/>
  <c r="G109" i="1"/>
  <c r="L109" i="1" s="1"/>
  <c r="Q109" i="1" s="1"/>
  <c r="G116" i="1"/>
  <c r="L116" i="1" s="1"/>
  <c r="Q116" i="1" s="1"/>
  <c r="F105" i="1"/>
  <c r="L105" i="1" s="1"/>
  <c r="G107" i="1"/>
  <c r="L107" i="1" s="1"/>
  <c r="Q107" i="1" s="1"/>
  <c r="G103" i="1"/>
  <c r="L103" i="1" s="1"/>
  <c r="Q103" i="1" s="1"/>
  <c r="G99" i="1"/>
  <c r="L99" i="1" s="1"/>
  <c r="Q99" i="1" s="1"/>
  <c r="G101" i="1"/>
  <c r="L101" i="1" s="1"/>
  <c r="Q101" i="1" s="1"/>
  <c r="G97" i="1"/>
  <c r="L97" i="1" s="1"/>
  <c r="Q97" i="1" s="1"/>
  <c r="F93" i="1"/>
  <c r="L93" i="1" s="1"/>
  <c r="Q93" i="1" s="1"/>
  <c r="G94" i="1"/>
  <c r="L94" i="1" s="1"/>
  <c r="Q94" i="1" s="1"/>
  <c r="G92" i="1"/>
  <c r="L92" i="1" s="1"/>
  <c r="Q92" i="1" s="1"/>
  <c r="G87" i="1"/>
  <c r="L87" i="1" s="1"/>
  <c r="G86" i="1"/>
  <c r="L86" i="1" s="1"/>
  <c r="Q86" i="1" s="1"/>
  <c r="G84" i="1"/>
  <c r="L84" i="1" s="1"/>
  <c r="Q84" i="1" s="1"/>
  <c r="G85" i="1"/>
  <c r="L85" i="1" s="1"/>
  <c r="Q85" i="1" s="1"/>
  <c r="E88" i="1"/>
  <c r="F88" i="1" s="1"/>
  <c r="G83" i="1"/>
  <c r="L83" i="1" s="1"/>
  <c r="Q83" i="1" s="1"/>
  <c r="F81" i="1"/>
  <c r="L81" i="1" s="1"/>
  <c r="Q81" i="1" s="1"/>
  <c r="G76" i="1"/>
  <c r="L76" i="1" s="1"/>
  <c r="Q76" i="1" s="1"/>
  <c r="G75" i="1"/>
  <c r="L75" i="1" s="1"/>
  <c r="Q75" i="1" s="1"/>
  <c r="R75" i="1" s="1"/>
  <c r="G71" i="1"/>
  <c r="L71" i="1" s="1"/>
  <c r="Q71" i="1" s="1"/>
  <c r="G70" i="1"/>
  <c r="L70" i="1" s="1"/>
  <c r="Q70" i="1" s="1"/>
  <c r="G69" i="1"/>
  <c r="L69" i="1" s="1"/>
  <c r="Q69" i="1" s="1"/>
  <c r="G68" i="1"/>
  <c r="L68" i="1" s="1"/>
  <c r="Q68" i="1" s="1"/>
  <c r="F66" i="1"/>
  <c r="L66" i="1" s="1"/>
  <c r="Q66" i="1" s="1"/>
  <c r="G64" i="1"/>
  <c r="L64" i="1" s="1"/>
  <c r="Q64" i="1" s="1"/>
  <c r="G65" i="1"/>
  <c r="L65" i="1" s="1"/>
  <c r="Q65" i="1" s="1"/>
  <c r="G63" i="1"/>
  <c r="L63" i="1" s="1"/>
  <c r="G96" i="1"/>
  <c r="G90" i="1"/>
  <c r="G78" i="1"/>
  <c r="L78" i="1" s="1"/>
  <c r="Q78" i="1" s="1"/>
  <c r="G115" i="1"/>
  <c r="G79" i="1"/>
  <c r="G73" i="1"/>
  <c r="L73" i="1" s="1"/>
  <c r="Q73" i="1" s="1"/>
  <c r="G98" i="1"/>
  <c r="L98" i="1" s="1"/>
  <c r="Q98" i="1" s="1"/>
  <c r="G82" i="1"/>
  <c r="G74" i="1"/>
  <c r="G67" i="1"/>
  <c r="E117" i="1"/>
  <c r="F117" i="1" s="1"/>
  <c r="G77" i="1"/>
  <c r="G100" i="1"/>
  <c r="L100" i="1" s="1"/>
  <c r="Q100" i="1" s="1"/>
  <c r="G114" i="1"/>
  <c r="L114" i="1" s="1"/>
  <c r="Q114" i="1" s="1"/>
  <c r="G112" i="1"/>
  <c r="G110" i="1"/>
  <c r="G108" i="1"/>
  <c r="G106" i="1"/>
  <c r="L106" i="1" s="1"/>
  <c r="Q106" i="1" s="1"/>
  <c r="G104" i="1"/>
  <c r="L104" i="1" s="1"/>
  <c r="Q104" i="1" s="1"/>
  <c r="G102" i="1"/>
  <c r="G95" i="1"/>
  <c r="G89" i="1"/>
  <c r="L89" i="1" s="1"/>
  <c r="Q89" i="1" s="1"/>
  <c r="G80" i="1"/>
  <c r="L80" i="1" s="1"/>
  <c r="Q80" i="1" s="1"/>
  <c r="G72" i="1"/>
  <c r="F134" i="1"/>
  <c r="F20" i="1"/>
  <c r="G20" i="1"/>
  <c r="G12" i="1"/>
  <c r="F12" i="1"/>
  <c r="F18" i="1"/>
  <c r="G18" i="1"/>
  <c r="G17" i="1"/>
  <c r="L17" i="1" s="1"/>
  <c r="Q17" i="1" s="1"/>
  <c r="G8" i="1"/>
  <c r="L8" i="1" s="1"/>
  <c r="Q8" i="1" s="1"/>
  <c r="G19" i="1"/>
  <c r="L19" i="1" s="1"/>
  <c r="Q19" i="1" s="1"/>
  <c r="G13" i="1"/>
  <c r="G16" i="1"/>
  <c r="L16" i="1" s="1"/>
  <c r="Q16" i="1" s="1"/>
  <c r="G9" i="1"/>
  <c r="L9" i="1" s="1"/>
  <c r="Q9" i="1" s="1"/>
  <c r="G4" i="1"/>
  <c r="L4" i="1" s="1"/>
  <c r="Q4" i="1" s="1"/>
  <c r="G14" i="1"/>
  <c r="F14" i="1"/>
  <c r="G6" i="1"/>
  <c r="F6" i="1"/>
  <c r="G15" i="1"/>
  <c r="L15" i="1" s="1"/>
  <c r="Q15" i="1" s="1"/>
  <c r="G7" i="1"/>
  <c r="L7" i="1" s="1"/>
  <c r="Q7" i="1" s="1"/>
  <c r="E59" i="1"/>
  <c r="F59" i="1" s="1"/>
  <c r="G27" i="1"/>
  <c r="F27" i="1"/>
  <c r="F137" i="1"/>
  <c r="F135" i="1"/>
  <c r="I137" i="1"/>
  <c r="J137" i="1"/>
  <c r="G137" i="1"/>
  <c r="G45" i="1"/>
  <c r="G44" i="1"/>
  <c r="G43" i="1"/>
  <c r="F136" i="1"/>
  <c r="G136" i="1"/>
  <c r="G134" i="1"/>
  <c r="E23" i="1"/>
  <c r="F23" i="1" s="1"/>
  <c r="E34" i="1"/>
  <c r="F34" i="1" s="1"/>
  <c r="E30" i="1"/>
  <c r="F30" i="1" s="1"/>
  <c r="E51" i="1"/>
  <c r="F51" i="1" s="1"/>
  <c r="E21" i="1"/>
  <c r="F21" i="1" s="1"/>
  <c r="E32" i="1"/>
  <c r="F32" i="1" s="1"/>
  <c r="E62" i="1"/>
  <c r="F62" i="1" s="1"/>
  <c r="E52" i="1"/>
  <c r="G52" i="1" s="1"/>
  <c r="E24" i="1"/>
  <c r="F24" i="1" s="1"/>
  <c r="E35" i="1"/>
  <c r="F35" i="1" s="1"/>
  <c r="E46" i="1"/>
  <c r="G46" i="1" s="1"/>
  <c r="F132" i="1"/>
  <c r="G132" i="1"/>
  <c r="E60" i="1"/>
  <c r="F60" i="1" s="1"/>
  <c r="E42" i="1"/>
  <c r="G42" i="1" s="1"/>
  <c r="E58" i="1"/>
  <c r="F58" i="1" s="1"/>
  <c r="F133" i="1"/>
  <c r="G61" i="1"/>
  <c r="E3" i="1"/>
  <c r="F3" i="1" s="1"/>
  <c r="G135" i="1"/>
  <c r="G57" i="1"/>
  <c r="G33" i="1"/>
  <c r="E38" i="1"/>
  <c r="G38" i="1" s="1"/>
  <c r="G47" i="1"/>
  <c r="F47" i="1"/>
  <c r="G54" i="1"/>
  <c r="F54" i="1"/>
  <c r="G50" i="1"/>
  <c r="F50" i="1"/>
  <c r="F56" i="1"/>
  <c r="F49" i="1"/>
  <c r="F55" i="1"/>
  <c r="F48" i="1"/>
  <c r="G41" i="1"/>
  <c r="F53" i="1"/>
  <c r="G39" i="1"/>
  <c r="G40" i="1"/>
  <c r="G37" i="1"/>
  <c r="F37" i="1"/>
  <c r="F39" i="1"/>
  <c r="F36" i="1"/>
  <c r="G28" i="1"/>
  <c r="F28" i="1"/>
  <c r="G22" i="1"/>
  <c r="F29" i="1"/>
  <c r="G31" i="1"/>
  <c r="G26" i="1"/>
  <c r="G25" i="1"/>
  <c r="M91" i="1" l="1"/>
  <c r="H91" i="1" s="1"/>
  <c r="Q91" i="1"/>
  <c r="R138" i="1"/>
  <c r="R11" i="1"/>
  <c r="S11" i="1"/>
  <c r="I11" i="1"/>
  <c r="J11" i="1"/>
  <c r="M75" i="1"/>
  <c r="H75" i="1" s="1"/>
  <c r="J75" i="1" s="1"/>
  <c r="M10" i="1"/>
  <c r="H10" i="1" s="1"/>
  <c r="Q10" i="1"/>
  <c r="I5" i="1"/>
  <c r="J5" i="1"/>
  <c r="R5" i="1"/>
  <c r="S5" i="1"/>
  <c r="M105" i="1"/>
  <c r="H105" i="1" s="1"/>
  <c r="J105" i="1" s="1"/>
  <c r="Q105" i="1"/>
  <c r="R105" i="1" s="1"/>
  <c r="M63" i="1"/>
  <c r="H63" i="1" s="1"/>
  <c r="I63" i="1" s="1"/>
  <c r="Q63" i="1"/>
  <c r="M87" i="1"/>
  <c r="H87" i="1" s="1"/>
  <c r="J87" i="1" s="1"/>
  <c r="Q87" i="1"/>
  <c r="S87" i="1" s="1"/>
  <c r="Q125" i="1"/>
  <c r="R125" i="1" s="1"/>
  <c r="M123" i="1"/>
  <c r="H123" i="1" s="1"/>
  <c r="I123" i="1" s="1"/>
  <c r="Q121" i="1"/>
  <c r="R121" i="1" s="1"/>
  <c r="Q120" i="1"/>
  <c r="R120" i="1" s="1"/>
  <c r="M120" i="1"/>
  <c r="H120" i="1" s="1"/>
  <c r="M124" i="1"/>
  <c r="H124" i="1" s="1"/>
  <c r="Q124" i="1"/>
  <c r="Q118" i="1"/>
  <c r="M118" i="1"/>
  <c r="H118" i="1" s="1"/>
  <c r="M128" i="1"/>
  <c r="H128" i="1" s="1"/>
  <c r="Q128" i="1"/>
  <c r="I125" i="1"/>
  <c r="J125" i="1"/>
  <c r="R119" i="1"/>
  <c r="S119" i="1"/>
  <c r="I121" i="1"/>
  <c r="J121" i="1"/>
  <c r="S127" i="1"/>
  <c r="R127" i="1"/>
  <c r="I129" i="1"/>
  <c r="J129" i="1"/>
  <c r="I119" i="1"/>
  <c r="J119" i="1"/>
  <c r="L126" i="1"/>
  <c r="S123" i="1"/>
  <c r="R123" i="1"/>
  <c r="Q122" i="1"/>
  <c r="M122" i="1"/>
  <c r="H122" i="1" s="1"/>
  <c r="S129" i="1"/>
  <c r="R129" i="1"/>
  <c r="I127" i="1"/>
  <c r="J127" i="1"/>
  <c r="M111" i="1"/>
  <c r="H111" i="1" s="1"/>
  <c r="I111" i="1" s="1"/>
  <c r="R111" i="1"/>
  <c r="R113" i="1"/>
  <c r="M113" i="1"/>
  <c r="H113" i="1" s="1"/>
  <c r="I113" i="1" s="1"/>
  <c r="M109" i="1"/>
  <c r="H109" i="1" s="1"/>
  <c r="I109" i="1" s="1"/>
  <c r="R109" i="1"/>
  <c r="G117" i="1"/>
  <c r="L117" i="1" s="1"/>
  <c r="Q117" i="1" s="1"/>
  <c r="M107" i="1"/>
  <c r="H107" i="1" s="1"/>
  <c r="I107" i="1" s="1"/>
  <c r="R107" i="1"/>
  <c r="M103" i="1"/>
  <c r="H103" i="1" s="1"/>
  <c r="J103" i="1" s="1"/>
  <c r="M93" i="1"/>
  <c r="H93" i="1" s="1"/>
  <c r="I93" i="1" s="1"/>
  <c r="M94" i="1"/>
  <c r="H94" i="1" s="1"/>
  <c r="R94" i="1"/>
  <c r="S83" i="1"/>
  <c r="M83" i="1"/>
  <c r="H83" i="1" s="1"/>
  <c r="J83" i="1" s="1"/>
  <c r="M84" i="1"/>
  <c r="H84" i="1" s="1"/>
  <c r="R84" i="1"/>
  <c r="G88" i="1"/>
  <c r="L88" i="1" s="1"/>
  <c r="Q88" i="1" s="1"/>
  <c r="S75" i="1"/>
  <c r="M71" i="1"/>
  <c r="H71" i="1" s="1"/>
  <c r="M69" i="1"/>
  <c r="H69" i="1" s="1"/>
  <c r="M68" i="1"/>
  <c r="H68" i="1" s="1"/>
  <c r="I68" i="1" s="1"/>
  <c r="M65" i="1"/>
  <c r="H65" i="1" s="1"/>
  <c r="J65" i="1" s="1"/>
  <c r="M104" i="1"/>
  <c r="H104" i="1" s="1"/>
  <c r="R104" i="1"/>
  <c r="M100" i="1"/>
  <c r="H100" i="1" s="1"/>
  <c r="R100" i="1"/>
  <c r="M106" i="1"/>
  <c r="H106" i="1" s="1"/>
  <c r="R106" i="1"/>
  <c r="M89" i="1"/>
  <c r="H89" i="1" s="1"/>
  <c r="R89" i="1"/>
  <c r="M114" i="1"/>
  <c r="H114" i="1" s="1"/>
  <c r="R114" i="1"/>
  <c r="M101" i="1"/>
  <c r="H101" i="1" s="1"/>
  <c r="M76" i="1"/>
  <c r="H76" i="1" s="1"/>
  <c r="L67" i="1"/>
  <c r="Q67" i="1" s="1"/>
  <c r="L115" i="1"/>
  <c r="Q115" i="1" s="1"/>
  <c r="M81" i="1"/>
  <c r="H81" i="1" s="1"/>
  <c r="L95" i="1"/>
  <c r="Q95" i="1" s="1"/>
  <c r="L74" i="1"/>
  <c r="Q74" i="1" s="1"/>
  <c r="M85" i="1"/>
  <c r="H85" i="1" s="1"/>
  <c r="S107" i="1"/>
  <c r="S93" i="1"/>
  <c r="R93" i="1"/>
  <c r="M70" i="1"/>
  <c r="H70" i="1" s="1"/>
  <c r="M98" i="1"/>
  <c r="H98" i="1" s="1"/>
  <c r="R98" i="1"/>
  <c r="M99" i="1"/>
  <c r="H99" i="1" s="1"/>
  <c r="M116" i="1"/>
  <c r="H116" i="1" s="1"/>
  <c r="M73" i="1"/>
  <c r="H73" i="1" s="1"/>
  <c r="R73" i="1"/>
  <c r="L82" i="1"/>
  <c r="Q82" i="1" s="1"/>
  <c r="M97" i="1"/>
  <c r="H97" i="1" s="1"/>
  <c r="L90" i="1"/>
  <c r="Q90" i="1" s="1"/>
  <c r="L108" i="1"/>
  <c r="Q108" i="1" s="1"/>
  <c r="M64" i="1"/>
  <c r="H64" i="1" s="1"/>
  <c r="L102" i="1"/>
  <c r="Q102" i="1" s="1"/>
  <c r="M86" i="1"/>
  <c r="H86" i="1" s="1"/>
  <c r="S113" i="1"/>
  <c r="L110" i="1"/>
  <c r="Q110" i="1" s="1"/>
  <c r="L77" i="1"/>
  <c r="Q77" i="1" s="1"/>
  <c r="M66" i="1"/>
  <c r="H66" i="1" s="1"/>
  <c r="L96" i="1"/>
  <c r="Q96" i="1" s="1"/>
  <c r="M80" i="1"/>
  <c r="H80" i="1" s="1"/>
  <c r="R80" i="1"/>
  <c r="M78" i="1"/>
  <c r="H78" i="1" s="1"/>
  <c r="R78" i="1"/>
  <c r="S111" i="1"/>
  <c r="L72" i="1"/>
  <c r="Q72" i="1" s="1"/>
  <c r="L112" i="1"/>
  <c r="Q112" i="1" s="1"/>
  <c r="M92" i="1"/>
  <c r="H92" i="1" s="1"/>
  <c r="S114" i="1"/>
  <c r="L79" i="1"/>
  <c r="Q79" i="1" s="1"/>
  <c r="L18" i="1"/>
  <c r="Q18" i="1" s="1"/>
  <c r="R17" i="1"/>
  <c r="M17" i="1"/>
  <c r="H17" i="1" s="1"/>
  <c r="I17" i="1" s="1"/>
  <c r="L61" i="1"/>
  <c r="L43" i="1"/>
  <c r="Q43" i="1" s="1"/>
  <c r="L12" i="1"/>
  <c r="Q12" i="1" s="1"/>
  <c r="L44" i="1"/>
  <c r="Q44" i="1" s="1"/>
  <c r="L45" i="1"/>
  <c r="Q45" i="1" s="1"/>
  <c r="L134" i="1"/>
  <c r="L137" i="1"/>
  <c r="Q137" i="1" s="1"/>
  <c r="L20" i="1"/>
  <c r="Q20" i="1" s="1"/>
  <c r="M19" i="1"/>
  <c r="H19" i="1" s="1"/>
  <c r="L48" i="1"/>
  <c r="L25" i="1"/>
  <c r="L55" i="1"/>
  <c r="L36" i="1"/>
  <c r="L40" i="1"/>
  <c r="L37" i="1"/>
  <c r="L26" i="1"/>
  <c r="L49" i="1"/>
  <c r="L33" i="1"/>
  <c r="L53" i="1"/>
  <c r="L13" i="1"/>
  <c r="Q13" i="1" s="1"/>
  <c r="L31" i="1"/>
  <c r="L29" i="1"/>
  <c r="L22" i="1"/>
  <c r="L41" i="1"/>
  <c r="M4" i="1"/>
  <c r="H4" i="1" s="1"/>
  <c r="R4" i="1"/>
  <c r="R15" i="1"/>
  <c r="M15" i="1"/>
  <c r="H15" i="1" s="1"/>
  <c r="R7" i="1"/>
  <c r="M7" i="1"/>
  <c r="H7" i="1" s="1"/>
  <c r="L6" i="1"/>
  <c r="Q6" i="1" s="1"/>
  <c r="M9" i="1"/>
  <c r="H9" i="1" s="1"/>
  <c r="M16" i="1"/>
  <c r="H16" i="1" s="1"/>
  <c r="M8" i="1"/>
  <c r="H8" i="1" s="1"/>
  <c r="L14" i="1"/>
  <c r="Q14" i="1" s="1"/>
  <c r="L57" i="1"/>
  <c r="L56" i="1"/>
  <c r="L27" i="1"/>
  <c r="Q27" i="1" s="1"/>
  <c r="L135" i="1"/>
  <c r="G59" i="1"/>
  <c r="L59" i="1" s="1"/>
  <c r="Q59" i="1" s="1"/>
  <c r="L47" i="1"/>
  <c r="G34" i="1"/>
  <c r="G30" i="1"/>
  <c r="L54" i="1"/>
  <c r="G32" i="1"/>
  <c r="G24" i="1"/>
  <c r="G21" i="1"/>
  <c r="G3" i="1"/>
  <c r="L3" i="1" s="1"/>
  <c r="M3" i="1" s="1"/>
  <c r="H3" i="1" s="1"/>
  <c r="F38" i="1"/>
  <c r="L28" i="1"/>
  <c r="L39" i="1"/>
  <c r="F52" i="1"/>
  <c r="L136" i="1"/>
  <c r="Q136" i="1" s="1"/>
  <c r="G23" i="1"/>
  <c r="F46" i="1"/>
  <c r="I136" i="1"/>
  <c r="J136" i="1"/>
  <c r="L132" i="1"/>
  <c r="L50" i="1"/>
  <c r="G60" i="1"/>
  <c r="G51" i="1"/>
  <c r="G133" i="1"/>
  <c r="G58" i="1"/>
  <c r="G35" i="1"/>
  <c r="F42" i="1"/>
  <c r="G62" i="1"/>
  <c r="R91" i="1" l="1"/>
  <c r="S91" i="1"/>
  <c r="I91" i="1"/>
  <c r="J91" i="1"/>
  <c r="I75" i="1"/>
  <c r="J63" i="1"/>
  <c r="J68" i="1"/>
  <c r="I83" i="1"/>
  <c r="J111" i="1"/>
  <c r="R10" i="1"/>
  <c r="S10" i="1"/>
  <c r="I10" i="1"/>
  <c r="J10" i="1"/>
  <c r="S105" i="1"/>
  <c r="I105" i="1"/>
  <c r="M18" i="1"/>
  <c r="H18" i="1" s="1"/>
  <c r="I18" i="1" s="1"/>
  <c r="S125" i="1"/>
  <c r="S121" i="1"/>
  <c r="Q53" i="1"/>
  <c r="S53" i="1" s="1"/>
  <c r="Q41" i="1"/>
  <c r="R41" i="1" s="1"/>
  <c r="Q26" i="1"/>
  <c r="S26" i="1" s="1"/>
  <c r="Q61" i="1"/>
  <c r="S61" i="1" s="1"/>
  <c r="I87" i="1"/>
  <c r="R87" i="1"/>
  <c r="Q33" i="1"/>
  <c r="R33" i="1" s="1"/>
  <c r="Q49" i="1"/>
  <c r="S49" i="1" s="1"/>
  <c r="Q22" i="1"/>
  <c r="S22" i="1" s="1"/>
  <c r="Q37" i="1"/>
  <c r="R37" i="1" s="1"/>
  <c r="J93" i="1"/>
  <c r="Q56" i="1"/>
  <c r="R56" i="1" s="1"/>
  <c r="Q50" i="1"/>
  <c r="R50" i="1" s="1"/>
  <c r="Q39" i="1"/>
  <c r="R39" i="1" s="1"/>
  <c r="Q54" i="1"/>
  <c r="R54" i="1" s="1"/>
  <c r="Q57" i="1"/>
  <c r="R57" i="1" s="1"/>
  <c r="Q29" i="1"/>
  <c r="S29" i="1" s="1"/>
  <c r="Q40" i="1"/>
  <c r="R40" i="1" s="1"/>
  <c r="Q47" i="1"/>
  <c r="S47" i="1" s="1"/>
  <c r="Q25" i="1"/>
  <c r="R25" i="1" s="1"/>
  <c r="Q28" i="1"/>
  <c r="R28" i="1" s="1"/>
  <c r="Q31" i="1"/>
  <c r="R31" i="1" s="1"/>
  <c r="Q36" i="1"/>
  <c r="S36" i="1" s="1"/>
  <c r="Q48" i="1"/>
  <c r="R48" i="1" s="1"/>
  <c r="Q55" i="1"/>
  <c r="S55" i="1" s="1"/>
  <c r="S120" i="1"/>
  <c r="J123" i="1"/>
  <c r="I122" i="1"/>
  <c r="J122" i="1"/>
  <c r="S122" i="1"/>
  <c r="R122" i="1"/>
  <c r="I118" i="1"/>
  <c r="J118" i="1"/>
  <c r="S118" i="1"/>
  <c r="R118" i="1"/>
  <c r="M126" i="1"/>
  <c r="H126" i="1" s="1"/>
  <c r="Q126" i="1"/>
  <c r="I124" i="1"/>
  <c r="J124" i="1"/>
  <c r="S124" i="1"/>
  <c r="R124" i="1"/>
  <c r="R128" i="1"/>
  <c r="S128" i="1"/>
  <c r="I120" i="1"/>
  <c r="J120" i="1"/>
  <c r="I128" i="1"/>
  <c r="J128" i="1"/>
  <c r="Q135" i="1"/>
  <c r="S135" i="1" s="1"/>
  <c r="Q134" i="1"/>
  <c r="R134" i="1" s="1"/>
  <c r="Q132" i="1"/>
  <c r="R132" i="1" s="1"/>
  <c r="J113" i="1"/>
  <c r="J109" i="1"/>
  <c r="S109" i="1"/>
  <c r="R83" i="1"/>
  <c r="J107" i="1"/>
  <c r="S84" i="1"/>
  <c r="S104" i="1"/>
  <c r="I103" i="1"/>
  <c r="R103" i="1"/>
  <c r="S103" i="1"/>
  <c r="S100" i="1"/>
  <c r="S94" i="1"/>
  <c r="J94" i="1"/>
  <c r="I94" i="1"/>
  <c r="R88" i="1"/>
  <c r="M88" i="1"/>
  <c r="H88" i="1" s="1"/>
  <c r="S89" i="1"/>
  <c r="J84" i="1"/>
  <c r="I84" i="1"/>
  <c r="S80" i="1"/>
  <c r="S78" i="1"/>
  <c r="R71" i="1"/>
  <c r="S71" i="1"/>
  <c r="J71" i="1"/>
  <c r="I71" i="1"/>
  <c r="S69" i="1"/>
  <c r="R69" i="1"/>
  <c r="J69" i="1"/>
  <c r="I69" i="1"/>
  <c r="S68" i="1"/>
  <c r="R68" i="1"/>
  <c r="I65" i="1"/>
  <c r="S63" i="1"/>
  <c r="R63" i="1"/>
  <c r="R65" i="1"/>
  <c r="S65" i="1"/>
  <c r="R66" i="1"/>
  <c r="S66" i="1"/>
  <c r="S73" i="1"/>
  <c r="J92" i="1"/>
  <c r="I92" i="1"/>
  <c r="M102" i="1"/>
  <c r="H102" i="1" s="1"/>
  <c r="M82" i="1"/>
  <c r="H82" i="1" s="1"/>
  <c r="S116" i="1"/>
  <c r="R116" i="1"/>
  <c r="M95" i="1"/>
  <c r="H95" i="1" s="1"/>
  <c r="M67" i="1"/>
  <c r="H67" i="1" s="1"/>
  <c r="R101" i="1"/>
  <c r="S101" i="1"/>
  <c r="M72" i="1"/>
  <c r="H72" i="1" s="1"/>
  <c r="J76" i="1"/>
  <c r="I76" i="1"/>
  <c r="S64" i="1"/>
  <c r="R64" i="1"/>
  <c r="J116" i="1"/>
  <c r="I116" i="1"/>
  <c r="I101" i="1"/>
  <c r="J101" i="1"/>
  <c r="J100" i="1"/>
  <c r="I100" i="1"/>
  <c r="M96" i="1"/>
  <c r="H96" i="1" s="1"/>
  <c r="J106" i="1"/>
  <c r="I106" i="1"/>
  <c r="M79" i="1"/>
  <c r="H79" i="1" s="1"/>
  <c r="I64" i="1"/>
  <c r="J64" i="1"/>
  <c r="J86" i="1"/>
  <c r="I86" i="1"/>
  <c r="J66" i="1"/>
  <c r="I66" i="1"/>
  <c r="M77" i="1"/>
  <c r="H77" i="1" s="1"/>
  <c r="M110" i="1"/>
  <c r="H110" i="1" s="1"/>
  <c r="M108" i="1"/>
  <c r="H108" i="1" s="1"/>
  <c r="R70" i="1"/>
  <c r="S70" i="1"/>
  <c r="S81" i="1"/>
  <c r="R81" i="1"/>
  <c r="J114" i="1"/>
  <c r="I114" i="1"/>
  <c r="I97" i="1"/>
  <c r="J97" i="1"/>
  <c r="J98" i="1"/>
  <c r="I98" i="1"/>
  <c r="J78" i="1"/>
  <c r="I78" i="1"/>
  <c r="M112" i="1"/>
  <c r="H112" i="1" s="1"/>
  <c r="M90" i="1"/>
  <c r="H90" i="1" s="1"/>
  <c r="S99" i="1"/>
  <c r="R99" i="1"/>
  <c r="J70" i="1"/>
  <c r="I70" i="1"/>
  <c r="R85" i="1"/>
  <c r="S85" i="1"/>
  <c r="J81" i="1"/>
  <c r="I81" i="1"/>
  <c r="R86" i="1"/>
  <c r="S86" i="1"/>
  <c r="S76" i="1"/>
  <c r="R76" i="1"/>
  <c r="S92" i="1"/>
  <c r="R92" i="1"/>
  <c r="J73" i="1"/>
  <c r="I73" i="1"/>
  <c r="M74" i="1"/>
  <c r="H74" i="1" s="1"/>
  <c r="M117" i="1"/>
  <c r="H117" i="1" s="1"/>
  <c r="S98" i="1"/>
  <c r="S106" i="1"/>
  <c r="J80" i="1"/>
  <c r="I80" i="1"/>
  <c r="R97" i="1"/>
  <c r="S97" i="1"/>
  <c r="I99" i="1"/>
  <c r="J99" i="1"/>
  <c r="J85" i="1"/>
  <c r="I85" i="1"/>
  <c r="M115" i="1"/>
  <c r="H115" i="1" s="1"/>
  <c r="I89" i="1"/>
  <c r="J89" i="1"/>
  <c r="J104" i="1"/>
  <c r="I104" i="1"/>
  <c r="J17" i="1"/>
  <c r="S17" i="1"/>
  <c r="L60" i="1"/>
  <c r="M20" i="1"/>
  <c r="H20" i="1" s="1"/>
  <c r="M59" i="1"/>
  <c r="H59" i="1" s="1"/>
  <c r="I59" i="1" s="1"/>
  <c r="R59" i="1"/>
  <c r="M137" i="1"/>
  <c r="L62" i="1"/>
  <c r="L42" i="1"/>
  <c r="M136" i="1"/>
  <c r="M12" i="1"/>
  <c r="H12" i="1" s="1"/>
  <c r="L58" i="1"/>
  <c r="M44" i="1"/>
  <c r="H44" i="1" s="1"/>
  <c r="M43" i="1"/>
  <c r="H43" i="1" s="1"/>
  <c r="M27" i="1"/>
  <c r="H27" i="1" s="1"/>
  <c r="I27" i="1" s="1"/>
  <c r="L133" i="1"/>
  <c r="M45" i="1"/>
  <c r="H45" i="1" s="1"/>
  <c r="J16" i="1"/>
  <c r="I16" i="1"/>
  <c r="L46" i="1"/>
  <c r="L38" i="1"/>
  <c r="L23" i="1"/>
  <c r="M13" i="1"/>
  <c r="H13" i="1" s="1"/>
  <c r="I3" i="1"/>
  <c r="J3" i="1"/>
  <c r="L51" i="1"/>
  <c r="L21" i="1"/>
  <c r="L30" i="1"/>
  <c r="L52" i="1"/>
  <c r="L24" i="1"/>
  <c r="L34" i="1"/>
  <c r="I19" i="1"/>
  <c r="J19" i="1"/>
  <c r="L32" i="1"/>
  <c r="S19" i="1"/>
  <c r="R19" i="1"/>
  <c r="L35" i="1"/>
  <c r="I15" i="1"/>
  <c r="J15" i="1"/>
  <c r="I9" i="1"/>
  <c r="J9" i="1"/>
  <c r="I8" i="1"/>
  <c r="J8" i="1"/>
  <c r="I7" i="1"/>
  <c r="J7" i="1"/>
  <c r="S7" i="1"/>
  <c r="I4" i="1"/>
  <c r="J4" i="1"/>
  <c r="S4" i="1"/>
  <c r="M14" i="1"/>
  <c r="H14" i="1" s="1"/>
  <c r="M6" i="1"/>
  <c r="H6" i="1" s="1"/>
  <c r="S8" i="1"/>
  <c r="R8" i="1"/>
  <c r="S9" i="1"/>
  <c r="R9" i="1"/>
  <c r="S15" i="1"/>
  <c r="S18" i="1"/>
  <c r="R18" i="1"/>
  <c r="S16" i="1"/>
  <c r="R16" i="1"/>
  <c r="M134" i="1"/>
  <c r="M53" i="1"/>
  <c r="H53" i="1" s="1"/>
  <c r="M36" i="1"/>
  <c r="H36" i="1" s="1"/>
  <c r="M29" i="1"/>
  <c r="H29" i="1" s="1"/>
  <c r="M57" i="1"/>
  <c r="H57" i="1" s="1"/>
  <c r="M33" i="1"/>
  <c r="H33" i="1" s="1"/>
  <c r="M61" i="1"/>
  <c r="H61" i="1" s="1"/>
  <c r="M47" i="1"/>
  <c r="H47" i="1" s="1"/>
  <c r="M49" i="1"/>
  <c r="H49" i="1" s="1"/>
  <c r="M40" i="1"/>
  <c r="H40" i="1" s="1"/>
  <c r="M37" i="1"/>
  <c r="H37" i="1" s="1"/>
  <c r="M50" i="1"/>
  <c r="H50" i="1" s="1"/>
  <c r="M41" i="1"/>
  <c r="H41" i="1" s="1"/>
  <c r="M31" i="1"/>
  <c r="H31" i="1" s="1"/>
  <c r="M25" i="1"/>
  <c r="H25" i="1" s="1"/>
  <c r="M54" i="1"/>
  <c r="H54" i="1" s="1"/>
  <c r="M22" i="1"/>
  <c r="H22" i="1" s="1"/>
  <c r="M56" i="1"/>
  <c r="H56" i="1" s="1"/>
  <c r="M28" i="1"/>
  <c r="H28" i="1" s="1"/>
  <c r="M135" i="1"/>
  <c r="M132" i="1"/>
  <c r="M55" i="1"/>
  <c r="H55" i="1" s="1"/>
  <c r="M48" i="1"/>
  <c r="H48" i="1" s="1"/>
  <c r="M39" i="1"/>
  <c r="H39" i="1" s="1"/>
  <c r="M26" i="1"/>
  <c r="H26" i="1" s="1"/>
  <c r="R49" i="1" l="1"/>
  <c r="S33" i="1"/>
  <c r="S28" i="1"/>
  <c r="S25" i="1"/>
  <c r="S50" i="1"/>
  <c r="S40" i="1"/>
  <c r="R55" i="1"/>
  <c r="S39" i="1"/>
  <c r="R135" i="1"/>
  <c r="J18" i="1"/>
  <c r="S56" i="1"/>
  <c r="R47" i="1"/>
  <c r="R29" i="1"/>
  <c r="R36" i="1"/>
  <c r="S57" i="1"/>
  <c r="R53" i="1"/>
  <c r="S31" i="1"/>
  <c r="S132" i="1"/>
  <c r="S41" i="1"/>
  <c r="S54" i="1"/>
  <c r="S48" i="1"/>
  <c r="S37" i="1"/>
  <c r="Q32" i="1"/>
  <c r="R32" i="1" s="1"/>
  <c r="Q58" i="1"/>
  <c r="R58" i="1" s="1"/>
  <c r="R22" i="1"/>
  <c r="R61" i="1"/>
  <c r="Q35" i="1"/>
  <c r="R35" i="1" s="1"/>
  <c r="R26" i="1"/>
  <c r="Q34" i="1"/>
  <c r="R34" i="1" s="1"/>
  <c r="Q24" i="1"/>
  <c r="R24" i="1" s="1"/>
  <c r="Q23" i="1"/>
  <c r="R23" i="1" s="1"/>
  <c r="Q60" i="1"/>
  <c r="R60" i="1" s="1"/>
  <c r="Q42" i="1"/>
  <c r="R42" i="1" s="1"/>
  <c r="Q51" i="1"/>
  <c r="R51" i="1" s="1"/>
  <c r="Q52" i="1"/>
  <c r="S52" i="1" s="1"/>
  <c r="Q30" i="1"/>
  <c r="R30" i="1" s="1"/>
  <c r="Q38" i="1"/>
  <c r="S38" i="1" s="1"/>
  <c r="Q62" i="1"/>
  <c r="R62" i="1" s="1"/>
  <c r="Q21" i="1"/>
  <c r="S21" i="1" s="1"/>
  <c r="Q46" i="1"/>
  <c r="S46" i="1" s="1"/>
  <c r="R126" i="1"/>
  <c r="S126" i="1"/>
  <c r="I126" i="1"/>
  <c r="J126" i="1"/>
  <c r="S134" i="1"/>
  <c r="Q133" i="1"/>
  <c r="R133" i="1" s="1"/>
  <c r="M42" i="1"/>
  <c r="H42" i="1" s="1"/>
  <c r="I42" i="1" s="1"/>
  <c r="M58" i="1"/>
  <c r="H58" i="1" s="1"/>
  <c r="I58" i="1" s="1"/>
  <c r="J59" i="1"/>
  <c r="S88" i="1"/>
  <c r="J88" i="1"/>
  <c r="I88" i="1"/>
  <c r="J96" i="1"/>
  <c r="I96" i="1"/>
  <c r="I117" i="1"/>
  <c r="J117" i="1"/>
  <c r="J108" i="1"/>
  <c r="I108" i="1"/>
  <c r="J67" i="1"/>
  <c r="I67" i="1"/>
  <c r="J102" i="1"/>
  <c r="I102" i="1"/>
  <c r="R74" i="1"/>
  <c r="S74" i="1"/>
  <c r="R110" i="1"/>
  <c r="S110" i="1"/>
  <c r="R79" i="1"/>
  <c r="S79" i="1"/>
  <c r="R95" i="1"/>
  <c r="S95" i="1"/>
  <c r="J74" i="1"/>
  <c r="I74" i="1"/>
  <c r="J79" i="1"/>
  <c r="I79" i="1"/>
  <c r="I95" i="1"/>
  <c r="J95" i="1"/>
  <c r="J82" i="1"/>
  <c r="I82" i="1"/>
  <c r="R115" i="1"/>
  <c r="S115" i="1"/>
  <c r="R108" i="1"/>
  <c r="S108" i="1"/>
  <c r="J115" i="1"/>
  <c r="I115" i="1"/>
  <c r="I110" i="1"/>
  <c r="J110" i="1"/>
  <c r="R90" i="1"/>
  <c r="S90" i="1"/>
  <c r="R77" i="1"/>
  <c r="S77" i="1"/>
  <c r="R72" i="1"/>
  <c r="S72" i="1"/>
  <c r="J112" i="1"/>
  <c r="I112" i="1"/>
  <c r="R67" i="1"/>
  <c r="S67" i="1"/>
  <c r="J90" i="1"/>
  <c r="I90" i="1"/>
  <c r="J77" i="1"/>
  <c r="I77" i="1"/>
  <c r="J72" i="1"/>
  <c r="I72" i="1"/>
  <c r="S117" i="1"/>
  <c r="R117" i="1"/>
  <c r="R102" i="1"/>
  <c r="S102" i="1"/>
  <c r="R112" i="1"/>
  <c r="S112" i="1"/>
  <c r="R96" i="1"/>
  <c r="S96" i="1"/>
  <c r="R82" i="1"/>
  <c r="S82" i="1"/>
  <c r="M62" i="1"/>
  <c r="H62" i="1" s="1"/>
  <c r="I62" i="1" s="1"/>
  <c r="M24" i="1"/>
  <c r="H24" i="1" s="1"/>
  <c r="J24" i="1" s="1"/>
  <c r="S59" i="1"/>
  <c r="M60" i="1"/>
  <c r="H60" i="1" s="1"/>
  <c r="I60" i="1" s="1"/>
  <c r="M133" i="1"/>
  <c r="M21" i="1"/>
  <c r="H21" i="1" s="1"/>
  <c r="J21" i="1" s="1"/>
  <c r="M35" i="1"/>
  <c r="H35" i="1" s="1"/>
  <c r="I35" i="1" s="1"/>
  <c r="M32" i="1"/>
  <c r="H32" i="1" s="1"/>
  <c r="J32" i="1" s="1"/>
  <c r="M30" i="1"/>
  <c r="H30" i="1" s="1"/>
  <c r="J30" i="1" s="1"/>
  <c r="J27" i="1"/>
  <c r="M23" i="1"/>
  <c r="H23" i="1" s="1"/>
  <c r="J23" i="1" s="1"/>
  <c r="J43" i="1"/>
  <c r="I43" i="1"/>
  <c r="I20" i="1"/>
  <c r="J20" i="1"/>
  <c r="M51" i="1"/>
  <c r="H51" i="1" s="1"/>
  <c r="I51" i="1" s="1"/>
  <c r="R44" i="1"/>
  <c r="S44" i="1"/>
  <c r="R27" i="1"/>
  <c r="S27" i="1"/>
  <c r="S137" i="1"/>
  <c r="R137" i="1"/>
  <c r="R12" i="1"/>
  <c r="S12" i="1"/>
  <c r="J44" i="1"/>
  <c r="I44" i="1"/>
  <c r="M34" i="1"/>
  <c r="H34" i="1" s="1"/>
  <c r="I34" i="1" s="1"/>
  <c r="M52" i="1"/>
  <c r="H52" i="1" s="1"/>
  <c r="J52" i="1" s="1"/>
  <c r="R45" i="1"/>
  <c r="S45" i="1"/>
  <c r="I12" i="1"/>
  <c r="J12" i="1"/>
  <c r="J45" i="1"/>
  <c r="I45" i="1"/>
  <c r="R43" i="1"/>
  <c r="S43" i="1"/>
  <c r="R136" i="1"/>
  <c r="S136" i="1"/>
  <c r="S20" i="1"/>
  <c r="R20" i="1"/>
  <c r="R13" i="1"/>
  <c r="S13" i="1"/>
  <c r="J14" i="1"/>
  <c r="I14" i="1"/>
  <c r="I13" i="1"/>
  <c r="J13" i="1"/>
  <c r="M38" i="1"/>
  <c r="H38" i="1" s="1"/>
  <c r="I38" i="1" s="1"/>
  <c r="M46" i="1"/>
  <c r="H46" i="1" s="1"/>
  <c r="I46" i="1" s="1"/>
  <c r="J6" i="1"/>
  <c r="I6" i="1"/>
  <c r="S6" i="1"/>
  <c r="R6" i="1"/>
  <c r="S14" i="1"/>
  <c r="R14" i="1"/>
  <c r="I29" i="1"/>
  <c r="J29" i="1"/>
  <c r="I49" i="1"/>
  <c r="J49" i="1"/>
  <c r="I54" i="1"/>
  <c r="J54" i="1"/>
  <c r="I53" i="1"/>
  <c r="J53" i="1"/>
  <c r="I37" i="1"/>
  <c r="J37" i="1"/>
  <c r="J48" i="1"/>
  <c r="I48" i="1"/>
  <c r="J41" i="1"/>
  <c r="I41" i="1"/>
  <c r="J40" i="1"/>
  <c r="I40" i="1"/>
  <c r="I22" i="1"/>
  <c r="J22" i="1"/>
  <c r="J36" i="1"/>
  <c r="I36" i="1"/>
  <c r="I55" i="1"/>
  <c r="J55" i="1"/>
  <c r="I28" i="1"/>
  <c r="J28" i="1"/>
  <c r="I26" i="1"/>
  <c r="J26" i="1"/>
  <c r="J47" i="1"/>
  <c r="I47" i="1"/>
  <c r="I39" i="1"/>
  <c r="J39" i="1"/>
  <c r="I56" i="1"/>
  <c r="J56" i="1"/>
  <c r="I25" i="1"/>
  <c r="J25" i="1"/>
  <c r="J33" i="1"/>
  <c r="I33" i="1"/>
  <c r="J31" i="1"/>
  <c r="I31" i="1"/>
  <c r="I57" i="1"/>
  <c r="J57" i="1"/>
  <c r="I135" i="1"/>
  <c r="J135" i="1"/>
  <c r="I134" i="1"/>
  <c r="J134" i="1"/>
  <c r="J133" i="1"/>
  <c r="I133" i="1"/>
  <c r="I132" i="1"/>
  <c r="J132" i="1"/>
  <c r="J131" i="1"/>
  <c r="I131" i="1"/>
  <c r="I50" i="1"/>
  <c r="J50" i="1"/>
  <c r="J61" i="1"/>
  <c r="I61" i="1"/>
  <c r="S62" i="1" l="1"/>
  <c r="S30" i="1"/>
  <c r="R38" i="1"/>
  <c r="S24" i="1"/>
  <c r="S133" i="1"/>
  <c r="S60" i="1"/>
  <c r="S51" i="1"/>
  <c r="R46" i="1"/>
  <c r="S35" i="1"/>
  <c r="J58" i="1"/>
  <c r="S32" i="1"/>
  <c r="S42" i="1"/>
  <c r="R52" i="1"/>
  <c r="I21" i="1"/>
  <c r="R21" i="1"/>
  <c r="S34" i="1"/>
  <c r="S23" i="1"/>
  <c r="S58" i="1"/>
  <c r="J42" i="1"/>
  <c r="J35" i="1"/>
  <c r="J62" i="1"/>
  <c r="I24" i="1"/>
  <c r="I23" i="1"/>
  <c r="I30" i="1"/>
  <c r="J60" i="1"/>
  <c r="J46" i="1"/>
  <c r="J51" i="1"/>
  <c r="J38" i="1"/>
  <c r="I32" i="1"/>
  <c r="J34" i="1"/>
  <c r="I52" i="1"/>
  <c r="P131" i="1"/>
  <c r="E131" i="1" s="1"/>
  <c r="G131" i="1" l="1"/>
  <c r="F131" i="1"/>
  <c r="L131" i="1" l="1"/>
  <c r="Q131" i="1" s="1"/>
  <c r="M131" i="1" l="1"/>
  <c r="S131" i="1" l="1"/>
  <c r="R131" i="1"/>
</calcChain>
</file>

<file path=xl/sharedStrings.xml><?xml version="1.0" encoding="utf-8"?>
<sst xmlns="http://schemas.openxmlformats.org/spreadsheetml/2006/main" count="28" uniqueCount="27">
  <si>
    <t>l/rad</t>
    <phoneticPr fontId="1" type="noConversion"/>
  </si>
  <si>
    <t>l/°</t>
    <phoneticPr fontId="1" type="noConversion"/>
  </si>
  <si>
    <t>v0/km*s</t>
    <phoneticPr fontId="1" type="noConversion"/>
  </si>
  <si>
    <t>f/Mhz</t>
    <phoneticPr fontId="1" type="noConversion"/>
  </si>
  <si>
    <t>f测/Mhz</t>
    <phoneticPr fontId="1" type="noConversion"/>
  </si>
  <si>
    <t>r/R0</t>
    <phoneticPr fontId="1" type="noConversion"/>
  </si>
  <si>
    <t>x/R0</t>
    <phoneticPr fontId="1" type="noConversion"/>
  </si>
  <si>
    <t>y/R0</t>
    <phoneticPr fontId="1" type="noConversion"/>
  </si>
  <si>
    <t>数据1</t>
    <phoneticPr fontId="1" type="noConversion"/>
  </si>
  <si>
    <t>太阳与银心距离R0=9KPC</t>
  </si>
  <si>
    <t>备注</t>
    <phoneticPr fontId="1" type="noConversion"/>
  </si>
  <si>
    <t>~</t>
    <phoneticPr fontId="1" type="noConversion"/>
  </si>
  <si>
    <t>r'</t>
    <phoneticPr fontId="1" type="noConversion"/>
  </si>
  <si>
    <t>x'</t>
    <phoneticPr fontId="1" type="noConversion"/>
  </si>
  <si>
    <t>y'</t>
    <phoneticPr fontId="1" type="noConversion"/>
  </si>
  <si>
    <t>R&lt;R0时有两解r,r',否则只取r</t>
    <phoneticPr fontId="1" type="noConversion"/>
  </si>
  <si>
    <t>R^2</t>
    <phoneticPr fontId="1" type="noConversion"/>
  </si>
  <si>
    <t>ifR^2&lt;1</t>
    <phoneticPr fontId="1" type="noConversion"/>
  </si>
  <si>
    <t>l=90时，算法发生变化</t>
    <phoneticPr fontId="1" type="noConversion"/>
  </si>
  <si>
    <t>Vr/KM·s</t>
    <phoneticPr fontId="1" type="noConversion"/>
  </si>
  <si>
    <t>l&gt;90时，vr计算负值</t>
    <phoneticPr fontId="1" type="noConversion"/>
  </si>
  <si>
    <t>远点处理</t>
    <phoneticPr fontId="1" type="noConversion"/>
  </si>
  <si>
    <t>X</t>
    <phoneticPr fontId="1" type="noConversion"/>
  </si>
  <si>
    <t>Y</t>
    <phoneticPr fontId="1" type="noConversion"/>
  </si>
  <si>
    <t>l=90时，r存在特解,l=0时，无法求出r，只存在（1,0)</t>
    <phoneticPr fontId="1" type="noConversion"/>
  </si>
  <si>
    <t>（1，0.6）附近一部分信息缺失可能是由于数据处理选取在1420——1421MHz之间的原因。</t>
    <phoneticPr fontId="1" type="noConversion"/>
  </si>
  <si>
    <t>fiR^2&gt;2.8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</si>
</sst>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Sheet1!$R$4:$R$221</c:f>
              <c:numCache>
                <c:formatCode>General</c:formatCode>
                <c:ptCount val="218"/>
                <c:pt idx="0">
                  <c:v>1.4764269982537912</c:v>
                </c:pt>
                <c:pt idx="1">
                  <c:v>1.8009306113050494</c:v>
                </c:pt>
                <c:pt idx="2">
                  <c:v>1.5972734465827163</c:v>
                </c:pt>
                <c:pt idx="3">
                  <c:v>1.4858058922985207</c:v>
                </c:pt>
                <c:pt idx="4">
                  <c:v>1.2468104583068453</c:v>
                </c:pt>
                <c:pt idx="5">
                  <c:v>1.9219773214079314</c:v>
                </c:pt>
                <c:pt idx="6">
                  <c:v>2.450541934702255</c:v>
                </c:pt>
                <c:pt idx="7">
                  <c:v>2.4127863946076817</c:v>
                </c:pt>
                <c:pt idx="8">
                  <c:v>2.0706801849064909</c:v>
                </c:pt>
                <c:pt idx="9">
                  <c:v>1.5037751984676209</c:v>
                </c:pt>
                <c:pt idx="10">
                  <c:v>1.7131393974178075</c:v>
                </c:pt>
                <c:pt idx="11">
                  <c:v>2.226517719724602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2.4336948475483968</c:v>
                </c:pt>
                <c:pt idx="16">
                  <c:v>1.6251461575988206</c:v>
                </c:pt>
                <c:pt idx="17">
                  <c:v>1.5037169594187187</c:v>
                </c:pt>
                <c:pt idx="18">
                  <c:v>1.5251825241640877</c:v>
                </c:pt>
                <c:pt idx="19">
                  <c:v>1.6843222096561969</c:v>
                </c:pt>
                <c:pt idx="20">
                  <c:v>1.8924297553881844</c:v>
                </c:pt>
                <c:pt idx="21">
                  <c:v>2.3677837040926302</c:v>
                </c:pt>
                <c:pt idx="22">
                  <c:v>0</c:v>
                </c:pt>
                <c:pt idx="23">
                  <c:v>0</c:v>
                </c:pt>
                <c:pt idx="24">
                  <c:v>2.0351175766237284</c:v>
                </c:pt>
                <c:pt idx="25">
                  <c:v>1.5904104346183936</c:v>
                </c:pt>
                <c:pt idx="26">
                  <c:v>1.8609230154008818</c:v>
                </c:pt>
                <c:pt idx="27">
                  <c:v>2.2000702961486538</c:v>
                </c:pt>
                <c:pt idx="28">
                  <c:v>0</c:v>
                </c:pt>
                <c:pt idx="29">
                  <c:v>2.1365408020784242</c:v>
                </c:pt>
                <c:pt idx="30">
                  <c:v>1.3005106035012639</c:v>
                </c:pt>
                <c:pt idx="31">
                  <c:v>1.4393460355604879</c:v>
                </c:pt>
                <c:pt idx="32">
                  <c:v>1.663974943017043</c:v>
                </c:pt>
                <c:pt idx="33">
                  <c:v>1.8425144525274604</c:v>
                </c:pt>
                <c:pt idx="34">
                  <c:v>1.9587810360890421</c:v>
                </c:pt>
                <c:pt idx="35">
                  <c:v>0</c:v>
                </c:pt>
                <c:pt idx="36">
                  <c:v>0</c:v>
                </c:pt>
                <c:pt idx="37">
                  <c:v>1.2360379620579927</c:v>
                </c:pt>
                <c:pt idx="38">
                  <c:v>1.4675540531748519</c:v>
                </c:pt>
                <c:pt idx="39">
                  <c:v>0</c:v>
                </c:pt>
                <c:pt idx="40">
                  <c:v>0</c:v>
                </c:pt>
                <c:pt idx="41">
                  <c:v>1.0553186313051879</c:v>
                </c:pt>
                <c:pt idx="42">
                  <c:v>1.141516379063489</c:v>
                </c:pt>
                <c:pt idx="43">
                  <c:v>1.453510128997372</c:v>
                </c:pt>
                <c:pt idx="44">
                  <c:v>0</c:v>
                </c:pt>
                <c:pt idx="45">
                  <c:v>0.94249520128272979</c:v>
                </c:pt>
                <c:pt idx="46">
                  <c:v>0.99680355357795736</c:v>
                </c:pt>
                <c:pt idx="47">
                  <c:v>1.1633229646415995</c:v>
                </c:pt>
                <c:pt idx="48">
                  <c:v>1.3149412113398775</c:v>
                </c:pt>
                <c:pt idx="49">
                  <c:v>0.6267661440324126</c:v>
                </c:pt>
                <c:pt idx="50">
                  <c:v>0.8027232762007015</c:v>
                </c:pt>
                <c:pt idx="51">
                  <c:v>0.99139494946722384</c:v>
                </c:pt>
                <c:pt idx="52">
                  <c:v>1.0547189168459812</c:v>
                </c:pt>
                <c:pt idx="53">
                  <c:v>1.1378264780660861</c:v>
                </c:pt>
                <c:pt idx="54">
                  <c:v>0.35932612783499218</c:v>
                </c:pt>
                <c:pt idx="55">
                  <c:v>0.71466955992534331</c:v>
                </c:pt>
                <c:pt idx="56">
                  <c:v>0.97163044205033866</c:v>
                </c:pt>
                <c:pt idx="57">
                  <c:v>1.0292937562570461</c:v>
                </c:pt>
                <c:pt idx="58">
                  <c:v>1.115038034243635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0.47999465310334455</c:v>
                </c:pt>
                <c:pt idx="63">
                  <c:v>0.51825042512314901</c:v>
                </c:pt>
                <c:pt idx="64">
                  <c:v>0.60123417917801314</c:v>
                </c:pt>
                <c:pt idx="65">
                  <c:v>0.77013738504475626</c:v>
                </c:pt>
                <c:pt idx="66">
                  <c:v>0.82137745019263053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0.25586289823625474</c:v>
                </c:pt>
                <c:pt idx="71">
                  <c:v>0.33790962154167575</c:v>
                </c:pt>
                <c:pt idx="72">
                  <c:v>0.36768453028012943</c:v>
                </c:pt>
                <c:pt idx="73">
                  <c:v>0.42165627717146192</c:v>
                </c:pt>
                <c:pt idx="74">
                  <c:v>0.59683487636396648</c:v>
                </c:pt>
                <c:pt idx="75">
                  <c:v>0.68070679947150503</c:v>
                </c:pt>
                <c:pt idx="76">
                  <c:v>0.76646147367189943</c:v>
                </c:pt>
                <c:pt idx="77">
                  <c:v>0</c:v>
                </c:pt>
                <c:pt idx="78">
                  <c:v>0</c:v>
                </c:pt>
                <c:pt idx="79">
                  <c:v>0.14238261353303835</c:v>
                </c:pt>
                <c:pt idx="80">
                  <c:v>0.28048608777057948</c:v>
                </c:pt>
                <c:pt idx="81">
                  <c:v>0.35463598969316484</c:v>
                </c:pt>
                <c:pt idx="82">
                  <c:v>0.38089431382407923</c:v>
                </c:pt>
                <c:pt idx="83">
                  <c:v>0.43873231660839557</c:v>
                </c:pt>
                <c:pt idx="84">
                  <c:v>0.47933895429310486</c:v>
                </c:pt>
                <c:pt idx="85">
                  <c:v>0.53415902353842593</c:v>
                </c:pt>
                <c:pt idx="86">
                  <c:v>0</c:v>
                </c:pt>
                <c:pt idx="87">
                  <c:v>0.22228585738279169</c:v>
                </c:pt>
                <c:pt idx="88">
                  <c:v>0.26296708941525726</c:v>
                </c:pt>
                <c:pt idx="89">
                  <c:v>0.28482023440200271</c:v>
                </c:pt>
                <c:pt idx="90">
                  <c:v>0.34994394426090775</c:v>
                </c:pt>
                <c:pt idx="91">
                  <c:v>0.39349517330168848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0.14781386034630326</c:v>
                </c:pt>
                <c:pt idx="96">
                  <c:v>0.18674335495129279</c:v>
                </c:pt>
                <c:pt idx="97">
                  <c:v>0.21425131530162567</c:v>
                </c:pt>
                <c:pt idx="98">
                  <c:v>0.23189963546258624</c:v>
                </c:pt>
                <c:pt idx="99">
                  <c:v>0</c:v>
                </c:pt>
                <c:pt idx="100">
                  <c:v>3.0248575119402207E-2</c:v>
                </c:pt>
                <c:pt idx="101">
                  <c:v>4.6282051216934378E-2</c:v>
                </c:pt>
                <c:pt idx="102">
                  <c:v>6.2643901021094406E-2</c:v>
                </c:pt>
                <c:pt idx="103">
                  <c:v>0.10667499248944998</c:v>
                </c:pt>
                <c:pt idx="104">
                  <c:v>0.12438477167527964</c:v>
                </c:pt>
                <c:pt idx="105">
                  <c:v>-1.2583395555316497E-2</c:v>
                </c:pt>
                <c:pt idx="106">
                  <c:v>-3.2023373517383318E-2</c:v>
                </c:pt>
                <c:pt idx="107">
                  <c:v>-5.4510533394438544E-2</c:v>
                </c:pt>
                <c:pt idx="108">
                  <c:v>-6.9195796714251037E-2</c:v>
                </c:pt>
                <c:pt idx="109">
                  <c:v>-9.0025767417068719E-2</c:v>
                </c:pt>
                <c:pt idx="110">
                  <c:v>-0.10891365674271683</c:v>
                </c:pt>
                <c:pt idx="111">
                  <c:v>0</c:v>
                </c:pt>
                <c:pt idx="112">
                  <c:v>-5.9211479611563894E-2</c:v>
                </c:pt>
                <c:pt idx="113">
                  <c:v>-0.11211980236628594</c:v>
                </c:pt>
                <c:pt idx="114">
                  <c:v>-0.15394387467621695</c:v>
                </c:pt>
                <c:pt idx="115">
                  <c:v>-0.17656166088007857</c:v>
                </c:pt>
                <c:pt idx="116">
                  <c:v>-3.2337604580980769E-2</c:v>
                </c:pt>
                <c:pt idx="117">
                  <c:v>-9.9113851420567542E-2</c:v>
                </c:pt>
                <c:pt idx="118">
                  <c:v>-0.13139774938220064</c:v>
                </c:pt>
                <c:pt idx="119">
                  <c:v>-0.18954492848608945</c:v>
                </c:pt>
                <c:pt idx="120">
                  <c:v>-0.23236894629042884</c:v>
                </c:pt>
                <c:pt idx="121">
                  <c:v>-0.12068038130842866</c:v>
                </c:pt>
                <c:pt idx="122">
                  <c:v>-0.14382783286532067</c:v>
                </c:pt>
                <c:pt idx="123">
                  <c:v>-0.18097824196494341</c:v>
                </c:pt>
                <c:pt idx="124">
                  <c:v>-0.25716152868647379</c:v>
                </c:pt>
                <c:pt idx="125">
                  <c:v>0</c:v>
                </c:pt>
                <c:pt idx="127">
                  <c:v>0</c:v>
                </c:pt>
                <c:pt idx="128">
                  <c:v>1.1256863916060035E-8</c:v>
                </c:pt>
                <c:pt idx="129">
                  <c:v>1.6648212542771635E-8</c:v>
                </c:pt>
                <c:pt idx="130">
                  <c:v>2.3219007116842699E-8</c:v>
                </c:pt>
                <c:pt idx="131">
                  <c:v>3.4915590563404833E-8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6">
                  <c:v>0.50838075527540372</c:v>
                </c:pt>
                <c:pt idx="137">
                  <c:v>0.18387714222414575</c:v>
                </c:pt>
                <c:pt idx="138">
                  <c:v>0.38753430694647883</c:v>
                </c:pt>
                <c:pt idx="139">
                  <c:v>0.49900186123067419</c:v>
                </c:pt>
                <c:pt idx="140">
                  <c:v>0.7379972952223498</c:v>
                </c:pt>
                <c:pt idx="141">
                  <c:v>6.283043212126363E-2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0.43591742435481973</c:v>
                </c:pt>
                <c:pt idx="146">
                  <c:v>0.22655322540463266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0.24087925065143409</c:v>
                </c:pt>
                <c:pt idx="153">
                  <c:v>0.36230844883153585</c:v>
                </c:pt>
                <c:pt idx="154">
                  <c:v>0.24086192660974717</c:v>
                </c:pt>
                <c:pt idx="155">
                  <c:v>8.1722241117637873E-2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5.2377186471524347E-2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0.19948941196877681</c:v>
                </c:pt>
                <c:pt idx="167">
                  <c:v>6.065397990955286E-2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0.10598220085131643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0.11832956981758419</c:v>
                </c:pt>
                <c:pt idx="178">
                  <c:v>3.2131822059282916E-2</c:v>
                </c:pt>
                <c:pt idx="179">
                  <c:v>0</c:v>
                </c:pt>
                <c:pt idx="180">
                  <c:v>0</c:v>
                </c:pt>
                <c:pt idx="181">
                  <c:v>5.750482551216661E-2</c:v>
                </c:pt>
                <c:pt idx="182">
                  <c:v>3.1964732169392058E-3</c:v>
                </c:pt>
                <c:pt idx="183">
                  <c:v>0</c:v>
                </c:pt>
                <c:pt idx="184">
                  <c:v>0</c:v>
                </c:pt>
                <c:pt idx="185">
                  <c:v>0.19958570762045927</c:v>
                </c:pt>
                <c:pt idx="186">
                  <c:v>2.3628575452170356E-2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0.29865375961363161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2.0005377836737521E-2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0.10134952172599121</c:v>
                </c:pt>
                <c:pt idx="207">
                  <c:v>1.9302798420570231E-2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9.1572970139982543E-2</c:v>
                </c:pt>
                <c:pt idx="216">
                  <c:v>0</c:v>
                </c:pt>
              </c:numCache>
            </c:numRef>
          </c:xVal>
          <c:yVal>
            <c:numRef>
              <c:f>Sheet1!$S$4:$S$221</c:f>
              <c:numCache>
                <c:formatCode>General</c:formatCode>
                <c:ptCount val="218"/>
                <c:pt idx="0">
                  <c:v>0.1291706226561761</c:v>
                </c:pt>
                <c:pt idx="1">
                  <c:v>0.15756100958460897</c:v>
                </c:pt>
                <c:pt idx="2">
                  <c:v>0.13974331673105878</c:v>
                </c:pt>
                <c:pt idx="3">
                  <c:v>0.12999116954743239</c:v>
                </c:pt>
                <c:pt idx="4">
                  <c:v>0.10908177879719556</c:v>
                </c:pt>
                <c:pt idx="5">
                  <c:v>0.16815122429415011</c:v>
                </c:pt>
                <c:pt idx="6">
                  <c:v>0.21439463510552062</c:v>
                </c:pt>
                <c:pt idx="7">
                  <c:v>0.42543933264892225</c:v>
                </c:pt>
                <c:pt idx="8">
                  <c:v>0.3651167786608836</c:v>
                </c:pt>
                <c:pt idx="9">
                  <c:v>0.26515613579381558</c:v>
                </c:pt>
                <c:pt idx="10">
                  <c:v>0.30207269222044725</c:v>
                </c:pt>
                <c:pt idx="11">
                  <c:v>0.3925951401780251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0.65210655737562517</c:v>
                </c:pt>
                <c:pt idx="16">
                  <c:v>0.43545659273246962</c:v>
                </c:pt>
                <c:pt idx="17">
                  <c:v>0.40291973772376705</c:v>
                </c:pt>
                <c:pt idx="18">
                  <c:v>0.55512103033406512</c:v>
                </c:pt>
                <c:pt idx="19">
                  <c:v>0.61304313787056242</c:v>
                </c:pt>
                <c:pt idx="20">
                  <c:v>0.68878808863988139</c:v>
                </c:pt>
                <c:pt idx="21">
                  <c:v>0.86180277350378198</c:v>
                </c:pt>
                <c:pt idx="22">
                  <c:v>0</c:v>
                </c:pt>
                <c:pt idx="23">
                  <c:v>0</c:v>
                </c:pt>
                <c:pt idx="24">
                  <c:v>0.74072220739973971</c:v>
                </c:pt>
                <c:pt idx="25">
                  <c:v>0.74162055086073664</c:v>
                </c:pt>
                <c:pt idx="26">
                  <c:v>0.86776263645564478</c:v>
                </c:pt>
                <c:pt idx="27">
                  <c:v>1.0259096076376049</c:v>
                </c:pt>
                <c:pt idx="28">
                  <c:v>0</c:v>
                </c:pt>
                <c:pt idx="29">
                  <c:v>0.99628531860961422</c:v>
                </c:pt>
                <c:pt idx="30">
                  <c:v>0.75085013152784086</c:v>
                </c:pt>
                <c:pt idx="31">
                  <c:v>0.83100680394692239</c:v>
                </c:pt>
                <c:pt idx="32">
                  <c:v>0.96069636145966564</c:v>
                </c:pt>
                <c:pt idx="33">
                  <c:v>1.0637761932102898</c:v>
                </c:pt>
                <c:pt idx="34">
                  <c:v>1.1309027351427268</c:v>
                </c:pt>
                <c:pt idx="35">
                  <c:v>0</c:v>
                </c:pt>
                <c:pt idx="36">
                  <c:v>0</c:v>
                </c:pt>
                <c:pt idx="37">
                  <c:v>0.86548307935171531</c:v>
                </c:pt>
                <c:pt idx="38">
                  <c:v>1.0275923879733306</c:v>
                </c:pt>
                <c:pt idx="39">
                  <c:v>0</c:v>
                </c:pt>
                <c:pt idx="40">
                  <c:v>0</c:v>
                </c:pt>
                <c:pt idx="41">
                  <c:v>0.88551745288635597</c:v>
                </c:pt>
                <c:pt idx="42">
                  <c:v>0.95784594948938584</c:v>
                </c:pt>
                <c:pt idx="43">
                  <c:v>1.2196397836570103</c:v>
                </c:pt>
                <c:pt idx="44">
                  <c:v>0</c:v>
                </c:pt>
                <c:pt idx="45">
                  <c:v>0.94249517602866884</c:v>
                </c:pt>
                <c:pt idx="46">
                  <c:v>0.99680352686870966</c:v>
                </c:pt>
                <c:pt idx="47">
                  <c:v>1.1633229334704815</c:v>
                </c:pt>
                <c:pt idx="48">
                  <c:v>1.3149411761061645</c:v>
                </c:pt>
                <c:pt idx="49">
                  <c:v>0.74695078128568704</c:v>
                </c:pt>
                <c:pt idx="50">
                  <c:v>0.95664831935037142</c:v>
                </c:pt>
                <c:pt idx="51">
                  <c:v>1.1814984569889779</c:v>
                </c:pt>
                <c:pt idx="52">
                  <c:v>1.2569650203284715</c:v>
                </c:pt>
                <c:pt idx="53">
                  <c:v>1.356008751990045</c:v>
                </c:pt>
                <c:pt idx="54">
                  <c:v>0.51317087535333861</c:v>
                </c:pt>
                <c:pt idx="55">
                  <c:v>1.0206538719157365</c:v>
                </c:pt>
                <c:pt idx="56">
                  <c:v>1.3876320307436529</c:v>
                </c:pt>
                <c:pt idx="57">
                  <c:v>1.4699837751200575</c:v>
                </c:pt>
                <c:pt idx="58">
                  <c:v>1.5924392905484375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0.83137509223930628</c:v>
                </c:pt>
                <c:pt idx="63">
                  <c:v>0.89763603032688755</c:v>
                </c:pt>
                <c:pt idx="64">
                  <c:v>1.0413681026232693</c:v>
                </c:pt>
                <c:pt idx="65">
                  <c:v>1.333917024677084</c:v>
                </c:pt>
                <c:pt idx="66">
                  <c:v>1.4226674172350822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0.54869972824669688</c:v>
                </c:pt>
                <c:pt idx="71">
                  <c:v>0.72464948529059414</c:v>
                </c:pt>
                <c:pt idx="72">
                  <c:v>0.78850197991165583</c:v>
                </c:pt>
                <c:pt idx="73">
                  <c:v>0.90424475878430388</c:v>
                </c:pt>
                <c:pt idx="74">
                  <c:v>1.2799164580973088</c:v>
                </c:pt>
                <c:pt idx="75">
                  <c:v>1.4597803685504005</c:v>
                </c:pt>
                <c:pt idx="76">
                  <c:v>1.6436818515477236</c:v>
                </c:pt>
                <c:pt idx="77">
                  <c:v>0</c:v>
                </c:pt>
                <c:pt idx="78">
                  <c:v>0</c:v>
                </c:pt>
                <c:pt idx="79">
                  <c:v>0.39119299023842008</c:v>
                </c:pt>
                <c:pt idx="80">
                  <c:v>0.77062914265012161</c:v>
                </c:pt>
                <c:pt idx="81">
                  <c:v>0.9743543106268352</c:v>
                </c:pt>
                <c:pt idx="82">
                  <c:v>1.0464984585711243</c:v>
                </c:pt>
                <c:pt idx="83">
                  <c:v>1.2054070549031104</c:v>
                </c:pt>
                <c:pt idx="84">
                  <c:v>1.3169728677874455</c:v>
                </c:pt>
                <c:pt idx="85">
                  <c:v>1.4675897604052948</c:v>
                </c:pt>
                <c:pt idx="86">
                  <c:v>0</c:v>
                </c:pt>
                <c:pt idx="87">
                  <c:v>0.82958203946137155</c:v>
                </c:pt>
                <c:pt idx="88">
                  <c:v>0.9814064507606336</c:v>
                </c:pt>
                <c:pt idx="89">
                  <c:v>1.0629634908719618</c:v>
                </c:pt>
                <c:pt idx="90">
                  <c:v>1.3060084631348867</c:v>
                </c:pt>
                <c:pt idx="91">
                  <c:v>1.468543848130087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0.83829394211484587</c:v>
                </c:pt>
                <c:pt idx="96">
                  <c:v>1.0590740463655461</c:v>
                </c:pt>
                <c:pt idx="97">
                  <c:v>1.2150794200672699</c:v>
                </c:pt>
                <c:pt idx="98">
                  <c:v>1.3151680034029296</c:v>
                </c:pt>
                <c:pt idx="99">
                  <c:v>0</c:v>
                </c:pt>
                <c:pt idx="100">
                  <c:v>0.34574269492644699</c:v>
                </c:pt>
                <c:pt idx="101">
                  <c:v>0.52900611190121327</c:v>
                </c:pt>
                <c:pt idx="102">
                  <c:v>0.71602285642361918</c:v>
                </c:pt>
                <c:pt idx="103">
                  <c:v>1.2193003881661788</c:v>
                </c:pt>
                <c:pt idx="104">
                  <c:v>1.4217240315309065</c:v>
                </c:pt>
                <c:pt idx="105">
                  <c:v>0.14382891619679089</c:v>
                </c:pt>
                <c:pt idx="106">
                  <c:v>0.36602895345082476</c:v>
                </c:pt>
                <c:pt idx="107">
                  <c:v>0.62305845071512389</c:v>
                </c:pt>
                <c:pt idx="108">
                  <c:v>0.79091183321971548</c:v>
                </c:pt>
                <c:pt idx="109">
                  <c:v>1.0289995653765085</c:v>
                </c:pt>
                <c:pt idx="110">
                  <c:v>1.244889198584862</c:v>
                </c:pt>
                <c:pt idx="111">
                  <c:v>0</c:v>
                </c:pt>
                <c:pt idx="112">
                  <c:v>0.33580504629591995</c:v>
                </c:pt>
                <c:pt idx="113">
                  <c:v>0.63586310748003982</c:v>
                </c:pt>
                <c:pt idx="114">
                  <c:v>0.87305924968854121</c:v>
                </c:pt>
                <c:pt idx="115">
                  <c:v>1.0013311117180732</c:v>
                </c:pt>
                <c:pt idx="116">
                  <c:v>0.12068559838216342</c:v>
                </c:pt>
                <c:pt idx="117">
                  <c:v>0.36989797548848763</c:v>
                </c:pt>
                <c:pt idx="118">
                  <c:v>0.49038313801347971</c:v>
                </c:pt>
                <c:pt idx="119">
                  <c:v>0.70739139188133049</c:v>
                </c:pt>
                <c:pt idx="120">
                  <c:v>0.86721282209588624</c:v>
                </c:pt>
                <c:pt idx="121">
                  <c:v>0.33156665640199001</c:v>
                </c:pt>
                <c:pt idx="122">
                  <c:v>0.39516376335287495</c:v>
                </c:pt>
                <c:pt idx="123">
                  <c:v>0.49723368387828903</c:v>
                </c:pt>
                <c:pt idx="124">
                  <c:v>0.70654556521394851</c:v>
                </c:pt>
                <c:pt idx="125">
                  <c:v>0</c:v>
                </c:pt>
                <c:pt idx="127">
                  <c:v>0</c:v>
                </c:pt>
                <c:pt idx="128">
                  <c:v>0.42011223593746383</c:v>
                </c:pt>
                <c:pt idx="129">
                  <c:v>0.62132027604309015</c:v>
                </c:pt>
                <c:pt idx="130">
                  <c:v>0.86654587537368333</c:v>
                </c:pt>
                <c:pt idx="131">
                  <c:v>1.3030686814772354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6">
                  <c:v>4.4477552078774012E-2</c:v>
                </c:pt>
                <c:pt idx="137">
                  <c:v>1.6087165150341132E-2</c:v>
                </c:pt>
                <c:pt idx="138">
                  <c:v>3.3904858003891356E-2</c:v>
                </c:pt>
                <c:pt idx="139">
                  <c:v>4.3657005187517708E-2</c:v>
                </c:pt>
                <c:pt idx="140">
                  <c:v>6.4566395937754553E-2</c:v>
                </c:pt>
                <c:pt idx="141">
                  <c:v>5.4969504408000219E-3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7.6864001936527274E-2</c:v>
                </c:pt>
                <c:pt idx="146">
                  <c:v>3.9947445509895575E-2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6.4543399532509912E-2</c:v>
                </c:pt>
                <c:pt idx="153">
                  <c:v>9.7080254541212482E-2</c:v>
                </c:pt>
                <c:pt idx="154">
                  <c:v>8.7666570229771271E-2</c:v>
                </c:pt>
                <c:pt idx="155">
                  <c:v>2.9744462693273906E-2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2.4423882689670433E-2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0.11517526332496536</c:v>
                </c:pt>
                <c:pt idx="167">
                  <c:v>3.5018590905883773E-2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7.4209534306330413E-2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9.9290295989954133E-2</c:v>
                </c:pt>
                <c:pt idx="178">
                  <c:v>2.6961799386924133E-2</c:v>
                </c:pt>
                <c:pt idx="179">
                  <c:v>0</c:v>
                </c:pt>
                <c:pt idx="180">
                  <c:v>0</c:v>
                </c:pt>
                <c:pt idx="181">
                  <c:v>5.7504823971330783E-2</c:v>
                </c:pt>
                <c:pt idx="182">
                  <c:v>3.1964731312900383E-3</c:v>
                </c:pt>
                <c:pt idx="183">
                  <c:v>0</c:v>
                </c:pt>
                <c:pt idx="184">
                  <c:v>0</c:v>
                </c:pt>
                <c:pt idx="185">
                  <c:v>0.23785697689639279</c:v>
                </c:pt>
                <c:pt idx="186">
                  <c:v>2.8159438831708388E-2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0.42652175663349567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3.4650329408396359E-2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0.21734473975056495</c:v>
                </c:pt>
                <c:pt idx="207">
                  <c:v>4.1394982706667749E-2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0.25159465137757886</c:v>
                </c:pt>
                <c:pt idx="2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0F-49F4-8925-20EBF7033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564751"/>
        <c:axId val="1355562831"/>
      </c:scatterChart>
      <c:valAx>
        <c:axId val="135556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562831"/>
        <c:crosses val="autoZero"/>
        <c:crossBetween val="midCat"/>
      </c:valAx>
      <c:valAx>
        <c:axId val="135556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56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480060</xdr:colOff>
      <xdr:row>114</xdr:row>
      <xdr:rowOff>38100</xdr:rowOff>
    </xdr:from>
    <xdr:to>
      <xdr:col>25</xdr:col>
      <xdr:colOff>175260</xdr:colOff>
      <xdr:row>131</xdr:row>
      <xdr:rowOff>22860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BF0E69D-4141-C2FB-29D5-3C0D33EF9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20"/>
  <sheetViews>
    <sheetView tabSelected="1" topLeftCell="D67" zoomScaleNormal="100" workbookViewId="0">
      <selection activeCell="X113" sqref="X113"/>
    </sheetView>
  </sheetViews>
  <sheetFormatPr defaultRowHeight="13.8" x14ac:dyDescent="0.25"/>
  <cols>
    <col min="3" max="3" width="11.6640625" bestFit="1" customWidth="1"/>
    <col min="5" max="5" width="9.109375" bestFit="1" customWidth="1"/>
  </cols>
  <sheetData>
    <row r="1" spans="1:1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12</v>
      </c>
      <c r="I1" t="s">
        <v>13</v>
      </c>
      <c r="J1" t="s">
        <v>14</v>
      </c>
      <c r="K1" t="s">
        <v>1</v>
      </c>
      <c r="L1" t="s">
        <v>16</v>
      </c>
      <c r="M1" t="s">
        <v>17</v>
      </c>
      <c r="N1" t="s">
        <v>10</v>
      </c>
      <c r="Q1" t="s">
        <v>21</v>
      </c>
      <c r="R1" t="s">
        <v>22</v>
      </c>
      <c r="S1" t="s">
        <v>23</v>
      </c>
    </row>
    <row r="2" spans="1:19" x14ac:dyDescent="0.25">
      <c r="A2" t="s">
        <v>8</v>
      </c>
      <c r="N2" t="s">
        <v>9</v>
      </c>
      <c r="Q2" t="s">
        <v>26</v>
      </c>
    </row>
    <row r="3" spans="1:19" x14ac:dyDescent="0.25">
      <c r="A3">
        <f t="shared" ref="A3:A62" si="0">K3/180*3.1415926</f>
        <v>0</v>
      </c>
      <c r="B3">
        <v>230</v>
      </c>
      <c r="C3">
        <v>1420.4059999999999</v>
      </c>
      <c r="E3" t="e">
        <f t="shared" ref="E3:E56" si="1">COS(A3)+SIN(A3)*SQRT(B3*B3/(3*10^5*(C3-D3)/C3+B3*SIN(A3)^2)^2-1)</f>
        <v>#NUM!</v>
      </c>
      <c r="F3" t="e">
        <f t="shared" ref="F3:F56" si="2">E3*COS(A3)</f>
        <v>#NUM!</v>
      </c>
      <c r="G3" t="e">
        <f t="shared" ref="G3:G56" si="3">SIN(A3)*E3</f>
        <v>#NUM!</v>
      </c>
      <c r="H3" t="e">
        <f t="shared" ref="H3:H33" si="4">M3*(COS(A3)-SIN(A3)*SQRT(B3*B3/(3*10^5*(C3-D3)/C3+B3*SIN(A3)^2)^2-1))</f>
        <v>#NUM!</v>
      </c>
      <c r="I3" t="e">
        <f t="shared" ref="I3:I20" si="5">COS(A3)*H3</f>
        <v>#NUM!</v>
      </c>
      <c r="J3" t="e">
        <f t="shared" ref="J3:J20" si="6">SIN(A3)*H3</f>
        <v>#NUM!</v>
      </c>
      <c r="K3">
        <v>0</v>
      </c>
      <c r="L3" t="e">
        <f>(F3-1)^2+G3^2</f>
        <v>#NUM!</v>
      </c>
      <c r="M3" t="e">
        <f t="shared" ref="M3:M33" si="7">IF(L3&lt;1,1,0)</f>
        <v>#NUM!</v>
      </c>
      <c r="N3" t="s">
        <v>24</v>
      </c>
    </row>
    <row r="4" spans="1:19" x14ac:dyDescent="0.25">
      <c r="A4">
        <f t="shared" ref="A4:A20" si="8">K4/180*3.1415926</f>
        <v>8.726646111111111E-2</v>
      </c>
      <c r="B4">
        <v>230</v>
      </c>
      <c r="C4">
        <v>1420.4059999999999</v>
      </c>
      <c r="D4">
        <v>1420.222</v>
      </c>
      <c r="E4">
        <f t="shared" ref="E4:E20" si="9">COS(A4)+SIN(A4)*SQRT(B4*B4/(3*10^5*(C4-D4)/C4+B4*SIN(A4)^2)^2-1)</f>
        <v>1.4820667093387143</v>
      </c>
      <c r="F4">
        <f t="shared" ref="F4:F20" si="10">E4*COS(A4)</f>
        <v>1.4764269982537912</v>
      </c>
      <c r="G4">
        <f t="shared" ref="G4:G20" si="11">SIN(A4)*E4</f>
        <v>0.1291706226561761</v>
      </c>
      <c r="H4">
        <f t="shared" ref="H4:H20" si="12">M4*(COS(A4)-SIN(A4)*SQRT(B4*B4/(3*10^5*(C4-D4)/C4+B4*SIN(A4)^2)^2-1))</f>
        <v>0.51032268710425766</v>
      </c>
      <c r="I4">
        <f t="shared" si="5"/>
        <v>0.50838075527540372</v>
      </c>
      <c r="J4">
        <f t="shared" si="6"/>
        <v>4.4477552078774012E-2</v>
      </c>
      <c r="K4">
        <v>5</v>
      </c>
      <c r="L4">
        <f t="shared" ref="L4:L20" si="13">(F4-1)^2+G4^2</f>
        <v>0.2436677344225022</v>
      </c>
      <c r="M4">
        <f t="shared" si="7"/>
        <v>1</v>
      </c>
      <c r="N4" t="s">
        <v>15</v>
      </c>
      <c r="Q4">
        <f>IF(L4&gt;2.4,0,1)</f>
        <v>1</v>
      </c>
      <c r="R4">
        <f>F4*Q4</f>
        <v>1.4764269982537912</v>
      </c>
      <c r="S4">
        <f>G4*Q4</f>
        <v>0.1291706226561761</v>
      </c>
    </row>
    <row r="5" spans="1:19" x14ac:dyDescent="0.25">
      <c r="A5">
        <f t="shared" si="8"/>
        <v>8.726646111111111E-2</v>
      </c>
      <c r="B5">
        <v>230</v>
      </c>
      <c r="C5">
        <v>1420.4059999999999</v>
      </c>
      <c r="D5">
        <v>1420.298</v>
      </c>
      <c r="E5">
        <f t="shared" si="9"/>
        <v>1.8078098734316339</v>
      </c>
      <c r="F5">
        <f t="shared" si="10"/>
        <v>1.8009306113050494</v>
      </c>
      <c r="G5">
        <f t="shared" si="11"/>
        <v>0.15756100958460897</v>
      </c>
      <c r="H5">
        <f>M5*(COS(A5)-SIN(A5)*SQRT(B5*B5/(3*10^5*(C5-D5)/C5+B5*SIN(A5)^2)^2-1))</f>
        <v>0.18457952301133806</v>
      </c>
      <c r="I5">
        <f t="shared" si="5"/>
        <v>0.18387714222414575</v>
      </c>
      <c r="J5">
        <f t="shared" si="6"/>
        <v>1.6087165150341132E-2</v>
      </c>
      <c r="K5">
        <v>5</v>
      </c>
      <c r="L5">
        <f t="shared" si="13"/>
        <v>0.66631531586680137</v>
      </c>
      <c r="M5">
        <f t="shared" si="7"/>
        <v>1</v>
      </c>
      <c r="Q5">
        <f t="shared" ref="Q5:Q65" si="14">IF(L5&gt;2.8,0,1)</f>
        <v>1</v>
      </c>
      <c r="R5">
        <f t="shared" ref="R5:R62" si="15">F5*Q5</f>
        <v>1.8009306113050494</v>
      </c>
      <c r="S5">
        <f t="shared" ref="S5:S62" si="16">G5*Q5</f>
        <v>0.15756100958460897</v>
      </c>
    </row>
    <row r="6" spans="1:19" x14ac:dyDescent="0.25">
      <c r="A6">
        <f t="shared" si="8"/>
        <v>8.726646111111111E-2</v>
      </c>
      <c r="B6">
        <v>230</v>
      </c>
      <c r="C6">
        <v>1420.4059999999999</v>
      </c>
      <c r="D6">
        <v>1420.569</v>
      </c>
      <c r="E6">
        <f>COS(A6)+SIN(A6)*SQRT(B6*B6/(3*10^5*(C6-D6)/C6+B6*SIN(A6)^2)^2-1)</f>
        <v>1.6033747714521476</v>
      </c>
      <c r="F6">
        <f t="shared" si="10"/>
        <v>1.5972734465827163</v>
      </c>
      <c r="G6">
        <f t="shared" si="11"/>
        <v>0.13974331673105878</v>
      </c>
      <c r="H6">
        <f>M6*(COS(A6)-SIN(A6)*SQRT(B6*B6/(3*10^5*(C6-D6)/C6+B6*SIN(A6)^2)^2-1))</f>
        <v>0.3890146249908244</v>
      </c>
      <c r="I6">
        <f t="shared" si="5"/>
        <v>0.38753430694647883</v>
      </c>
      <c r="J6">
        <f t="shared" si="6"/>
        <v>3.3904858003891356E-2</v>
      </c>
      <c r="K6">
        <v>5</v>
      </c>
      <c r="L6">
        <f t="shared" si="13"/>
        <v>0.3762637645637939</v>
      </c>
      <c r="M6">
        <f t="shared" si="7"/>
        <v>1</v>
      </c>
      <c r="Q6">
        <f t="shared" si="14"/>
        <v>1</v>
      </c>
      <c r="R6">
        <f t="shared" si="15"/>
        <v>1.5972734465827163</v>
      </c>
      <c r="S6">
        <f t="shared" si="16"/>
        <v>0.13974331673105878</v>
      </c>
    </row>
    <row r="7" spans="1:19" x14ac:dyDescent="0.25">
      <c r="A7">
        <f t="shared" si="8"/>
        <v>8.726646111111111E-2</v>
      </c>
      <c r="B7">
        <v>230</v>
      </c>
      <c r="C7">
        <v>1420.4059999999999</v>
      </c>
      <c r="D7">
        <v>1420.6030000000001</v>
      </c>
      <c r="E7">
        <f>COS(A7)+SIN(A7)*SQRT(B7*B7/(3*10^5*(C7-D7)/C7+B7*SIN(A7)^2)^2-1)</f>
        <v>1.4914814292338048</v>
      </c>
      <c r="F7">
        <f t="shared" si="10"/>
        <v>1.4858058922985207</v>
      </c>
      <c r="G7">
        <f t="shared" si="11"/>
        <v>0.12999116954743239</v>
      </c>
      <c r="H7">
        <f>M7*(COS(A7)-SIN(A7)*SQRT(B7*B7/(3*10^5*(C7-D7)/C7+B7*SIN(A7)^2)^2-1))</f>
        <v>0.50090796720916708</v>
      </c>
      <c r="I7">
        <f t="shared" si="5"/>
        <v>0.49900186123067419</v>
      </c>
      <c r="J7">
        <f t="shared" si="6"/>
        <v>4.3657005187517708E-2</v>
      </c>
      <c r="K7">
        <v>5</v>
      </c>
      <c r="L7">
        <f t="shared" si="13"/>
        <v>0.25290506915227118</v>
      </c>
      <c r="M7">
        <f t="shared" si="7"/>
        <v>1</v>
      </c>
      <c r="Q7">
        <f t="shared" si="14"/>
        <v>1</v>
      </c>
      <c r="R7">
        <f t="shared" si="15"/>
        <v>1.4858058922985207</v>
      </c>
      <c r="S7">
        <f t="shared" si="16"/>
        <v>0.12999116954743239</v>
      </c>
    </row>
    <row r="8" spans="1:19" x14ac:dyDescent="0.25">
      <c r="A8">
        <f t="shared" si="8"/>
        <v>8.726646111111111E-2</v>
      </c>
      <c r="B8">
        <v>230</v>
      </c>
      <c r="C8">
        <v>1420.4059999999999</v>
      </c>
      <c r="D8">
        <v>1420.7660000000001</v>
      </c>
      <c r="E8">
        <f>COS(A8)+SIN(A8)*SQRT(B8*B8/(3*10^5*(C8-D8)/C8+B8*SIN(A8)^2)^2-1)</f>
        <v>1.251573071541924</v>
      </c>
      <c r="F8">
        <f t="shared" si="10"/>
        <v>1.2468104583068453</v>
      </c>
      <c r="G8">
        <f t="shared" si="11"/>
        <v>0.10908177879719556</v>
      </c>
      <c r="H8">
        <f>M8*(COS(A8)-SIN(A8)*SQRT(B8*B8/(3*10^5*(C8-D8)/C8+B8*SIN(A8)^2)^2-1))</f>
        <v>0.74081632490104798</v>
      </c>
      <c r="I8">
        <f t="shared" si="5"/>
        <v>0.7379972952223498</v>
      </c>
      <c r="J8">
        <f t="shared" si="6"/>
        <v>6.4566395937754553E-2</v>
      </c>
      <c r="K8">
        <v>5</v>
      </c>
      <c r="L8">
        <f t="shared" si="13"/>
        <v>7.2814236795195345E-2</v>
      </c>
      <c r="M8">
        <f t="shared" si="7"/>
        <v>1</v>
      </c>
      <c r="Q8">
        <f t="shared" si="14"/>
        <v>1</v>
      </c>
      <c r="R8">
        <f t="shared" si="15"/>
        <v>1.2468104583068453</v>
      </c>
      <c r="S8">
        <f t="shared" si="16"/>
        <v>0.10908177879719556</v>
      </c>
    </row>
    <row r="9" spans="1:19" x14ac:dyDescent="0.25">
      <c r="A9">
        <f t="shared" si="8"/>
        <v>8.726646111111111E-2</v>
      </c>
      <c r="B9">
        <v>230</v>
      </c>
      <c r="C9">
        <v>1420.4059999999999</v>
      </c>
      <c r="D9">
        <v>1420.3130000000001</v>
      </c>
      <c r="E9">
        <f>COS(A9)+SIN(A9)*SQRT(B9*B9/(3*10^5*(C9-D9)/C9+B9*SIN(A9)^2)^2-1)</f>
        <v>1.9293189622864408</v>
      </c>
      <c r="F9">
        <f t="shared" si="10"/>
        <v>1.9219773214079314</v>
      </c>
      <c r="G9">
        <f t="shared" si="11"/>
        <v>0.16815122429415011</v>
      </c>
      <c r="H9">
        <f>M9*(COS(A9)-SIN(A9)*SQRT(B9*B9/(3*10^5*(C9-D9)/C9+B9*SIN(A9)^2)^2-1))</f>
        <v>6.307043415653113E-2</v>
      </c>
      <c r="I9">
        <f t="shared" si="5"/>
        <v>6.283043212126363E-2</v>
      </c>
      <c r="J9">
        <f t="shared" si="6"/>
        <v>5.4969504408000219E-3</v>
      </c>
      <c r="K9">
        <v>5</v>
      </c>
      <c r="L9">
        <f t="shared" si="13"/>
        <v>0.87831701542216567</v>
      </c>
      <c r="M9">
        <f t="shared" si="7"/>
        <v>1</v>
      </c>
      <c r="Q9">
        <f t="shared" si="14"/>
        <v>1</v>
      </c>
      <c r="R9">
        <f t="shared" si="15"/>
        <v>1.9219773214079314</v>
      </c>
      <c r="S9">
        <f t="shared" si="16"/>
        <v>0.16815122429415011</v>
      </c>
    </row>
    <row r="10" spans="1:19" x14ac:dyDescent="0.25">
      <c r="A10">
        <f t="shared" si="8"/>
        <v>8.726646111111111E-2</v>
      </c>
      <c r="B10">
        <v>230</v>
      </c>
      <c r="C10">
        <v>1420.4059999999999</v>
      </c>
      <c r="D10">
        <v>1420.479</v>
      </c>
      <c r="E10">
        <f t="shared" si="9"/>
        <v>2.4599026064656098</v>
      </c>
      <c r="F10">
        <f t="shared" si="10"/>
        <v>2.450541934702255</v>
      </c>
      <c r="G10">
        <f t="shared" si="11"/>
        <v>0.21439463510552062</v>
      </c>
      <c r="H10">
        <f t="shared" si="12"/>
        <v>0</v>
      </c>
      <c r="I10">
        <f t="shared" si="5"/>
        <v>0</v>
      </c>
      <c r="J10">
        <f t="shared" si="6"/>
        <v>0</v>
      </c>
      <c r="K10">
        <v>5</v>
      </c>
      <c r="L10">
        <f t="shared" si="13"/>
        <v>2.1500369638917904</v>
      </c>
      <c r="M10">
        <f t="shared" si="7"/>
        <v>0</v>
      </c>
      <c r="Q10">
        <f t="shared" si="14"/>
        <v>1</v>
      </c>
      <c r="R10">
        <f t="shared" si="15"/>
        <v>2.450541934702255</v>
      </c>
      <c r="S10">
        <f t="shared" si="16"/>
        <v>0.21439463510552062</v>
      </c>
    </row>
    <row r="11" spans="1:19" x14ac:dyDescent="0.25">
      <c r="A11">
        <f t="shared" si="8"/>
        <v>0.17453292222222222</v>
      </c>
      <c r="B11">
        <v>230</v>
      </c>
      <c r="C11">
        <v>1420.4059999999999</v>
      </c>
      <c r="D11">
        <v>1420.567</v>
      </c>
      <c r="E11">
        <f t="shared" si="9"/>
        <v>2.4500075125943384</v>
      </c>
      <c r="F11">
        <f t="shared" si="10"/>
        <v>2.4127863946076817</v>
      </c>
      <c r="G11">
        <f t="shared" si="11"/>
        <v>0.42543933264892225</v>
      </c>
      <c r="H11">
        <f t="shared" si="12"/>
        <v>0</v>
      </c>
      <c r="I11">
        <f t="shared" si="5"/>
        <v>0</v>
      </c>
      <c r="J11">
        <f t="shared" si="6"/>
        <v>0</v>
      </c>
      <c r="K11">
        <v>10</v>
      </c>
      <c r="L11">
        <f t="shared" si="13"/>
        <v>2.1769640225533324</v>
      </c>
      <c r="M11">
        <f t="shared" si="7"/>
        <v>0</v>
      </c>
      <c r="Q11">
        <f t="shared" si="14"/>
        <v>1</v>
      </c>
      <c r="R11">
        <f t="shared" si="15"/>
        <v>2.4127863946076817</v>
      </c>
      <c r="S11">
        <f t="shared" si="16"/>
        <v>0.42543933264892225</v>
      </c>
    </row>
    <row r="12" spans="1:19" x14ac:dyDescent="0.25">
      <c r="A12">
        <f t="shared" si="8"/>
        <v>0.17453292222222222</v>
      </c>
      <c r="B12">
        <v>230</v>
      </c>
      <c r="C12">
        <v>1420.4059999999999</v>
      </c>
      <c r="D12">
        <v>1420.606</v>
      </c>
      <c r="E12">
        <f t="shared" si="9"/>
        <v>2.1026237633547473</v>
      </c>
      <c r="F12">
        <f t="shared" si="10"/>
        <v>2.0706801849064909</v>
      </c>
      <c r="G12">
        <f t="shared" si="11"/>
        <v>0.3651167786608836</v>
      </c>
      <c r="H12">
        <f t="shared" si="12"/>
        <v>0</v>
      </c>
      <c r="I12">
        <f t="shared" si="5"/>
        <v>0</v>
      </c>
      <c r="J12">
        <f t="shared" si="6"/>
        <v>0</v>
      </c>
      <c r="K12">
        <v>10</v>
      </c>
      <c r="L12">
        <f t="shared" si="13"/>
        <v>1.2796663204110981</v>
      </c>
      <c r="M12">
        <f t="shared" si="7"/>
        <v>0</v>
      </c>
      <c r="Q12">
        <f t="shared" si="14"/>
        <v>1</v>
      </c>
      <c r="R12">
        <f t="shared" si="15"/>
        <v>2.0706801849064909</v>
      </c>
      <c r="S12">
        <f t="shared" si="16"/>
        <v>0.3651167786608836</v>
      </c>
    </row>
    <row r="13" spans="1:19" x14ac:dyDescent="0.25">
      <c r="A13">
        <f t="shared" si="8"/>
        <v>0.17453292222222222</v>
      </c>
      <c r="B13">
        <v>230</v>
      </c>
      <c r="C13">
        <v>1420.4059999999999</v>
      </c>
      <c r="D13">
        <v>1420.771</v>
      </c>
      <c r="E13">
        <f t="shared" si="9"/>
        <v>1.5269733540161861</v>
      </c>
      <c r="F13">
        <f t="shared" si="10"/>
        <v>1.5037751984676209</v>
      </c>
      <c r="G13">
        <f t="shared" si="11"/>
        <v>0.26515613579381558</v>
      </c>
      <c r="H13">
        <f t="shared" si="12"/>
        <v>0.44264215304220456</v>
      </c>
      <c r="I13">
        <f t="shared" si="5"/>
        <v>0.43591742435481973</v>
      </c>
      <c r="J13">
        <f t="shared" si="6"/>
        <v>7.6864001936527274E-2</v>
      </c>
      <c r="K13">
        <v>10</v>
      </c>
      <c r="L13">
        <f t="shared" si="13"/>
        <v>0.32409722694019916</v>
      </c>
      <c r="M13">
        <f t="shared" si="7"/>
        <v>1</v>
      </c>
      <c r="Q13">
        <f t="shared" si="14"/>
        <v>1</v>
      </c>
      <c r="R13">
        <f t="shared" si="15"/>
        <v>1.5037751984676209</v>
      </c>
      <c r="S13">
        <f t="shared" si="16"/>
        <v>0.26515613579381558</v>
      </c>
    </row>
    <row r="14" spans="1:19" x14ac:dyDescent="0.25">
      <c r="A14">
        <f t="shared" si="8"/>
        <v>0.17453292222222222</v>
      </c>
      <c r="B14">
        <v>230</v>
      </c>
      <c r="C14">
        <v>1420.4059999999999</v>
      </c>
      <c r="D14">
        <v>1420.683</v>
      </c>
      <c r="E14">
        <f t="shared" si="9"/>
        <v>1.7395673330947434</v>
      </c>
      <c r="F14">
        <f t="shared" si="10"/>
        <v>1.7131393974178075</v>
      </c>
      <c r="G14">
        <f t="shared" si="11"/>
        <v>0.30207269222044725</v>
      </c>
      <c r="H14">
        <f t="shared" si="12"/>
        <v>0.23004817396364696</v>
      </c>
      <c r="I14">
        <f t="shared" si="5"/>
        <v>0.22655322540463266</v>
      </c>
      <c r="J14">
        <f t="shared" si="6"/>
        <v>3.9947445509895575E-2</v>
      </c>
      <c r="K14">
        <v>10</v>
      </c>
      <c r="L14">
        <f t="shared" si="13"/>
        <v>0.59981571153474267</v>
      </c>
      <c r="M14">
        <f t="shared" si="7"/>
        <v>1</v>
      </c>
      <c r="Q14">
        <f t="shared" si="14"/>
        <v>1</v>
      </c>
      <c r="R14">
        <f t="shared" si="15"/>
        <v>1.7131393974178075</v>
      </c>
      <c r="S14">
        <f t="shared" si="16"/>
        <v>0.30207269222044725</v>
      </c>
    </row>
    <row r="15" spans="1:19" x14ac:dyDescent="0.25">
      <c r="A15">
        <f t="shared" si="8"/>
        <v>0.17453292222222222</v>
      </c>
      <c r="B15">
        <v>230</v>
      </c>
      <c r="C15">
        <v>1420.4059999999999</v>
      </c>
      <c r="D15">
        <v>1420.2919999999999</v>
      </c>
      <c r="E15">
        <f t="shared" si="9"/>
        <v>2.2608653432566577</v>
      </c>
      <c r="F15">
        <f t="shared" si="10"/>
        <v>2.226517719724602</v>
      </c>
      <c r="G15">
        <f t="shared" si="11"/>
        <v>0.3925951401780251</v>
      </c>
      <c r="H15">
        <f t="shared" si="12"/>
        <v>0</v>
      </c>
      <c r="I15">
        <f t="shared" si="5"/>
        <v>0</v>
      </c>
      <c r="J15">
        <f t="shared" si="6"/>
        <v>0</v>
      </c>
      <c r="K15">
        <v>10</v>
      </c>
      <c r="L15">
        <f t="shared" si="13"/>
        <v>1.6584766608898405</v>
      </c>
      <c r="M15">
        <f t="shared" si="7"/>
        <v>0</v>
      </c>
      <c r="Q15">
        <f t="shared" si="14"/>
        <v>1</v>
      </c>
      <c r="R15">
        <f t="shared" si="15"/>
        <v>2.226517719724602</v>
      </c>
      <c r="S15">
        <f t="shared" si="16"/>
        <v>0.3925951401780251</v>
      </c>
    </row>
    <row r="16" spans="1:19" x14ac:dyDescent="0.25">
      <c r="A16">
        <f t="shared" si="8"/>
        <v>0.2617993833333333</v>
      </c>
      <c r="B16">
        <v>230</v>
      </c>
      <c r="C16">
        <v>1420.4059999999999</v>
      </c>
      <c r="D16">
        <v>1420.3820000000001</v>
      </c>
      <c r="E16">
        <f t="shared" si="9"/>
        <v>3.8616017420284914</v>
      </c>
      <c r="F16">
        <f t="shared" si="10"/>
        <v>3.7300208579315628</v>
      </c>
      <c r="G16">
        <f t="shared" si="11"/>
        <v>0.99945605878045762</v>
      </c>
      <c r="H16">
        <f t="shared" si="12"/>
        <v>0</v>
      </c>
      <c r="I16">
        <f t="shared" si="5"/>
        <v>0</v>
      </c>
      <c r="J16">
        <f t="shared" si="6"/>
        <v>0</v>
      </c>
      <c r="K16">
        <v>15</v>
      </c>
      <c r="L16">
        <f t="shared" si="13"/>
        <v>8.4519262981743513</v>
      </c>
      <c r="M16">
        <f t="shared" si="7"/>
        <v>0</v>
      </c>
      <c r="Q16">
        <f t="shared" si="14"/>
        <v>0</v>
      </c>
      <c r="R16">
        <f t="shared" si="15"/>
        <v>0</v>
      </c>
      <c r="S16">
        <f t="shared" si="16"/>
        <v>0</v>
      </c>
    </row>
    <row r="17" spans="1:21" x14ac:dyDescent="0.25">
      <c r="A17">
        <f t="shared" si="8"/>
        <v>0.2617993833333333</v>
      </c>
      <c r="B17">
        <v>230</v>
      </c>
      <c r="C17">
        <v>1420.4059999999999</v>
      </c>
      <c r="D17">
        <v>1420.5809999999999</v>
      </c>
      <c r="E17">
        <f t="shared" si="9"/>
        <v>3.7155730512067562</v>
      </c>
      <c r="F17">
        <f t="shared" si="10"/>
        <v>3.5889679739188818</v>
      </c>
      <c r="G17">
        <f t="shared" si="11"/>
        <v>0.96166105309432104</v>
      </c>
      <c r="H17">
        <f t="shared" si="12"/>
        <v>0</v>
      </c>
      <c r="I17">
        <f t="shared" si="5"/>
        <v>0</v>
      </c>
      <c r="J17">
        <f t="shared" si="6"/>
        <v>0</v>
      </c>
      <c r="K17">
        <v>15</v>
      </c>
      <c r="L17">
        <f t="shared" si="13"/>
        <v>7.6275471510161186</v>
      </c>
      <c r="M17">
        <f t="shared" si="7"/>
        <v>0</v>
      </c>
      <c r="Q17">
        <f t="shared" si="14"/>
        <v>0</v>
      </c>
      <c r="R17">
        <f t="shared" si="15"/>
        <v>0</v>
      </c>
      <c r="S17">
        <f t="shared" si="16"/>
        <v>0</v>
      </c>
    </row>
    <row r="18" spans="1:21" x14ac:dyDescent="0.25">
      <c r="A18">
        <f t="shared" si="8"/>
        <v>0.2617993833333333</v>
      </c>
      <c r="B18">
        <v>230</v>
      </c>
      <c r="C18">
        <v>1420.4059999999999</v>
      </c>
      <c r="D18">
        <v>1420.4749999999999</v>
      </c>
      <c r="E18">
        <f t="shared" si="9"/>
        <v>72.361244312448164</v>
      </c>
      <c r="F18">
        <f t="shared" si="10"/>
        <v>69.895594787444523</v>
      </c>
      <c r="G18">
        <f t="shared" si="11"/>
        <v>18.728467843237173</v>
      </c>
      <c r="H18">
        <f t="shared" si="12"/>
        <v>0</v>
      </c>
      <c r="I18">
        <f t="shared" si="5"/>
        <v>0</v>
      </c>
      <c r="J18">
        <f t="shared" si="6"/>
        <v>0</v>
      </c>
      <c r="K18">
        <v>15</v>
      </c>
      <c r="L18">
        <f t="shared" si="13"/>
        <v>5097.358488870922</v>
      </c>
      <c r="M18">
        <f t="shared" si="7"/>
        <v>0</v>
      </c>
      <c r="Q18">
        <f t="shared" si="14"/>
        <v>0</v>
      </c>
      <c r="R18">
        <f t="shared" si="15"/>
        <v>0</v>
      </c>
      <c r="S18">
        <f t="shared" si="16"/>
        <v>0</v>
      </c>
    </row>
    <row r="19" spans="1:21" x14ac:dyDescent="0.25">
      <c r="A19">
        <f t="shared" si="8"/>
        <v>0.2617993833333333</v>
      </c>
      <c r="B19">
        <v>230</v>
      </c>
      <c r="C19">
        <v>1420.4059999999999</v>
      </c>
      <c r="D19">
        <v>1420.3</v>
      </c>
      <c r="E19">
        <f t="shared" si="9"/>
        <v>2.5195463030386849</v>
      </c>
      <c r="F19">
        <f t="shared" si="10"/>
        <v>2.4336948475483968</v>
      </c>
      <c r="G19">
        <f t="shared" si="11"/>
        <v>0.65210655737562517</v>
      </c>
      <c r="H19">
        <f t="shared" si="12"/>
        <v>0</v>
      </c>
      <c r="I19">
        <f t="shared" si="5"/>
        <v>0</v>
      </c>
      <c r="J19">
        <f t="shared" si="6"/>
        <v>0</v>
      </c>
      <c r="K19">
        <v>15</v>
      </c>
      <c r="L19">
        <f t="shared" si="13"/>
        <v>2.4807238780591101</v>
      </c>
      <c r="M19">
        <f t="shared" si="7"/>
        <v>0</v>
      </c>
      <c r="Q19">
        <f t="shared" si="14"/>
        <v>1</v>
      </c>
      <c r="R19">
        <f t="shared" si="15"/>
        <v>2.4336948475483968</v>
      </c>
      <c r="S19">
        <f t="shared" si="16"/>
        <v>0.65210655737562517</v>
      </c>
    </row>
    <row r="20" spans="1:21" x14ac:dyDescent="0.25">
      <c r="A20">
        <f t="shared" si="8"/>
        <v>0.2617993833333333</v>
      </c>
      <c r="B20">
        <v>230</v>
      </c>
      <c r="C20">
        <v>1420.4059999999999</v>
      </c>
      <c r="D20">
        <v>1420.1089999999999</v>
      </c>
      <c r="E20">
        <f t="shared" si="9"/>
        <v>1.6824751046337603</v>
      </c>
      <c r="F20">
        <f t="shared" si="10"/>
        <v>1.6251461575988206</v>
      </c>
      <c r="G20">
        <f t="shared" si="11"/>
        <v>0.43545659273246962</v>
      </c>
      <c r="H20">
        <f t="shared" si="12"/>
        <v>0.24937655025605276</v>
      </c>
      <c r="I20">
        <f t="shared" si="5"/>
        <v>0.24087925065143409</v>
      </c>
      <c r="J20">
        <f t="shared" si="6"/>
        <v>6.4543399532509912E-2</v>
      </c>
      <c r="K20">
        <v>15</v>
      </c>
      <c r="L20">
        <f t="shared" si="13"/>
        <v>0.58043016251474144</v>
      </c>
      <c r="M20">
        <f t="shared" si="7"/>
        <v>1</v>
      </c>
      <c r="Q20">
        <f t="shared" si="14"/>
        <v>1</v>
      </c>
      <c r="R20">
        <f t="shared" si="15"/>
        <v>1.6251461575988206</v>
      </c>
      <c r="S20">
        <f t="shared" si="16"/>
        <v>0.43545659273246962</v>
      </c>
    </row>
    <row r="21" spans="1:21" x14ac:dyDescent="0.25">
      <c r="A21">
        <f t="shared" si="0"/>
        <v>0.2617993833333333</v>
      </c>
      <c r="B21">
        <v>230</v>
      </c>
      <c r="C21">
        <v>1420.4059999999999</v>
      </c>
      <c r="D21">
        <v>1420.0419999999999</v>
      </c>
      <c r="E21">
        <f t="shared" si="1"/>
        <v>1.5567623483020347</v>
      </c>
      <c r="F21">
        <f t="shared" si="2"/>
        <v>1.5037169594187187</v>
      </c>
      <c r="G21">
        <f t="shared" si="3"/>
        <v>0.40291973772376705</v>
      </c>
      <c r="H21">
        <f t="shared" si="4"/>
        <v>0.37508930658777817</v>
      </c>
      <c r="I21">
        <f t="shared" ref="I21:I62" si="17">COS(A21)*H21</f>
        <v>0.36230844883153585</v>
      </c>
      <c r="J21">
        <f t="shared" ref="J21:J62" si="18">SIN(A21)*H21</f>
        <v>9.7080254541212482E-2</v>
      </c>
      <c r="K21">
        <v>15</v>
      </c>
      <c r="L21">
        <f t="shared" ref="L21:L62" si="19">(F21-1)^2+G21^2</f>
        <v>0.41607509025342837</v>
      </c>
      <c r="M21">
        <f t="shared" si="7"/>
        <v>1</v>
      </c>
      <c r="Q21">
        <f t="shared" si="14"/>
        <v>1</v>
      </c>
      <c r="R21">
        <f t="shared" si="15"/>
        <v>1.5037169594187187</v>
      </c>
      <c r="S21">
        <f t="shared" si="16"/>
        <v>0.40291973772376705</v>
      </c>
    </row>
    <row r="22" spans="1:21" x14ac:dyDescent="0.25">
      <c r="A22">
        <f t="shared" si="0"/>
        <v>0.34906584444444444</v>
      </c>
      <c r="B22">
        <v>230</v>
      </c>
      <c r="C22">
        <v>1420.4059999999999</v>
      </c>
      <c r="D22">
        <v>1420.046</v>
      </c>
      <c r="E22">
        <f t="shared" si="1"/>
        <v>1.6230653376665685</v>
      </c>
      <c r="F22">
        <f t="shared" si="2"/>
        <v>1.5251825241640877</v>
      </c>
      <c r="G22">
        <f t="shared" si="3"/>
        <v>0.55512103033406512</v>
      </c>
      <c r="H22">
        <f t="shared" si="4"/>
        <v>0.25631990797831261</v>
      </c>
      <c r="I22">
        <f t="shared" si="17"/>
        <v>0.24086192660974717</v>
      </c>
      <c r="J22">
        <f t="shared" si="18"/>
        <v>8.7666570229771271E-2</v>
      </c>
      <c r="K22">
        <v>20</v>
      </c>
      <c r="L22">
        <f t="shared" si="19"/>
        <v>0.58397604200651654</v>
      </c>
      <c r="M22">
        <f t="shared" si="7"/>
        <v>1</v>
      </c>
      <c r="Q22">
        <f t="shared" si="14"/>
        <v>1</v>
      </c>
      <c r="R22">
        <f t="shared" si="15"/>
        <v>1.5251825241640877</v>
      </c>
      <c r="S22">
        <f t="shared" si="16"/>
        <v>0.55512103033406512</v>
      </c>
    </row>
    <row r="23" spans="1:21" x14ac:dyDescent="0.25">
      <c r="A23">
        <f t="shared" si="0"/>
        <v>0.34906584444444444</v>
      </c>
      <c r="B23">
        <v>230</v>
      </c>
      <c r="C23">
        <v>1420.4059999999999</v>
      </c>
      <c r="D23">
        <v>1420.1279999999999</v>
      </c>
      <c r="E23">
        <f t="shared" si="1"/>
        <v>1.7924182533190514</v>
      </c>
      <c r="F23">
        <f t="shared" si="2"/>
        <v>1.6843222096561969</v>
      </c>
      <c r="G23">
        <f t="shared" si="3"/>
        <v>0.61304313787056242</v>
      </c>
      <c r="H23">
        <f t="shared" si="4"/>
        <v>8.6966992325829606E-2</v>
      </c>
      <c r="I23">
        <f t="shared" si="17"/>
        <v>8.1722241117637873E-2</v>
      </c>
      <c r="J23">
        <f t="shared" si="18"/>
        <v>2.9744462693273906E-2</v>
      </c>
      <c r="K23">
        <v>20</v>
      </c>
      <c r="L23">
        <f t="shared" si="19"/>
        <v>0.84411877551892545</v>
      </c>
      <c r="M23">
        <f t="shared" si="7"/>
        <v>1</v>
      </c>
      <c r="Q23">
        <f t="shared" si="14"/>
        <v>1</v>
      </c>
      <c r="R23">
        <f t="shared" si="15"/>
        <v>1.6843222096561969</v>
      </c>
      <c r="S23">
        <f t="shared" si="16"/>
        <v>0.61304313787056242</v>
      </c>
    </row>
    <row r="24" spans="1:21" x14ac:dyDescent="0.25">
      <c r="A24">
        <f t="shared" si="0"/>
        <v>0.34906584444444444</v>
      </c>
      <c r="B24">
        <v>230</v>
      </c>
      <c r="C24">
        <v>1420.4059999999999</v>
      </c>
      <c r="D24">
        <v>1420.203</v>
      </c>
      <c r="E24">
        <f t="shared" si="1"/>
        <v>2.0138816772915842</v>
      </c>
      <c r="F24">
        <f t="shared" si="2"/>
        <v>1.8924297553881844</v>
      </c>
      <c r="G24">
        <f t="shared" si="3"/>
        <v>0.68878808863988139</v>
      </c>
      <c r="H24">
        <f t="shared" si="4"/>
        <v>0</v>
      </c>
      <c r="I24">
        <f t="shared" si="17"/>
        <v>0</v>
      </c>
      <c r="J24">
        <f t="shared" si="18"/>
        <v>0</v>
      </c>
      <c r="K24">
        <v>20</v>
      </c>
      <c r="L24">
        <f t="shared" si="19"/>
        <v>1.2708598993543956</v>
      </c>
      <c r="M24">
        <f t="shared" si="7"/>
        <v>0</v>
      </c>
      <c r="Q24">
        <f t="shared" si="14"/>
        <v>1</v>
      </c>
      <c r="R24">
        <f t="shared" si="15"/>
        <v>1.8924297553881844</v>
      </c>
      <c r="S24">
        <f t="shared" si="16"/>
        <v>0.68878808863988139</v>
      </c>
    </row>
    <row r="25" spans="1:21" x14ac:dyDescent="0.25">
      <c r="A25">
        <f t="shared" si="0"/>
        <v>0.34906584444444444</v>
      </c>
      <c r="B25">
        <v>230</v>
      </c>
      <c r="C25">
        <v>1420.4059999999999</v>
      </c>
      <c r="D25">
        <v>1420.3030000000001</v>
      </c>
      <c r="E25">
        <f t="shared" si="1"/>
        <v>2.5197427824651917</v>
      </c>
      <c r="F25">
        <f t="shared" si="2"/>
        <v>2.3677837040926302</v>
      </c>
      <c r="G25">
        <f t="shared" si="3"/>
        <v>0.86180277350378198</v>
      </c>
      <c r="H25">
        <f t="shared" si="4"/>
        <v>0</v>
      </c>
      <c r="I25">
        <f t="shared" si="17"/>
        <v>0</v>
      </c>
      <c r="J25">
        <f t="shared" si="18"/>
        <v>0</v>
      </c>
      <c r="K25">
        <v>20</v>
      </c>
      <c r="L25">
        <f t="shared" si="19"/>
        <v>2.6135362816001666</v>
      </c>
      <c r="M25">
        <f t="shared" si="7"/>
        <v>0</v>
      </c>
      <c r="Q25">
        <f t="shared" si="14"/>
        <v>1</v>
      </c>
      <c r="R25">
        <f t="shared" si="15"/>
        <v>2.3677837040926302</v>
      </c>
      <c r="S25">
        <f t="shared" si="16"/>
        <v>0.86180277350378198</v>
      </c>
    </row>
    <row r="26" spans="1:21" x14ac:dyDescent="0.25">
      <c r="A26">
        <f t="shared" si="0"/>
        <v>0.34906584444444444</v>
      </c>
      <c r="B26">
        <v>230</v>
      </c>
      <c r="C26">
        <v>1420.4059999999999</v>
      </c>
      <c r="D26">
        <v>1420.452</v>
      </c>
      <c r="E26">
        <f t="shared" si="1"/>
        <v>5.5032511459223112</v>
      </c>
      <c r="F26">
        <f t="shared" si="2"/>
        <v>5.1713645033623381</v>
      </c>
      <c r="G26">
        <f t="shared" si="3"/>
        <v>1.8822227148930157</v>
      </c>
      <c r="H26">
        <f t="shared" si="4"/>
        <v>0</v>
      </c>
      <c r="I26">
        <f t="shared" si="17"/>
        <v>0</v>
      </c>
      <c r="J26">
        <f t="shared" si="18"/>
        <v>0</v>
      </c>
      <c r="K26">
        <v>20</v>
      </c>
      <c r="L26">
        <f t="shared" si="19"/>
        <v>20.943044168370559</v>
      </c>
      <c r="M26">
        <f t="shared" si="7"/>
        <v>0</v>
      </c>
      <c r="Q26">
        <f t="shared" si="14"/>
        <v>0</v>
      </c>
      <c r="R26">
        <f t="shared" si="15"/>
        <v>0</v>
      </c>
      <c r="S26">
        <f t="shared" si="16"/>
        <v>0</v>
      </c>
    </row>
    <row r="27" spans="1:21" x14ac:dyDescent="0.25">
      <c r="A27">
        <f>K27/180*3.1415926</f>
        <v>0.34906584444444444</v>
      </c>
      <c r="B27">
        <v>230</v>
      </c>
      <c r="C27">
        <v>1420.4059999999999</v>
      </c>
      <c r="D27">
        <v>1420.57</v>
      </c>
      <c r="E27">
        <f>COS(A27)+SIN(A27)*SQRT(B27*B27/(3*10^5*(C27-D27)/C27+B27*SIN(A27)^2)^2-1)</f>
        <v>11.106404598352622</v>
      </c>
      <c r="F27">
        <f>E27*COS(A27)</f>
        <v>10.436606467153188</v>
      </c>
      <c r="G27">
        <f>SIN(A27)*E27</f>
        <v>3.7986140304174763</v>
      </c>
      <c r="H27">
        <f t="shared" si="4"/>
        <v>0</v>
      </c>
      <c r="I27">
        <f>COS(A27)*H27</f>
        <v>0</v>
      </c>
      <c r="J27">
        <f>SIN(A27)*H27</f>
        <v>0</v>
      </c>
      <c r="K27">
        <v>20</v>
      </c>
      <c r="L27">
        <f>(F27-1)^2+G27^2</f>
        <v>103.47901016800188</v>
      </c>
      <c r="M27">
        <f t="shared" si="7"/>
        <v>0</v>
      </c>
      <c r="Q27">
        <f t="shared" si="14"/>
        <v>0</v>
      </c>
      <c r="R27">
        <f t="shared" si="15"/>
        <v>0</v>
      </c>
      <c r="S27">
        <f t="shared" si="16"/>
        <v>0</v>
      </c>
    </row>
    <row r="28" spans="1:21" x14ac:dyDescent="0.25">
      <c r="A28">
        <f t="shared" si="0"/>
        <v>0.34906584444444444</v>
      </c>
      <c r="B28">
        <v>230</v>
      </c>
      <c r="C28">
        <v>1420.4059999999999</v>
      </c>
      <c r="D28">
        <v>1420.826</v>
      </c>
      <c r="E28">
        <f t="shared" si="1"/>
        <v>2.1657268847243829</v>
      </c>
      <c r="F28">
        <f t="shared" si="2"/>
        <v>2.0351175766237284</v>
      </c>
      <c r="G28">
        <f t="shared" si="3"/>
        <v>0.74072220739973971</v>
      </c>
      <c r="H28">
        <f t="shared" si="4"/>
        <v>0</v>
      </c>
      <c r="I28">
        <f t="shared" si="17"/>
        <v>0</v>
      </c>
      <c r="J28">
        <f t="shared" si="18"/>
        <v>0</v>
      </c>
      <c r="K28">
        <v>20</v>
      </c>
      <c r="L28">
        <f t="shared" si="19"/>
        <v>1.6201377859705233</v>
      </c>
      <c r="M28">
        <f t="shared" si="7"/>
        <v>0</v>
      </c>
      <c r="Q28">
        <f t="shared" si="14"/>
        <v>1</v>
      </c>
      <c r="R28">
        <f t="shared" si="15"/>
        <v>2.0351175766237284</v>
      </c>
      <c r="S28">
        <f t="shared" si="16"/>
        <v>0.74072220739973971</v>
      </c>
    </row>
    <row r="29" spans="1:21" x14ac:dyDescent="0.25">
      <c r="A29">
        <f t="shared" si="0"/>
        <v>0.43633230555555558</v>
      </c>
      <c r="B29">
        <v>230</v>
      </c>
      <c r="C29">
        <v>1420.4059999999999</v>
      </c>
      <c r="D29">
        <v>1420.115</v>
      </c>
      <c r="E29">
        <f t="shared" si="1"/>
        <v>1.7548237495549375</v>
      </c>
      <c r="F29">
        <f t="shared" si="2"/>
        <v>1.5904104346183936</v>
      </c>
      <c r="G29">
        <f t="shared" si="3"/>
        <v>0.74162055086073664</v>
      </c>
      <c r="H29">
        <f t="shared" si="4"/>
        <v>5.7791830809480471E-2</v>
      </c>
      <c r="I29">
        <f t="shared" si="17"/>
        <v>5.2377186471524347E-2</v>
      </c>
      <c r="J29">
        <f t="shared" si="18"/>
        <v>2.4423882689670433E-2</v>
      </c>
      <c r="K29">
        <v>25</v>
      </c>
      <c r="L29">
        <f t="shared" si="19"/>
        <v>0.89858552276526282</v>
      </c>
      <c r="M29">
        <f t="shared" si="7"/>
        <v>1</v>
      </c>
      <c r="Q29">
        <f t="shared" si="14"/>
        <v>1</v>
      </c>
      <c r="R29">
        <f t="shared" si="15"/>
        <v>1.5904104346183936</v>
      </c>
      <c r="S29">
        <f t="shared" si="16"/>
        <v>0.74162055086073664</v>
      </c>
    </row>
    <row r="30" spans="1:21" x14ac:dyDescent="0.25">
      <c r="A30">
        <f t="shared" si="0"/>
        <v>0.43633230555555558</v>
      </c>
      <c r="B30">
        <v>230</v>
      </c>
      <c r="C30">
        <v>1420.4059999999999</v>
      </c>
      <c r="D30">
        <v>1420.2239999999999</v>
      </c>
      <c r="E30">
        <f t="shared" si="1"/>
        <v>2.0533013569559539</v>
      </c>
      <c r="F30">
        <f t="shared" si="2"/>
        <v>1.8609230154008818</v>
      </c>
      <c r="G30">
        <f t="shared" si="3"/>
        <v>0.86776263645564478</v>
      </c>
      <c r="H30">
        <f t="shared" si="4"/>
        <v>0</v>
      </c>
      <c r="I30">
        <f t="shared" si="17"/>
        <v>0</v>
      </c>
      <c r="J30">
        <f t="shared" si="18"/>
        <v>0</v>
      </c>
      <c r="K30">
        <v>25</v>
      </c>
      <c r="L30">
        <f t="shared" si="19"/>
        <v>1.4942004316753983</v>
      </c>
      <c r="M30">
        <f t="shared" si="7"/>
        <v>0</v>
      </c>
      <c r="Q30">
        <f t="shared" si="14"/>
        <v>1</v>
      </c>
      <c r="R30">
        <f t="shared" si="15"/>
        <v>1.8609230154008818</v>
      </c>
      <c r="S30">
        <f t="shared" si="16"/>
        <v>0.86776263645564478</v>
      </c>
      <c r="U30" t="s">
        <v>25</v>
      </c>
    </row>
    <row r="31" spans="1:21" x14ac:dyDescent="0.25">
      <c r="A31">
        <f t="shared" si="0"/>
        <v>0.43633230555555558</v>
      </c>
      <c r="B31">
        <v>230</v>
      </c>
      <c r="C31">
        <v>1420.4059999999999</v>
      </c>
      <c r="D31">
        <v>1420.309</v>
      </c>
      <c r="E31">
        <f t="shared" si="1"/>
        <v>2.4275089765104414</v>
      </c>
      <c r="F31">
        <f t="shared" si="2"/>
        <v>2.2000702961486538</v>
      </c>
      <c r="G31">
        <f t="shared" si="3"/>
        <v>1.0259096076376049</v>
      </c>
      <c r="H31">
        <f t="shared" si="4"/>
        <v>0</v>
      </c>
      <c r="I31">
        <f t="shared" si="17"/>
        <v>0</v>
      </c>
      <c r="J31">
        <f t="shared" si="18"/>
        <v>0</v>
      </c>
      <c r="K31">
        <v>25</v>
      </c>
      <c r="L31">
        <f t="shared" si="19"/>
        <v>2.4926592387414619</v>
      </c>
      <c r="M31">
        <f t="shared" si="7"/>
        <v>0</v>
      </c>
      <c r="Q31">
        <f t="shared" si="14"/>
        <v>1</v>
      </c>
      <c r="R31">
        <f t="shared" si="15"/>
        <v>2.2000702961486538</v>
      </c>
      <c r="S31">
        <f t="shared" si="16"/>
        <v>1.0259096076376049</v>
      </c>
    </row>
    <row r="32" spans="1:21" x14ac:dyDescent="0.25">
      <c r="A32">
        <f t="shared" si="0"/>
        <v>0.43633230555555558</v>
      </c>
      <c r="B32">
        <v>230</v>
      </c>
      <c r="C32">
        <v>1420.4059999999999</v>
      </c>
      <c r="D32">
        <v>1420.6379999999999</v>
      </c>
      <c r="E32">
        <f t="shared" si="1"/>
        <v>13.17102472797713</v>
      </c>
      <c r="F32">
        <f t="shared" si="2"/>
        <v>11.937002315648183</v>
      </c>
      <c r="G32">
        <f t="shared" si="3"/>
        <v>5.5663154870340348</v>
      </c>
      <c r="H32">
        <f t="shared" si="4"/>
        <v>0</v>
      </c>
      <c r="I32">
        <f t="shared" si="17"/>
        <v>0</v>
      </c>
      <c r="J32">
        <f t="shared" si="18"/>
        <v>0</v>
      </c>
      <c r="K32">
        <v>25</v>
      </c>
      <c r="L32">
        <f t="shared" si="19"/>
        <v>150.60188775368866</v>
      </c>
      <c r="M32">
        <f t="shared" si="7"/>
        <v>0</v>
      </c>
      <c r="Q32">
        <f t="shared" si="14"/>
        <v>0</v>
      </c>
      <c r="R32">
        <f t="shared" si="15"/>
        <v>0</v>
      </c>
      <c r="S32">
        <f t="shared" si="16"/>
        <v>0</v>
      </c>
    </row>
    <row r="33" spans="1:19" x14ac:dyDescent="0.25">
      <c r="A33">
        <f t="shared" si="0"/>
        <v>0.43633230555555558</v>
      </c>
      <c r="B33">
        <v>230</v>
      </c>
      <c r="C33">
        <v>1420.4059999999999</v>
      </c>
      <c r="D33">
        <v>1420.905</v>
      </c>
      <c r="E33">
        <f t="shared" si="1"/>
        <v>2.3574119357937802</v>
      </c>
      <c r="F33">
        <f t="shared" si="2"/>
        <v>2.1365408020784242</v>
      </c>
      <c r="G33">
        <f t="shared" si="3"/>
        <v>0.99628531860961422</v>
      </c>
      <c r="H33">
        <f t="shared" si="4"/>
        <v>0</v>
      </c>
      <c r="I33">
        <f t="shared" si="17"/>
        <v>0</v>
      </c>
      <c r="J33">
        <f t="shared" si="18"/>
        <v>0</v>
      </c>
      <c r="K33">
        <v>25</v>
      </c>
      <c r="L33">
        <f t="shared" si="19"/>
        <v>2.2843094308661285</v>
      </c>
      <c r="M33">
        <f t="shared" si="7"/>
        <v>0</v>
      </c>
      <c r="Q33">
        <f t="shared" si="14"/>
        <v>1</v>
      </c>
      <c r="R33">
        <f t="shared" si="15"/>
        <v>2.1365408020784242</v>
      </c>
      <c r="S33">
        <f t="shared" si="16"/>
        <v>0.99628531860961422</v>
      </c>
    </row>
    <row r="34" spans="1:19" x14ac:dyDescent="0.25">
      <c r="A34">
        <f t="shared" si="0"/>
        <v>0.5235987666666666</v>
      </c>
      <c r="B34">
        <v>230</v>
      </c>
      <c r="C34">
        <v>1420.4059999999999</v>
      </c>
      <c r="D34">
        <v>1420.0050000000001</v>
      </c>
      <c r="E34">
        <f t="shared" si="1"/>
        <v>1.5017002862870465</v>
      </c>
      <c r="F34">
        <f t="shared" si="2"/>
        <v>1.3005106035012639</v>
      </c>
      <c r="G34">
        <f t="shared" si="3"/>
        <v>0.75085013152784086</v>
      </c>
      <c r="H34">
        <f t="shared" ref="H34:H62" si="20">M34*(COS(A34)-SIN(A34)*SQRT(B34*B34/(3*10^5*(C34-D34)/C34+B34*SIN(A34)^2)^2-1))</f>
        <v>0.23035053021346286</v>
      </c>
      <c r="I34">
        <f t="shared" si="17"/>
        <v>0.19948941196877681</v>
      </c>
      <c r="J34">
        <f t="shared" si="18"/>
        <v>0.11517526332496536</v>
      </c>
      <c r="K34">
        <v>30</v>
      </c>
      <c r="L34">
        <f t="shared" si="19"/>
        <v>0.65408254283206979</v>
      </c>
      <c r="M34">
        <f t="shared" ref="M34:M91" si="21">IF(L34&lt;1,1,0)</f>
        <v>1</v>
      </c>
      <c r="Q34">
        <f t="shared" si="14"/>
        <v>1</v>
      </c>
      <c r="R34">
        <f t="shared" si="15"/>
        <v>1.3005106035012639</v>
      </c>
      <c r="S34">
        <f t="shared" si="16"/>
        <v>0.75085013152784086</v>
      </c>
    </row>
    <row r="35" spans="1:19" x14ac:dyDescent="0.25">
      <c r="A35">
        <f t="shared" si="0"/>
        <v>0.5235987666666666</v>
      </c>
      <c r="B35">
        <v>230</v>
      </c>
      <c r="C35">
        <v>1420.4059999999999</v>
      </c>
      <c r="D35">
        <v>1420.0989999999999</v>
      </c>
      <c r="E35">
        <f t="shared" si="1"/>
        <v>1.6620136336052638</v>
      </c>
      <c r="F35">
        <f t="shared" si="2"/>
        <v>1.4393460355604879</v>
      </c>
      <c r="G35">
        <f t="shared" si="3"/>
        <v>0.83100680394692239</v>
      </c>
      <c r="H35">
        <f t="shared" si="20"/>
        <v>7.0037182895245631E-2</v>
      </c>
      <c r="I35">
        <f t="shared" si="17"/>
        <v>6.065397990955286E-2</v>
      </c>
      <c r="J35">
        <f t="shared" si="18"/>
        <v>3.5018590905883773E-2</v>
      </c>
      <c r="K35">
        <v>30</v>
      </c>
      <c r="L35">
        <f t="shared" si="19"/>
        <v>0.88359724716879628</v>
      </c>
      <c r="M35">
        <f t="shared" si="21"/>
        <v>1</v>
      </c>
      <c r="Q35">
        <f t="shared" si="14"/>
        <v>1</v>
      </c>
      <c r="R35">
        <f t="shared" si="15"/>
        <v>1.4393460355604879</v>
      </c>
      <c r="S35">
        <f t="shared" si="16"/>
        <v>0.83100680394692239</v>
      </c>
    </row>
    <row r="36" spans="1:19" x14ac:dyDescent="0.25">
      <c r="A36">
        <f t="shared" si="0"/>
        <v>0.5235987666666666</v>
      </c>
      <c r="B36">
        <v>230</v>
      </c>
      <c r="C36">
        <v>1420.4059999999999</v>
      </c>
      <c r="D36">
        <v>1420.212</v>
      </c>
      <c r="E36">
        <f t="shared" si="1"/>
        <v>1.9213927526433559</v>
      </c>
      <c r="F36">
        <f t="shared" si="2"/>
        <v>1.663974943017043</v>
      </c>
      <c r="G36">
        <f t="shared" si="3"/>
        <v>0.96069636145966564</v>
      </c>
      <c r="H36">
        <f t="shared" si="20"/>
        <v>0</v>
      </c>
      <c r="I36">
        <f t="shared" si="17"/>
        <v>0</v>
      </c>
      <c r="J36">
        <f t="shared" si="18"/>
        <v>0</v>
      </c>
      <c r="K36">
        <v>30</v>
      </c>
      <c r="L36">
        <f t="shared" si="19"/>
        <v>1.363800223876326</v>
      </c>
      <c r="M36">
        <f t="shared" si="21"/>
        <v>0</v>
      </c>
      <c r="Q36">
        <f t="shared" si="14"/>
        <v>1</v>
      </c>
      <c r="R36">
        <f t="shared" si="15"/>
        <v>1.663974943017043</v>
      </c>
      <c r="S36">
        <f t="shared" si="16"/>
        <v>0.96069636145966564</v>
      </c>
    </row>
    <row r="37" spans="1:19" x14ac:dyDescent="0.25">
      <c r="A37">
        <f t="shared" si="0"/>
        <v>0.5235987666666666</v>
      </c>
      <c r="B37">
        <v>230</v>
      </c>
      <c r="C37">
        <v>1420.4059999999999</v>
      </c>
      <c r="D37">
        <v>1420.277</v>
      </c>
      <c r="E37">
        <f t="shared" si="1"/>
        <v>2.1275524193339028</v>
      </c>
      <c r="F37">
        <f t="shared" si="2"/>
        <v>1.8425144525274604</v>
      </c>
      <c r="G37">
        <f t="shared" si="3"/>
        <v>1.0637761932102898</v>
      </c>
      <c r="H37">
        <f t="shared" si="20"/>
        <v>0</v>
      </c>
      <c r="I37">
        <f t="shared" si="17"/>
        <v>0</v>
      </c>
      <c r="J37">
        <f t="shared" si="18"/>
        <v>0</v>
      </c>
      <c r="K37">
        <v>30</v>
      </c>
      <c r="L37">
        <f t="shared" si="19"/>
        <v>1.841450391958622</v>
      </c>
      <c r="M37">
        <f t="shared" si="21"/>
        <v>0</v>
      </c>
      <c r="Q37">
        <f t="shared" si="14"/>
        <v>1</v>
      </c>
      <c r="R37">
        <f t="shared" si="15"/>
        <v>1.8425144525274604</v>
      </c>
      <c r="S37">
        <f t="shared" si="16"/>
        <v>1.0637761932102898</v>
      </c>
    </row>
    <row r="38" spans="1:19" x14ac:dyDescent="0.25">
      <c r="A38">
        <f t="shared" si="0"/>
        <v>0.5235987666666666</v>
      </c>
      <c r="B38">
        <v>230</v>
      </c>
      <c r="C38">
        <v>1420.4059999999999</v>
      </c>
      <c r="D38">
        <v>1420.3109999999999</v>
      </c>
      <c r="E38">
        <f t="shared" si="1"/>
        <v>2.2618055052756771</v>
      </c>
      <c r="F38">
        <f t="shared" si="2"/>
        <v>1.9587810360890421</v>
      </c>
      <c r="G38">
        <f t="shared" si="3"/>
        <v>1.1309027351427268</v>
      </c>
      <c r="H38">
        <f t="shared" si="20"/>
        <v>0</v>
      </c>
      <c r="I38">
        <f t="shared" si="17"/>
        <v>0</v>
      </c>
      <c r="J38">
        <f t="shared" si="18"/>
        <v>0</v>
      </c>
      <c r="K38">
        <v>30</v>
      </c>
      <c r="L38">
        <f t="shared" si="19"/>
        <v>2.1982020715172776</v>
      </c>
      <c r="M38">
        <f t="shared" si="21"/>
        <v>0</v>
      </c>
      <c r="Q38">
        <f t="shared" si="14"/>
        <v>1</v>
      </c>
      <c r="R38">
        <f t="shared" si="15"/>
        <v>1.9587810360890421</v>
      </c>
      <c r="S38">
        <f t="shared" si="16"/>
        <v>1.1309027351427268</v>
      </c>
    </row>
    <row r="39" spans="1:19" x14ac:dyDescent="0.25">
      <c r="A39">
        <f t="shared" si="0"/>
        <v>0.5235987666666666</v>
      </c>
      <c r="B39">
        <v>230</v>
      </c>
      <c r="C39">
        <v>1420.4059999999999</v>
      </c>
      <c r="D39">
        <v>1420.585</v>
      </c>
      <c r="E39">
        <f>COS(A39)+SIN(A39)*SQRT(B39*B39/(3*10^5*(C39-D39)/C39+B39*SIN(A39)^2)^2-1)</f>
        <v>6.6839492729476113</v>
      </c>
      <c r="F39">
        <f t="shared" si="2"/>
        <v>5.788469897828449</v>
      </c>
      <c r="G39">
        <f t="shared" si="3"/>
        <v>3.3419745847733213</v>
      </c>
      <c r="H39">
        <f t="shared" si="20"/>
        <v>0</v>
      </c>
      <c r="I39">
        <f t="shared" si="17"/>
        <v>0</v>
      </c>
      <c r="J39">
        <f t="shared" si="18"/>
        <v>0</v>
      </c>
      <c r="K39">
        <v>30</v>
      </c>
      <c r="L39">
        <f t="shared" si="19"/>
        <v>34.098238087680016</v>
      </c>
      <c r="M39">
        <f t="shared" si="21"/>
        <v>0</v>
      </c>
      <c r="Q39">
        <f t="shared" si="14"/>
        <v>0</v>
      </c>
      <c r="R39">
        <f t="shared" si="15"/>
        <v>0</v>
      </c>
      <c r="S39">
        <f t="shared" si="16"/>
        <v>0</v>
      </c>
    </row>
    <row r="40" spans="1:19" x14ac:dyDescent="0.25">
      <c r="A40">
        <f t="shared" si="0"/>
        <v>0.5235987666666666</v>
      </c>
      <c r="B40">
        <v>230</v>
      </c>
      <c r="C40">
        <v>1420.4059999999999</v>
      </c>
      <c r="D40">
        <v>1420.8230000000001</v>
      </c>
      <c r="E40">
        <f t="shared" si="1"/>
        <v>4.5940835031173428</v>
      </c>
      <c r="F40">
        <f t="shared" si="2"/>
        <v>3.9785930413229575</v>
      </c>
      <c r="G40">
        <f t="shared" si="3"/>
        <v>2.2970417160233416</v>
      </c>
      <c r="H40">
        <f t="shared" si="20"/>
        <v>0</v>
      </c>
      <c r="I40">
        <f t="shared" si="17"/>
        <v>0</v>
      </c>
      <c r="J40">
        <f t="shared" si="18"/>
        <v>0</v>
      </c>
      <c r="K40">
        <v>30</v>
      </c>
      <c r="L40">
        <f t="shared" si="19"/>
        <v>14.148417150969005</v>
      </c>
      <c r="M40">
        <f t="shared" si="21"/>
        <v>0</v>
      </c>
      <c r="Q40">
        <f t="shared" si="14"/>
        <v>0</v>
      </c>
      <c r="R40">
        <f t="shared" si="15"/>
        <v>0</v>
      </c>
      <c r="S40">
        <f t="shared" si="16"/>
        <v>0</v>
      </c>
    </row>
    <row r="41" spans="1:19" x14ac:dyDescent="0.25">
      <c r="A41">
        <f t="shared" si="0"/>
        <v>0.61086522777777785</v>
      </c>
      <c r="B41">
        <v>230</v>
      </c>
      <c r="C41">
        <v>1420.4059999999999</v>
      </c>
      <c r="D41">
        <v>1420.068</v>
      </c>
      <c r="E41">
        <f t="shared" si="1"/>
        <v>1.5089237238152906</v>
      </c>
      <c r="F41">
        <f t="shared" si="2"/>
        <v>1.2360379620579927</v>
      </c>
      <c r="G41">
        <f t="shared" si="3"/>
        <v>0.86548307935171531</v>
      </c>
      <c r="H41">
        <f t="shared" si="20"/>
        <v>0.1293803767162981</v>
      </c>
      <c r="I41">
        <f t="shared" si="17"/>
        <v>0.10598220085131643</v>
      </c>
      <c r="J41">
        <f t="shared" si="18"/>
        <v>7.4209534306330413E-2</v>
      </c>
      <c r="K41">
        <v>35</v>
      </c>
      <c r="L41">
        <f t="shared" si="19"/>
        <v>0.80477488017661791</v>
      </c>
      <c r="M41">
        <f t="shared" si="21"/>
        <v>1</v>
      </c>
      <c r="Q41">
        <f t="shared" si="14"/>
        <v>1</v>
      </c>
      <c r="R41">
        <f t="shared" si="15"/>
        <v>1.2360379620579927</v>
      </c>
      <c r="S41">
        <f t="shared" si="16"/>
        <v>0.86548307935171531</v>
      </c>
    </row>
    <row r="42" spans="1:19" x14ac:dyDescent="0.25">
      <c r="A42">
        <f>K42/180*3.1415926</f>
        <v>0.61086522777777785</v>
      </c>
      <c r="B42">
        <v>230</v>
      </c>
      <c r="C42">
        <v>1420.4059999999999</v>
      </c>
      <c r="D42">
        <v>1420.211</v>
      </c>
      <c r="E42">
        <f>COS(A42)+SIN(A42)*SQRT(B42*B42/(3*10^5*(C42-D42)/C42+B42*SIN(A42)^2)^2-1)</f>
        <v>1.7915526826779804</v>
      </c>
      <c r="F42">
        <f>E42*COS(A42)</f>
        <v>1.4675540531748519</v>
      </c>
      <c r="G42">
        <f>SIN(A42)*E42</f>
        <v>1.0275923879733306</v>
      </c>
      <c r="H42">
        <f t="shared" si="20"/>
        <v>0</v>
      </c>
      <c r="I42">
        <f t="shared" si="17"/>
        <v>0</v>
      </c>
      <c r="J42">
        <f t="shared" si="18"/>
        <v>0</v>
      </c>
      <c r="K42">
        <v>35</v>
      </c>
      <c r="L42">
        <f t="shared" si="19"/>
        <v>1.2745529084609644</v>
      </c>
      <c r="M42">
        <f t="shared" si="21"/>
        <v>0</v>
      </c>
      <c r="Q42">
        <f t="shared" si="14"/>
        <v>1</v>
      </c>
      <c r="R42">
        <f t="shared" si="15"/>
        <v>1.4675540531748519</v>
      </c>
      <c r="S42">
        <f t="shared" si="16"/>
        <v>1.0275923879733306</v>
      </c>
    </row>
    <row r="43" spans="1:19" x14ac:dyDescent="0.25">
      <c r="A43">
        <f>K43/180*3.1415926</f>
        <v>0.61086522777777785</v>
      </c>
      <c r="B43">
        <v>230</v>
      </c>
      <c r="C43">
        <v>1420.4059999999999</v>
      </c>
      <c r="D43">
        <v>1420.3969999999999</v>
      </c>
      <c r="E43">
        <f>COS(A43)+SIN(A43)*SQRT(B43*B43/(3*10^5*(C43-D43)/C43+B43*SIN(A43)^2)^2-1)</f>
        <v>2.4202352429618603</v>
      </c>
      <c r="F43">
        <f>E43*COS(A43)</f>
        <v>1.982540661397741</v>
      </c>
      <c r="G43">
        <f>SIN(A43)*E43</f>
        <v>1.3881898851307275</v>
      </c>
      <c r="H43">
        <f t="shared" si="20"/>
        <v>0</v>
      </c>
      <c r="I43">
        <f>COS(A43)*H43</f>
        <v>0</v>
      </c>
      <c r="J43">
        <f>SIN(A43)*H43</f>
        <v>0</v>
      </c>
      <c r="K43">
        <v>35</v>
      </c>
      <c r="L43">
        <f>(F43-1)^2+G43^2</f>
        <v>2.8924573084791727</v>
      </c>
      <c r="M43">
        <f t="shared" si="21"/>
        <v>0</v>
      </c>
      <c r="Q43">
        <f t="shared" si="14"/>
        <v>0</v>
      </c>
      <c r="R43">
        <f t="shared" si="15"/>
        <v>0</v>
      </c>
      <c r="S43">
        <f t="shared" si="16"/>
        <v>0</v>
      </c>
    </row>
    <row r="44" spans="1:19" x14ac:dyDescent="0.25">
      <c r="A44">
        <f>K44/180*3.1415926</f>
        <v>0.61086522777777785</v>
      </c>
      <c r="B44">
        <v>230</v>
      </c>
      <c r="C44">
        <v>1420.4059999999999</v>
      </c>
      <c r="D44">
        <v>1420.4670000000001</v>
      </c>
      <c r="E44">
        <f>COS(A44)+SIN(A44)*SQRT(B44*B44/(3*10^5*(C44-D44)/C44+B44*SIN(A44)^2)^2-1)</f>
        <v>2.8405629005507378</v>
      </c>
      <c r="F44">
        <f>E44*COS(A44)</f>
        <v>2.3268529238950886</v>
      </c>
      <c r="G44">
        <f>SIN(A44)*E44</f>
        <v>1.6292799214825231</v>
      </c>
      <c r="H44">
        <f t="shared" si="20"/>
        <v>0</v>
      </c>
      <c r="I44">
        <f>COS(A44)*H44</f>
        <v>0</v>
      </c>
      <c r="J44">
        <f>SIN(A44)*H44</f>
        <v>0</v>
      </c>
      <c r="K44">
        <v>35</v>
      </c>
      <c r="L44">
        <f>(F44-1)^2+G44^2</f>
        <v>4.4150917441950419</v>
      </c>
      <c r="M44">
        <f t="shared" si="21"/>
        <v>0</v>
      </c>
      <c r="Q44">
        <f t="shared" si="14"/>
        <v>0</v>
      </c>
      <c r="R44">
        <f t="shared" si="15"/>
        <v>0</v>
      </c>
      <c r="S44">
        <f t="shared" si="16"/>
        <v>0</v>
      </c>
    </row>
    <row r="45" spans="1:19" x14ac:dyDescent="0.25">
      <c r="A45">
        <f>K45/180*3.1415926</f>
        <v>0.69813168888888888</v>
      </c>
      <c r="B45">
        <v>230</v>
      </c>
      <c r="C45">
        <v>1420.4059999999999</v>
      </c>
      <c r="D45">
        <v>1420.067</v>
      </c>
      <c r="E45">
        <f>COS(A45)+SIN(A45)*SQRT(B45*B45/(3*10^5*(C45-D45)/C45+B45*SIN(A45)^2)^2-1)</f>
        <v>1.3776206201077983</v>
      </c>
      <c r="F45">
        <f>E45*COS(A45)</f>
        <v>1.0553186313051879</v>
      </c>
      <c r="G45">
        <f>SIN(A45)*E45</f>
        <v>0.88551745288635597</v>
      </c>
      <c r="H45">
        <f t="shared" si="20"/>
        <v>0.15446828143987112</v>
      </c>
      <c r="I45">
        <f>COS(A45)*H45</f>
        <v>0.11832956981758419</v>
      </c>
      <c r="J45">
        <f>SIN(A45)*H45</f>
        <v>9.9290295989954133E-2</v>
      </c>
      <c r="K45">
        <v>40</v>
      </c>
      <c r="L45">
        <f>(F45-1)^2+G45^2</f>
        <v>0.78720131033581897</v>
      </c>
      <c r="M45">
        <f t="shared" si="21"/>
        <v>1</v>
      </c>
      <c r="Q45">
        <f t="shared" si="14"/>
        <v>1</v>
      </c>
      <c r="R45">
        <f t="shared" si="15"/>
        <v>1.0553186313051879</v>
      </c>
      <c r="S45">
        <f t="shared" si="16"/>
        <v>0.88551745288635597</v>
      </c>
    </row>
    <row r="46" spans="1:19" x14ac:dyDescent="0.25">
      <c r="A46">
        <f t="shared" si="0"/>
        <v>0.69813168888888888</v>
      </c>
      <c r="B46">
        <v>230</v>
      </c>
      <c r="C46">
        <v>1420.4059999999999</v>
      </c>
      <c r="D46">
        <v>1420.133</v>
      </c>
      <c r="E46">
        <f t="shared" si="1"/>
        <v>1.4901437872310987</v>
      </c>
      <c r="F46">
        <f t="shared" si="2"/>
        <v>1.141516379063489</v>
      </c>
      <c r="G46">
        <f t="shared" si="3"/>
        <v>0.95784594948938584</v>
      </c>
      <c r="H46">
        <f t="shared" si="20"/>
        <v>4.1945114316570442E-2</v>
      </c>
      <c r="I46">
        <f t="shared" si="17"/>
        <v>3.2131822059282916E-2</v>
      </c>
      <c r="J46">
        <f t="shared" si="18"/>
        <v>2.6961799386924133E-2</v>
      </c>
      <c r="K46">
        <v>40</v>
      </c>
      <c r="L46">
        <f t="shared" si="19"/>
        <v>0.93749574849646411</v>
      </c>
      <c r="M46">
        <f t="shared" si="21"/>
        <v>1</v>
      </c>
      <c r="Q46">
        <f t="shared" si="14"/>
        <v>1</v>
      </c>
      <c r="R46">
        <f t="shared" si="15"/>
        <v>1.141516379063489</v>
      </c>
      <c r="S46">
        <f t="shared" si="16"/>
        <v>0.95784594948938584</v>
      </c>
    </row>
    <row r="47" spans="1:19" x14ac:dyDescent="0.25">
      <c r="A47">
        <f t="shared" si="0"/>
        <v>0.69813168888888888</v>
      </c>
      <c r="B47">
        <v>230</v>
      </c>
      <c r="C47">
        <v>1420.4059999999999</v>
      </c>
      <c r="D47">
        <v>1420.318</v>
      </c>
      <c r="E47">
        <f t="shared" si="1"/>
        <v>1.8974226985510836</v>
      </c>
      <c r="F47">
        <f t="shared" si="2"/>
        <v>1.453510128997372</v>
      </c>
      <c r="G47">
        <f t="shared" si="3"/>
        <v>1.2196397836570103</v>
      </c>
      <c r="H47">
        <f t="shared" si="20"/>
        <v>0</v>
      </c>
      <c r="I47">
        <f t="shared" si="17"/>
        <v>0</v>
      </c>
      <c r="J47">
        <f t="shared" si="18"/>
        <v>0</v>
      </c>
      <c r="K47">
        <v>40</v>
      </c>
      <c r="L47">
        <f t="shared" si="19"/>
        <v>1.6931926389821319</v>
      </c>
      <c r="M47">
        <f t="shared" si="21"/>
        <v>0</v>
      </c>
      <c r="Q47">
        <f t="shared" si="14"/>
        <v>1</v>
      </c>
      <c r="R47">
        <f t="shared" si="15"/>
        <v>1.453510128997372</v>
      </c>
      <c r="S47">
        <f t="shared" si="16"/>
        <v>1.2196397836570103</v>
      </c>
    </row>
    <row r="48" spans="1:19" x14ac:dyDescent="0.25">
      <c r="A48">
        <f t="shared" si="0"/>
        <v>0.69813168888888888</v>
      </c>
      <c r="B48">
        <v>230</v>
      </c>
      <c r="C48">
        <v>1420.4059999999999</v>
      </c>
      <c r="D48">
        <v>1420.479</v>
      </c>
      <c r="E48">
        <f t="shared" si="1"/>
        <v>2.508262046550549</v>
      </c>
      <c r="F48">
        <f t="shared" si="2"/>
        <v>1.9214402218466697</v>
      </c>
      <c r="G48">
        <f t="shared" si="3"/>
        <v>1.612279742487565</v>
      </c>
      <c r="H48">
        <f t="shared" si="20"/>
        <v>0</v>
      </c>
      <c r="I48">
        <f t="shared" si="17"/>
        <v>0</v>
      </c>
      <c r="J48">
        <f t="shared" si="18"/>
        <v>0</v>
      </c>
      <c r="K48">
        <v>40</v>
      </c>
      <c r="L48">
        <f t="shared" si="19"/>
        <v>3.448498050472609</v>
      </c>
      <c r="M48">
        <f t="shared" si="21"/>
        <v>0</v>
      </c>
      <c r="N48" t="s">
        <v>11</v>
      </c>
      <c r="Q48">
        <f t="shared" si="14"/>
        <v>0</v>
      </c>
      <c r="R48">
        <f t="shared" si="15"/>
        <v>0</v>
      </c>
      <c r="S48">
        <f t="shared" si="16"/>
        <v>0</v>
      </c>
    </row>
    <row r="49" spans="1:19" x14ac:dyDescent="0.25">
      <c r="A49">
        <f t="shared" si="0"/>
        <v>0.78539815000000002</v>
      </c>
      <c r="B49">
        <v>230</v>
      </c>
      <c r="C49">
        <v>1420.4059999999999</v>
      </c>
      <c r="D49">
        <v>1420.135</v>
      </c>
      <c r="E49">
        <f t="shared" si="1"/>
        <v>1.332889478268279</v>
      </c>
      <c r="F49">
        <f t="shared" si="2"/>
        <v>0.94249520128272979</v>
      </c>
      <c r="G49">
        <f t="shared" si="3"/>
        <v>0.94249517602866884</v>
      </c>
      <c r="H49">
        <f t="shared" si="20"/>
        <v>8.1324103051668928E-2</v>
      </c>
      <c r="I49">
        <f t="shared" si="17"/>
        <v>5.750482551216661E-2</v>
      </c>
      <c r="J49">
        <f t="shared" si="18"/>
        <v>5.7504823971330783E-2</v>
      </c>
      <c r="K49">
        <v>45</v>
      </c>
      <c r="L49">
        <f t="shared" si="19"/>
        <v>0.89160395871282527</v>
      </c>
      <c r="M49">
        <f t="shared" si="21"/>
        <v>1</v>
      </c>
      <c r="N49" t="s">
        <v>11</v>
      </c>
      <c r="Q49">
        <f t="shared" si="14"/>
        <v>1</v>
      </c>
      <c r="R49">
        <f t="shared" si="15"/>
        <v>0.94249520128272979</v>
      </c>
      <c r="S49">
        <f t="shared" si="16"/>
        <v>0.94249517602866884</v>
      </c>
    </row>
    <row r="50" spans="1:19" x14ac:dyDescent="0.25">
      <c r="A50">
        <f t="shared" si="0"/>
        <v>0.78539815000000002</v>
      </c>
      <c r="B50">
        <v>230</v>
      </c>
      <c r="C50">
        <v>1420.4059999999999</v>
      </c>
      <c r="D50">
        <v>1420.1780000000001</v>
      </c>
      <c r="E50">
        <f t="shared" si="1"/>
        <v>1.4096930856053533</v>
      </c>
      <c r="F50">
        <f t="shared" si="2"/>
        <v>0.99680355357795736</v>
      </c>
      <c r="G50">
        <f t="shared" si="3"/>
        <v>0.99680352686870966</v>
      </c>
      <c r="H50">
        <f t="shared" si="20"/>
        <v>4.5204957145946745E-3</v>
      </c>
      <c r="I50">
        <f t="shared" si="17"/>
        <v>3.1964732169392058E-3</v>
      </c>
      <c r="J50">
        <f t="shared" si="18"/>
        <v>3.1964731312900383E-3</v>
      </c>
      <c r="K50">
        <v>45</v>
      </c>
      <c r="L50">
        <f t="shared" si="19"/>
        <v>0.99362748844762727</v>
      </c>
      <c r="M50">
        <f t="shared" si="21"/>
        <v>1</v>
      </c>
      <c r="Q50">
        <f t="shared" si="14"/>
        <v>1</v>
      </c>
      <c r="R50">
        <f t="shared" si="15"/>
        <v>0.99680355357795736</v>
      </c>
      <c r="S50">
        <f t="shared" si="16"/>
        <v>0.99680352686870966</v>
      </c>
    </row>
    <row r="51" spans="1:19" x14ac:dyDescent="0.25">
      <c r="A51">
        <f t="shared" si="0"/>
        <v>0.78539815000000002</v>
      </c>
      <c r="B51">
        <v>230</v>
      </c>
      <c r="C51">
        <v>1420.4059999999999</v>
      </c>
      <c r="D51">
        <v>1420.2950000000001</v>
      </c>
      <c r="E51">
        <f t="shared" si="1"/>
        <v>1.6451870919749179</v>
      </c>
      <c r="F51">
        <f t="shared" si="2"/>
        <v>1.1633229646415995</v>
      </c>
      <c r="G51">
        <f t="shared" si="3"/>
        <v>1.1633229334704815</v>
      </c>
      <c r="H51">
        <f t="shared" si="20"/>
        <v>0</v>
      </c>
      <c r="I51">
        <f t="shared" si="17"/>
        <v>0</v>
      </c>
      <c r="J51">
        <f t="shared" si="18"/>
        <v>0</v>
      </c>
      <c r="K51">
        <v>45</v>
      </c>
      <c r="L51">
        <f t="shared" si="19"/>
        <v>1.3799946383176875</v>
      </c>
      <c r="M51">
        <f t="shared" si="21"/>
        <v>0</v>
      </c>
      <c r="Q51">
        <f t="shared" si="14"/>
        <v>1</v>
      </c>
      <c r="R51">
        <f t="shared" si="15"/>
        <v>1.1633229646415995</v>
      </c>
      <c r="S51">
        <f t="shared" si="16"/>
        <v>1.1633229334704815</v>
      </c>
    </row>
    <row r="52" spans="1:19" x14ac:dyDescent="0.25">
      <c r="A52">
        <f t="shared" si="0"/>
        <v>0.78539815000000002</v>
      </c>
      <c r="B52">
        <v>230</v>
      </c>
      <c r="C52">
        <v>1420.4059999999999</v>
      </c>
      <c r="D52">
        <v>1420.3810000000001</v>
      </c>
      <c r="E52">
        <f t="shared" si="1"/>
        <v>1.8596076698861637</v>
      </c>
      <c r="F52">
        <f t="shared" si="2"/>
        <v>1.3149412113398775</v>
      </c>
      <c r="G52">
        <f t="shared" si="3"/>
        <v>1.3149411761061645</v>
      </c>
      <c r="H52">
        <f t="shared" si="20"/>
        <v>0</v>
      </c>
      <c r="I52">
        <f t="shared" si="17"/>
        <v>0</v>
      </c>
      <c r="J52">
        <f t="shared" si="18"/>
        <v>0</v>
      </c>
      <c r="K52">
        <v>45</v>
      </c>
      <c r="L52">
        <f t="shared" si="19"/>
        <v>1.8282582632196924</v>
      </c>
      <c r="M52">
        <f t="shared" si="21"/>
        <v>0</v>
      </c>
      <c r="Q52">
        <f t="shared" si="14"/>
        <v>1</v>
      </c>
      <c r="R52">
        <f t="shared" si="15"/>
        <v>1.3149412113398775</v>
      </c>
      <c r="S52">
        <f t="shared" si="16"/>
        <v>1.3149411761061645</v>
      </c>
    </row>
    <row r="53" spans="1:19" x14ac:dyDescent="0.25">
      <c r="A53">
        <f t="shared" si="0"/>
        <v>0.87266461111111115</v>
      </c>
      <c r="B53">
        <v>230</v>
      </c>
      <c r="C53">
        <v>1420.4059999999999</v>
      </c>
      <c r="D53">
        <v>1420.046</v>
      </c>
      <c r="E53">
        <f t="shared" si="1"/>
        <v>0.97507500684232351</v>
      </c>
      <c r="F53">
        <f t="shared" si="2"/>
        <v>0.6267661440324126</v>
      </c>
      <c r="G53">
        <f t="shared" si="3"/>
        <v>0.74695078128568704</v>
      </c>
      <c r="H53">
        <f t="shared" si="20"/>
        <v>0.31050023533751242</v>
      </c>
      <c r="I53">
        <f t="shared" si="17"/>
        <v>0.19958570762045927</v>
      </c>
      <c r="J53">
        <f t="shared" si="18"/>
        <v>0.23785697689639279</v>
      </c>
      <c r="K53">
        <v>50</v>
      </c>
      <c r="L53">
        <f t="shared" si="19"/>
        <v>0.69723898090373204</v>
      </c>
      <c r="M53">
        <f t="shared" si="21"/>
        <v>1</v>
      </c>
      <c r="Q53">
        <f t="shared" si="14"/>
        <v>1</v>
      </c>
      <c r="R53">
        <f t="shared" si="15"/>
        <v>0.6267661440324126</v>
      </c>
      <c r="S53">
        <f t="shared" si="16"/>
        <v>0.74695078128568704</v>
      </c>
    </row>
    <row r="54" spans="1:19" x14ac:dyDescent="0.25">
      <c r="A54">
        <f t="shared" si="0"/>
        <v>0.87266461111111115</v>
      </c>
      <c r="B54">
        <v>230</v>
      </c>
      <c r="C54">
        <v>1420.4059999999999</v>
      </c>
      <c r="D54">
        <v>1420.191</v>
      </c>
      <c r="E54">
        <f t="shared" si="1"/>
        <v>1.2488157050062583</v>
      </c>
      <c r="F54">
        <f t="shared" si="2"/>
        <v>0.8027232762007015</v>
      </c>
      <c r="G54">
        <f t="shared" si="3"/>
        <v>0.95664831935037142</v>
      </c>
      <c r="H54">
        <f t="shared" si="20"/>
        <v>3.6759537173577606E-2</v>
      </c>
      <c r="I54">
        <f t="shared" si="17"/>
        <v>2.3628575452170356E-2</v>
      </c>
      <c r="J54">
        <f t="shared" si="18"/>
        <v>2.8159438831708388E-2</v>
      </c>
      <c r="K54">
        <v>50</v>
      </c>
      <c r="L54">
        <f t="shared" si="19"/>
        <v>0.95409411266887489</v>
      </c>
      <c r="M54">
        <f t="shared" si="21"/>
        <v>1</v>
      </c>
      <c r="Q54">
        <f t="shared" si="14"/>
        <v>1</v>
      </c>
      <c r="R54">
        <f t="shared" si="15"/>
        <v>0.8027232762007015</v>
      </c>
      <c r="S54">
        <f t="shared" si="16"/>
        <v>0.95664831935037142</v>
      </c>
    </row>
    <row r="55" spans="1:19" x14ac:dyDescent="0.25">
      <c r="A55">
        <f t="shared" si="0"/>
        <v>0.87266461111111115</v>
      </c>
      <c r="B55">
        <v>230</v>
      </c>
      <c r="C55">
        <v>1420.4059999999999</v>
      </c>
      <c r="D55">
        <v>1420.3389999999999</v>
      </c>
      <c r="E55">
        <f t="shared" si="1"/>
        <v>1.5423367173533979</v>
      </c>
      <c r="F55">
        <f t="shared" si="2"/>
        <v>0.99139494946722384</v>
      </c>
      <c r="G55">
        <f t="shared" si="3"/>
        <v>1.1814984569889779</v>
      </c>
      <c r="H55">
        <f t="shared" si="20"/>
        <v>0</v>
      </c>
      <c r="I55">
        <f t="shared" si="17"/>
        <v>0</v>
      </c>
      <c r="J55">
        <f t="shared" si="18"/>
        <v>0</v>
      </c>
      <c r="K55">
        <v>50</v>
      </c>
      <c r="L55">
        <f t="shared" si="19"/>
        <v>1.3960126507620074</v>
      </c>
      <c r="M55">
        <f t="shared" si="21"/>
        <v>0</v>
      </c>
      <c r="Q55">
        <f t="shared" si="14"/>
        <v>1</v>
      </c>
      <c r="R55">
        <f t="shared" si="15"/>
        <v>0.99139494946722384</v>
      </c>
      <c r="S55">
        <f t="shared" si="16"/>
        <v>1.1814984569889779</v>
      </c>
    </row>
    <row r="56" spans="1:19" x14ac:dyDescent="0.25">
      <c r="A56">
        <f t="shared" si="0"/>
        <v>0.87266461111111115</v>
      </c>
      <c r="B56">
        <v>230</v>
      </c>
      <c r="C56">
        <v>1420.4059999999999</v>
      </c>
      <c r="D56">
        <v>1420.3820000000001</v>
      </c>
      <c r="E56">
        <f t="shared" si="1"/>
        <v>1.6408513204681632</v>
      </c>
      <c r="F56">
        <f t="shared" si="2"/>
        <v>1.0547189168459812</v>
      </c>
      <c r="G56">
        <f t="shared" si="3"/>
        <v>1.2569650203284715</v>
      </c>
      <c r="H56">
        <f t="shared" si="20"/>
        <v>0</v>
      </c>
      <c r="I56">
        <f t="shared" si="17"/>
        <v>0</v>
      </c>
      <c r="J56">
        <f t="shared" si="18"/>
        <v>0</v>
      </c>
      <c r="K56">
        <v>50</v>
      </c>
      <c r="L56">
        <f t="shared" si="19"/>
        <v>1.5829552221901522</v>
      </c>
      <c r="M56">
        <f t="shared" si="21"/>
        <v>0</v>
      </c>
      <c r="Q56">
        <f t="shared" si="14"/>
        <v>1</v>
      </c>
      <c r="R56">
        <f t="shared" si="15"/>
        <v>1.0547189168459812</v>
      </c>
      <c r="S56">
        <f t="shared" si="16"/>
        <v>1.2569650203284715</v>
      </c>
    </row>
    <row r="57" spans="1:19" x14ac:dyDescent="0.25">
      <c r="A57">
        <f t="shared" si="0"/>
        <v>0.87266461111111115</v>
      </c>
      <c r="B57">
        <v>230</v>
      </c>
      <c r="C57">
        <v>1420.4059999999999</v>
      </c>
      <c r="D57">
        <v>1420.433</v>
      </c>
      <c r="E57">
        <f t="shared" ref="E57:E62" si="22">COS(A57)+SIN(A57)*SQRT(B57*B57/(3*10^5*(C57-D57)/C57+B57*SIN(A57)^2)^2-1)</f>
        <v>1.7701437313568278</v>
      </c>
      <c r="F57">
        <f t="shared" ref="F57:F62" si="23">E57*COS(A57)</f>
        <v>1.1378264780660861</v>
      </c>
      <c r="G57">
        <f t="shared" ref="G57:G62" si="24">SIN(A57)*E57</f>
        <v>1.356008751990045</v>
      </c>
      <c r="H57">
        <f t="shared" si="20"/>
        <v>0</v>
      </c>
      <c r="I57">
        <f t="shared" si="17"/>
        <v>0</v>
      </c>
      <c r="J57">
        <f t="shared" si="18"/>
        <v>0</v>
      </c>
      <c r="K57">
        <v>50</v>
      </c>
      <c r="L57">
        <f t="shared" si="19"/>
        <v>1.8577558735297006</v>
      </c>
      <c r="M57">
        <f t="shared" si="21"/>
        <v>0</v>
      </c>
      <c r="Q57">
        <f t="shared" si="14"/>
        <v>1</v>
      </c>
      <c r="R57">
        <f t="shared" si="15"/>
        <v>1.1378264780660861</v>
      </c>
      <c r="S57">
        <f t="shared" si="16"/>
        <v>1.356008751990045</v>
      </c>
    </row>
    <row r="58" spans="1:19" x14ac:dyDescent="0.25">
      <c r="A58">
        <f t="shared" si="0"/>
        <v>0.95993107222222229</v>
      </c>
      <c r="B58">
        <v>230</v>
      </c>
      <c r="C58">
        <v>1420.4059999999999</v>
      </c>
      <c r="D58">
        <v>1420.05</v>
      </c>
      <c r="E58">
        <f t="shared" si="22"/>
        <v>0.62646597150667405</v>
      </c>
      <c r="F58">
        <f t="shared" si="23"/>
        <v>0.35932612783499218</v>
      </c>
      <c r="G58">
        <f t="shared" si="24"/>
        <v>0.51317087535333861</v>
      </c>
      <c r="H58">
        <f t="shared" si="20"/>
        <v>0.52068692802208871</v>
      </c>
      <c r="I58">
        <f t="shared" si="17"/>
        <v>0.29865375961363161</v>
      </c>
      <c r="J58">
        <f t="shared" si="18"/>
        <v>0.42652175663349567</v>
      </c>
      <c r="K58">
        <v>55</v>
      </c>
      <c r="L58">
        <f t="shared" si="19"/>
        <v>0.67380735778581657</v>
      </c>
      <c r="M58">
        <f t="shared" si="21"/>
        <v>1</v>
      </c>
      <c r="Q58">
        <f t="shared" si="14"/>
        <v>1</v>
      </c>
      <c r="R58">
        <f t="shared" si="15"/>
        <v>0.35932612783499218</v>
      </c>
      <c r="S58">
        <f t="shared" si="16"/>
        <v>0.51317087535333861</v>
      </c>
    </row>
    <row r="59" spans="1:19" x14ac:dyDescent="0.25">
      <c r="A59">
        <f t="shared" ref="A59" si="25">K59/180*3.1415926</f>
        <v>0.95993107222222229</v>
      </c>
      <c r="B59">
        <v>230</v>
      </c>
      <c r="C59">
        <v>1420.4059999999999</v>
      </c>
      <c r="D59">
        <v>1420.2950000000001</v>
      </c>
      <c r="E59">
        <f t="shared" ref="E59" si="26">COS(A59)+SIN(A59)*SQRT(B59*B59/(3*10^5*(C59-D59)/C59+B59*SIN(A59)^2)^2-1)</f>
        <v>1.2459883250417993</v>
      </c>
      <c r="F59">
        <f t="shared" ref="F59" si="27">E59*COS(A59)</f>
        <v>0.71466955992534331</v>
      </c>
      <c r="G59">
        <f t="shared" ref="G59" si="28">SIN(A59)*E59</f>
        <v>1.0206538719157365</v>
      </c>
      <c r="H59">
        <f t="shared" si="20"/>
        <v>0</v>
      </c>
      <c r="I59">
        <f t="shared" ref="I59" si="29">COS(A59)*H59</f>
        <v>0</v>
      </c>
      <c r="J59">
        <f t="shared" ref="J59" si="30">SIN(A59)*H59</f>
        <v>0</v>
      </c>
      <c r="K59">
        <v>55</v>
      </c>
      <c r="L59">
        <f t="shared" ref="L59" si="31">(F59-1)^2+G59^2</f>
        <v>1.1231477862897821</v>
      </c>
      <c r="M59">
        <f t="shared" si="21"/>
        <v>0</v>
      </c>
      <c r="Q59">
        <f t="shared" si="14"/>
        <v>1</v>
      </c>
      <c r="R59">
        <f t="shared" si="15"/>
        <v>0.71466955992534331</v>
      </c>
      <c r="S59">
        <f t="shared" si="16"/>
        <v>1.0206538719157365</v>
      </c>
    </row>
    <row r="60" spans="1:19" x14ac:dyDescent="0.25">
      <c r="A60">
        <f t="shared" si="0"/>
        <v>0.95993107222222229</v>
      </c>
      <c r="B60">
        <v>230</v>
      </c>
      <c r="C60">
        <v>1420.4059999999999</v>
      </c>
      <c r="D60">
        <v>1420.4939999999999</v>
      </c>
      <c r="E60">
        <f t="shared" si="22"/>
        <v>1.6939859411059734</v>
      </c>
      <c r="F60">
        <f t="shared" si="23"/>
        <v>0.97163044205033866</v>
      </c>
      <c r="G60">
        <f t="shared" si="24"/>
        <v>1.3876320307436529</v>
      </c>
      <c r="H60">
        <f t="shared" si="20"/>
        <v>0</v>
      </c>
      <c r="I60">
        <f t="shared" si="17"/>
        <v>0</v>
      </c>
      <c r="J60">
        <f t="shared" si="18"/>
        <v>0</v>
      </c>
      <c r="K60">
        <v>55</v>
      </c>
      <c r="L60">
        <f t="shared" si="19"/>
        <v>1.9263274845640133</v>
      </c>
      <c r="M60">
        <f t="shared" si="21"/>
        <v>0</v>
      </c>
      <c r="Q60">
        <f t="shared" si="14"/>
        <v>1</v>
      </c>
      <c r="R60">
        <f t="shared" si="15"/>
        <v>0.97163044205033866</v>
      </c>
      <c r="S60">
        <f t="shared" si="16"/>
        <v>1.3876320307436529</v>
      </c>
    </row>
    <row r="61" spans="1:19" x14ac:dyDescent="0.25">
      <c r="A61">
        <f t="shared" si="0"/>
        <v>0.95993107222222229</v>
      </c>
      <c r="B61">
        <v>230</v>
      </c>
      <c r="C61">
        <v>1420.4059999999999</v>
      </c>
      <c r="D61">
        <v>1420.53</v>
      </c>
      <c r="E61">
        <f t="shared" si="22"/>
        <v>1.7945188591335437</v>
      </c>
      <c r="F61">
        <f t="shared" si="23"/>
        <v>1.0292937562570461</v>
      </c>
      <c r="G61">
        <f t="shared" si="24"/>
        <v>1.4699837751200575</v>
      </c>
      <c r="H61">
        <f t="shared" si="20"/>
        <v>0</v>
      </c>
      <c r="I61">
        <f t="shared" si="17"/>
        <v>0</v>
      </c>
      <c r="J61">
        <f t="shared" si="18"/>
        <v>0</v>
      </c>
      <c r="K61">
        <v>55</v>
      </c>
      <c r="L61">
        <f t="shared" si="19"/>
        <v>2.1617104232718631</v>
      </c>
      <c r="M61">
        <f t="shared" si="21"/>
        <v>0</v>
      </c>
      <c r="Q61">
        <f t="shared" si="14"/>
        <v>1</v>
      </c>
      <c r="R61">
        <f t="shared" si="15"/>
        <v>1.0292937562570461</v>
      </c>
      <c r="S61">
        <f t="shared" si="16"/>
        <v>1.4699837751200575</v>
      </c>
    </row>
    <row r="62" spans="1:19" x14ac:dyDescent="0.25">
      <c r="A62">
        <f t="shared" si="0"/>
        <v>0.95993107222222229</v>
      </c>
      <c r="B62">
        <v>230</v>
      </c>
      <c r="C62">
        <v>1420.4059999999999</v>
      </c>
      <c r="D62">
        <v>1420.578</v>
      </c>
      <c r="E62">
        <f t="shared" si="22"/>
        <v>1.9440094423362044</v>
      </c>
      <c r="F62">
        <f t="shared" si="23"/>
        <v>1.115038034243635</v>
      </c>
      <c r="G62">
        <f t="shared" si="24"/>
        <v>1.5924392905484375</v>
      </c>
      <c r="H62">
        <f t="shared" si="20"/>
        <v>0</v>
      </c>
      <c r="I62">
        <f t="shared" si="17"/>
        <v>0</v>
      </c>
      <c r="J62">
        <f t="shared" si="18"/>
        <v>0</v>
      </c>
      <c r="K62">
        <v>55</v>
      </c>
      <c r="L62">
        <f t="shared" si="19"/>
        <v>2.5490966434050506</v>
      </c>
      <c r="M62">
        <f t="shared" si="21"/>
        <v>0</v>
      </c>
      <c r="Q62">
        <f t="shared" si="14"/>
        <v>1</v>
      </c>
      <c r="R62">
        <f t="shared" si="15"/>
        <v>1.115038034243635</v>
      </c>
      <c r="S62">
        <f t="shared" si="16"/>
        <v>1.5924392905484375</v>
      </c>
    </row>
    <row r="63" spans="1:19" x14ac:dyDescent="0.25">
      <c r="A63">
        <f t="shared" ref="A63:A117" si="32">K63/180*3.1415926</f>
        <v>1.0471975333333332</v>
      </c>
      <c r="B63">
        <v>230</v>
      </c>
      <c r="C63">
        <v>1420.4059999999999</v>
      </c>
      <c r="D63">
        <v>1420.0050000000001</v>
      </c>
      <c r="E63" t="e">
        <f t="shared" ref="E63:E117" si="33">COS(A63)+SIN(A63)*SQRT(B63*B63/(3*10^5*(C63-D63)/C63+B63*SIN(A63)^2)^2-1)</f>
        <v>#NUM!</v>
      </c>
      <c r="F63" t="e">
        <f t="shared" ref="F63:F117" si="34">E63*COS(A63)</f>
        <v>#NUM!</v>
      </c>
      <c r="G63" t="e">
        <f t="shared" ref="G63:G117" si="35">SIN(A63)*E63</f>
        <v>#NUM!</v>
      </c>
      <c r="H63" t="e">
        <f t="shared" ref="H63:H117" si="36">M63*(COS(A63)-SIN(A63)*SQRT(B63*B63/(3*10^5*(C63-D63)/C63+B63*SIN(A63)^2)^2-1))</f>
        <v>#NUM!</v>
      </c>
      <c r="I63" t="e">
        <f t="shared" ref="I63:I117" si="37">COS(A63)*H63</f>
        <v>#NUM!</v>
      </c>
      <c r="J63" t="e">
        <f t="shared" ref="J63:J117" si="38">SIN(A63)*H63</f>
        <v>#NUM!</v>
      </c>
      <c r="K63">
        <v>60</v>
      </c>
      <c r="L63" t="e">
        <f t="shared" ref="L63:L117" si="39">(F63-1)^2+G63^2</f>
        <v>#NUM!</v>
      </c>
      <c r="M63" t="e">
        <f t="shared" si="21"/>
        <v>#NUM!</v>
      </c>
      <c r="Q63" t="e">
        <f t="shared" si="14"/>
        <v>#NUM!</v>
      </c>
      <c r="R63" t="e">
        <f t="shared" ref="R63:R117" si="40">F63*Q63</f>
        <v>#NUM!</v>
      </c>
      <c r="S63" t="e">
        <f t="shared" ref="S63:S117" si="41">G63*Q63</f>
        <v>#NUM!</v>
      </c>
    </row>
    <row r="64" spans="1:19" x14ac:dyDescent="0.25">
      <c r="A64">
        <f t="shared" si="32"/>
        <v>1.0471975333333332</v>
      </c>
      <c r="B64">
        <v>230</v>
      </c>
      <c r="C64">
        <v>1420.4059999999999</v>
      </c>
      <c r="D64">
        <v>1420.059</v>
      </c>
      <c r="E64" t="e">
        <f t="shared" si="33"/>
        <v>#NUM!</v>
      </c>
      <c r="F64" t="e">
        <f t="shared" si="34"/>
        <v>#NUM!</v>
      </c>
      <c r="G64" t="e">
        <f t="shared" si="35"/>
        <v>#NUM!</v>
      </c>
      <c r="H64" t="e">
        <f t="shared" si="36"/>
        <v>#NUM!</v>
      </c>
      <c r="I64" t="e">
        <f t="shared" si="37"/>
        <v>#NUM!</v>
      </c>
      <c r="J64" t="e">
        <f t="shared" si="38"/>
        <v>#NUM!</v>
      </c>
      <c r="K64">
        <v>60</v>
      </c>
      <c r="L64" t="e">
        <f t="shared" si="39"/>
        <v>#NUM!</v>
      </c>
      <c r="M64" t="e">
        <f t="shared" si="21"/>
        <v>#NUM!</v>
      </c>
      <c r="Q64" t="e">
        <f t="shared" si="14"/>
        <v>#NUM!</v>
      </c>
      <c r="R64" t="e">
        <f t="shared" si="40"/>
        <v>#NUM!</v>
      </c>
      <c r="S64" t="e">
        <f t="shared" si="41"/>
        <v>#NUM!</v>
      </c>
    </row>
    <row r="65" spans="1:19" x14ac:dyDescent="0.25">
      <c r="A65">
        <f t="shared" si="32"/>
        <v>1.0471975333333332</v>
      </c>
      <c r="B65">
        <v>230</v>
      </c>
      <c r="C65">
        <v>1420.4059999999999</v>
      </c>
      <c r="D65">
        <v>1420.0940000000001</v>
      </c>
      <c r="E65" t="e">
        <f t="shared" si="33"/>
        <v>#NUM!</v>
      </c>
      <c r="F65" t="e">
        <f t="shared" si="34"/>
        <v>#NUM!</v>
      </c>
      <c r="G65" t="e">
        <f t="shared" si="35"/>
        <v>#NUM!</v>
      </c>
      <c r="H65" t="e">
        <f t="shared" si="36"/>
        <v>#NUM!</v>
      </c>
      <c r="I65" t="e">
        <f t="shared" si="37"/>
        <v>#NUM!</v>
      </c>
      <c r="J65" t="e">
        <f t="shared" si="38"/>
        <v>#NUM!</v>
      </c>
      <c r="K65">
        <v>60</v>
      </c>
      <c r="L65" t="e">
        <f t="shared" si="39"/>
        <v>#NUM!</v>
      </c>
      <c r="M65" t="e">
        <f t="shared" si="21"/>
        <v>#NUM!</v>
      </c>
      <c r="Q65" t="e">
        <f t="shared" si="14"/>
        <v>#NUM!</v>
      </c>
      <c r="R65" t="e">
        <f t="shared" si="40"/>
        <v>#NUM!</v>
      </c>
      <c r="S65" t="e">
        <f t="shared" si="41"/>
        <v>#NUM!</v>
      </c>
    </row>
    <row r="66" spans="1:19" x14ac:dyDescent="0.25">
      <c r="A66">
        <f t="shared" si="32"/>
        <v>1.0471975333333332</v>
      </c>
      <c r="B66">
        <v>230</v>
      </c>
      <c r="C66">
        <v>1420.4059999999999</v>
      </c>
      <c r="D66">
        <v>1420.261</v>
      </c>
      <c r="E66">
        <f t="shared" si="33"/>
        <v>0.95998927650454258</v>
      </c>
      <c r="F66">
        <f t="shared" si="34"/>
        <v>0.47999465310334455</v>
      </c>
      <c r="G66">
        <f t="shared" si="35"/>
        <v>0.83137509223930628</v>
      </c>
      <c r="H66">
        <f t="shared" si="36"/>
        <v>4.0010754435539031E-2</v>
      </c>
      <c r="I66">
        <f t="shared" si="37"/>
        <v>2.0005377836737521E-2</v>
      </c>
      <c r="J66">
        <f t="shared" si="38"/>
        <v>3.4650329408396359E-2</v>
      </c>
      <c r="K66">
        <v>60</v>
      </c>
      <c r="L66">
        <f t="shared" si="39"/>
        <v>0.961590104797026</v>
      </c>
      <c r="M66">
        <f t="shared" si="21"/>
        <v>1</v>
      </c>
      <c r="Q66">
        <f t="shared" ref="Q66:Q117" si="42">IF(L66&gt;2.8,0,1)</f>
        <v>1</v>
      </c>
      <c r="R66">
        <f t="shared" si="40"/>
        <v>0.47999465310334455</v>
      </c>
      <c r="S66">
        <f t="shared" si="41"/>
        <v>0.83137509223930628</v>
      </c>
    </row>
    <row r="67" spans="1:19" x14ac:dyDescent="0.25">
      <c r="A67">
        <f t="shared" si="32"/>
        <v>1.0471975333333332</v>
      </c>
      <c r="B67">
        <v>230</v>
      </c>
      <c r="C67">
        <v>1420.4059999999999</v>
      </c>
      <c r="D67">
        <v>1420.297</v>
      </c>
      <c r="E67">
        <f t="shared" si="33"/>
        <v>1.036500818176878</v>
      </c>
      <c r="F67">
        <f t="shared" si="34"/>
        <v>0.51825042512314901</v>
      </c>
      <c r="G67">
        <f t="shared" si="35"/>
        <v>0.89763603032688755</v>
      </c>
      <c r="H67">
        <f t="shared" si="36"/>
        <v>0</v>
      </c>
      <c r="I67">
        <f t="shared" si="37"/>
        <v>0</v>
      </c>
      <c r="J67">
        <f t="shared" si="38"/>
        <v>0</v>
      </c>
      <c r="K67">
        <v>60</v>
      </c>
      <c r="L67">
        <f t="shared" si="39"/>
        <v>1.0378330958350397</v>
      </c>
      <c r="M67">
        <f t="shared" si="21"/>
        <v>0</v>
      </c>
      <c r="Q67">
        <f t="shared" si="42"/>
        <v>1</v>
      </c>
      <c r="R67">
        <f t="shared" si="40"/>
        <v>0.51825042512314901</v>
      </c>
      <c r="S67">
        <f t="shared" si="41"/>
        <v>0.89763603032688755</v>
      </c>
    </row>
    <row r="68" spans="1:19" x14ac:dyDescent="0.25">
      <c r="A68">
        <f t="shared" si="32"/>
        <v>1.0471975333333332</v>
      </c>
      <c r="B68">
        <v>230</v>
      </c>
      <c r="C68">
        <v>1420.4059999999999</v>
      </c>
      <c r="D68">
        <v>1420.377</v>
      </c>
      <c r="E68">
        <f t="shared" si="33"/>
        <v>1.2024683211515583</v>
      </c>
      <c r="F68">
        <f t="shared" si="34"/>
        <v>0.60123417917801314</v>
      </c>
      <c r="G68">
        <f t="shared" si="35"/>
        <v>1.0413681026232693</v>
      </c>
      <c r="H68">
        <f t="shared" si="36"/>
        <v>0</v>
      </c>
      <c r="I68">
        <f t="shared" si="37"/>
        <v>0</v>
      </c>
      <c r="J68">
        <f t="shared" si="38"/>
        <v>0</v>
      </c>
      <c r="K68">
        <v>60</v>
      </c>
      <c r="L68">
        <f t="shared" si="39"/>
        <v>1.2434617050170207</v>
      </c>
      <c r="M68">
        <f t="shared" si="21"/>
        <v>0</v>
      </c>
      <c r="Q68">
        <f t="shared" si="42"/>
        <v>1</v>
      </c>
      <c r="R68">
        <f t="shared" si="40"/>
        <v>0.60123417917801314</v>
      </c>
      <c r="S68">
        <f t="shared" si="41"/>
        <v>1.0413681026232693</v>
      </c>
    </row>
    <row r="69" spans="1:19" x14ac:dyDescent="0.25">
      <c r="A69">
        <f t="shared" si="32"/>
        <v>1.0471975333333332</v>
      </c>
      <c r="B69">
        <v>230</v>
      </c>
      <c r="C69">
        <v>1420.4059999999999</v>
      </c>
      <c r="D69">
        <v>1420.5260000000001</v>
      </c>
      <c r="E69">
        <f t="shared" si="33"/>
        <v>1.5402747224332869</v>
      </c>
      <c r="F69">
        <f t="shared" si="34"/>
        <v>0.77013738504475626</v>
      </c>
      <c r="G69">
        <f t="shared" si="35"/>
        <v>1.333917024677084</v>
      </c>
      <c r="H69">
        <f t="shared" si="36"/>
        <v>0</v>
      </c>
      <c r="I69">
        <f t="shared" si="37"/>
        <v>0</v>
      </c>
      <c r="J69">
        <f t="shared" si="38"/>
        <v>0</v>
      </c>
      <c r="K69">
        <v>60</v>
      </c>
      <c r="L69">
        <f t="shared" si="39"/>
        <v>1.8321714504774269</v>
      </c>
      <c r="M69">
        <f t="shared" si="21"/>
        <v>0</v>
      </c>
      <c r="Q69">
        <f t="shared" si="42"/>
        <v>1</v>
      </c>
      <c r="R69">
        <f t="shared" si="40"/>
        <v>0.77013738504475626</v>
      </c>
      <c r="S69">
        <f t="shared" si="41"/>
        <v>1.333917024677084</v>
      </c>
    </row>
    <row r="70" spans="1:19" x14ac:dyDescent="0.25">
      <c r="A70">
        <f t="shared" si="32"/>
        <v>1.0471975333333332</v>
      </c>
      <c r="B70">
        <v>230</v>
      </c>
      <c r="C70">
        <v>1420.4059999999999</v>
      </c>
      <c r="D70">
        <v>1420.5650000000001</v>
      </c>
      <c r="E70">
        <f t="shared" si="33"/>
        <v>1.642754849558292</v>
      </c>
      <c r="F70">
        <f t="shared" si="34"/>
        <v>0.82137745019263053</v>
      </c>
      <c r="G70">
        <f t="shared" si="35"/>
        <v>1.4226674172350822</v>
      </c>
      <c r="H70">
        <f t="shared" si="36"/>
        <v>0</v>
      </c>
      <c r="I70">
        <f t="shared" si="37"/>
        <v>0</v>
      </c>
      <c r="J70">
        <f t="shared" si="38"/>
        <v>0</v>
      </c>
      <c r="K70">
        <v>60</v>
      </c>
      <c r="L70">
        <f t="shared" si="39"/>
        <v>2.0558885953620254</v>
      </c>
      <c r="M70">
        <f t="shared" si="21"/>
        <v>0</v>
      </c>
      <c r="Q70">
        <f t="shared" si="42"/>
        <v>1</v>
      </c>
      <c r="R70">
        <f t="shared" si="40"/>
        <v>0.82137745019263053</v>
      </c>
      <c r="S70">
        <f t="shared" si="41"/>
        <v>1.4226674172350822</v>
      </c>
    </row>
    <row r="71" spans="1:19" x14ac:dyDescent="0.25">
      <c r="A71">
        <f t="shared" si="32"/>
        <v>1.1344639944444443</v>
      </c>
      <c r="B71">
        <v>230</v>
      </c>
      <c r="C71">
        <v>1420.4059999999999</v>
      </c>
      <c r="D71">
        <v>1420.0619999999999</v>
      </c>
      <c r="E71" t="e">
        <f t="shared" si="33"/>
        <v>#NUM!</v>
      </c>
      <c r="F71" t="e">
        <f t="shared" si="34"/>
        <v>#NUM!</v>
      </c>
      <c r="G71" t="e">
        <f t="shared" si="35"/>
        <v>#NUM!</v>
      </c>
      <c r="H71" t="e">
        <f t="shared" si="36"/>
        <v>#NUM!</v>
      </c>
      <c r="I71" t="e">
        <f t="shared" si="37"/>
        <v>#NUM!</v>
      </c>
      <c r="J71" t="e">
        <f t="shared" si="38"/>
        <v>#NUM!</v>
      </c>
      <c r="K71">
        <v>65</v>
      </c>
      <c r="L71" t="e">
        <f t="shared" si="39"/>
        <v>#NUM!</v>
      </c>
      <c r="M71" t="e">
        <f t="shared" si="21"/>
        <v>#NUM!</v>
      </c>
      <c r="Q71" t="e">
        <f t="shared" si="42"/>
        <v>#NUM!</v>
      </c>
      <c r="R71" t="e">
        <f t="shared" si="40"/>
        <v>#NUM!</v>
      </c>
      <c r="S71" t="e">
        <f t="shared" si="41"/>
        <v>#NUM!</v>
      </c>
    </row>
    <row r="72" spans="1:19" x14ac:dyDescent="0.25">
      <c r="A72">
        <f t="shared" si="32"/>
        <v>1.1344639944444443</v>
      </c>
      <c r="B72">
        <v>230</v>
      </c>
      <c r="C72">
        <v>1420.4059999999999</v>
      </c>
      <c r="D72">
        <v>1420.1279999999999</v>
      </c>
      <c r="E72" t="e">
        <f t="shared" si="33"/>
        <v>#NUM!</v>
      </c>
      <c r="F72" t="e">
        <f t="shared" si="34"/>
        <v>#NUM!</v>
      </c>
      <c r="G72" t="e">
        <f t="shared" si="35"/>
        <v>#NUM!</v>
      </c>
      <c r="H72" t="e">
        <f t="shared" si="36"/>
        <v>#NUM!</v>
      </c>
      <c r="I72" t="e">
        <f t="shared" si="37"/>
        <v>#NUM!</v>
      </c>
      <c r="J72" t="e">
        <f t="shared" si="38"/>
        <v>#NUM!</v>
      </c>
      <c r="K72">
        <v>65</v>
      </c>
      <c r="L72" t="e">
        <f t="shared" si="39"/>
        <v>#NUM!</v>
      </c>
      <c r="M72" t="e">
        <f t="shared" si="21"/>
        <v>#NUM!</v>
      </c>
      <c r="Q72" t="e">
        <f t="shared" si="42"/>
        <v>#NUM!</v>
      </c>
      <c r="R72" t="e">
        <f t="shared" si="40"/>
        <v>#NUM!</v>
      </c>
      <c r="S72" t="e">
        <f t="shared" si="41"/>
        <v>#NUM!</v>
      </c>
    </row>
    <row r="73" spans="1:19" x14ac:dyDescent="0.25">
      <c r="A73">
        <f t="shared" si="32"/>
        <v>1.1344639944444443</v>
      </c>
      <c r="B73">
        <v>230</v>
      </c>
      <c r="C73">
        <v>1420.4059999999999</v>
      </c>
      <c r="D73">
        <v>1420.175</v>
      </c>
      <c r="E73" t="e">
        <f t="shared" si="33"/>
        <v>#NUM!</v>
      </c>
      <c r="F73" t="e">
        <f t="shared" si="34"/>
        <v>#NUM!</v>
      </c>
      <c r="G73" t="e">
        <f t="shared" si="35"/>
        <v>#NUM!</v>
      </c>
      <c r="H73" t="e">
        <f t="shared" si="36"/>
        <v>#NUM!</v>
      </c>
      <c r="I73" t="e">
        <f t="shared" si="37"/>
        <v>#NUM!</v>
      </c>
      <c r="J73" t="e">
        <f t="shared" si="38"/>
        <v>#NUM!</v>
      </c>
      <c r="K73">
        <v>65</v>
      </c>
      <c r="L73" t="e">
        <f t="shared" si="39"/>
        <v>#NUM!</v>
      </c>
      <c r="M73" t="e">
        <f t="shared" si="21"/>
        <v>#NUM!</v>
      </c>
      <c r="Q73" t="e">
        <f t="shared" si="42"/>
        <v>#NUM!</v>
      </c>
      <c r="R73" t="e">
        <f t="shared" si="40"/>
        <v>#NUM!</v>
      </c>
      <c r="S73" t="e">
        <f t="shared" si="41"/>
        <v>#NUM!</v>
      </c>
    </row>
    <row r="74" spans="1:19" x14ac:dyDescent="0.25">
      <c r="A74">
        <f t="shared" si="32"/>
        <v>1.1344639944444443</v>
      </c>
      <c r="B74">
        <v>230</v>
      </c>
      <c r="C74">
        <v>1420.4059999999999</v>
      </c>
      <c r="D74">
        <v>1420.2329999999999</v>
      </c>
      <c r="E74">
        <f t="shared" si="33"/>
        <v>0.60542316975141863</v>
      </c>
      <c r="F74">
        <f t="shared" si="34"/>
        <v>0.25586289823625474</v>
      </c>
      <c r="G74">
        <f t="shared" si="35"/>
        <v>0.54869972824669688</v>
      </c>
      <c r="H74">
        <f t="shared" si="36"/>
        <v>0.23981338880748085</v>
      </c>
      <c r="I74">
        <f t="shared" si="37"/>
        <v>0.10134952172599121</v>
      </c>
      <c r="J74">
        <f t="shared" si="38"/>
        <v>0.21734473975056495</v>
      </c>
      <c r="K74">
        <v>65</v>
      </c>
      <c r="L74">
        <f t="shared" si="39"/>
        <v>0.85481141799934557</v>
      </c>
      <c r="M74">
        <f t="shared" si="21"/>
        <v>1</v>
      </c>
      <c r="Q74">
        <f t="shared" si="42"/>
        <v>1</v>
      </c>
      <c r="R74">
        <f t="shared" si="40"/>
        <v>0.25586289823625474</v>
      </c>
      <c r="S74">
        <f t="shared" si="41"/>
        <v>0.54869972824669688</v>
      </c>
    </row>
    <row r="75" spans="1:19" x14ac:dyDescent="0.25">
      <c r="A75">
        <f t="shared" si="32"/>
        <v>1.1344639944444443</v>
      </c>
      <c r="B75">
        <v>230</v>
      </c>
      <c r="C75">
        <v>1420.4059999999999</v>
      </c>
      <c r="D75">
        <v>1420.2950000000001</v>
      </c>
      <c r="E75">
        <f t="shared" si="33"/>
        <v>0.79956224827236655</v>
      </c>
      <c r="F75">
        <f t="shared" si="34"/>
        <v>0.33790962154167575</v>
      </c>
      <c r="G75">
        <f t="shared" si="35"/>
        <v>0.72464948529059414</v>
      </c>
      <c r="H75">
        <f t="shared" si="36"/>
        <v>4.567431028653296E-2</v>
      </c>
      <c r="I75">
        <f t="shared" si="37"/>
        <v>1.9302798420570231E-2</v>
      </c>
      <c r="J75">
        <f t="shared" si="38"/>
        <v>4.1394982706667749E-2</v>
      </c>
      <c r="K75">
        <v>65</v>
      </c>
      <c r="L75">
        <f t="shared" si="39"/>
        <v>0.9634805457790101</v>
      </c>
      <c r="M75">
        <f t="shared" si="21"/>
        <v>1</v>
      </c>
      <c r="Q75">
        <f t="shared" si="42"/>
        <v>1</v>
      </c>
      <c r="R75">
        <f t="shared" si="40"/>
        <v>0.33790962154167575</v>
      </c>
      <c r="S75">
        <f t="shared" si="41"/>
        <v>0.72464948529059414</v>
      </c>
    </row>
    <row r="76" spans="1:19" x14ac:dyDescent="0.25">
      <c r="A76">
        <f t="shared" si="32"/>
        <v>1.1344639944444443</v>
      </c>
      <c r="B76">
        <v>230</v>
      </c>
      <c r="C76">
        <v>1420.4059999999999</v>
      </c>
      <c r="D76">
        <v>1420.3240000000001</v>
      </c>
      <c r="E76">
        <f t="shared" si="33"/>
        <v>0.87001568154368392</v>
      </c>
      <c r="F76">
        <f t="shared" si="34"/>
        <v>0.36768453028012943</v>
      </c>
      <c r="G76">
        <f t="shared" si="35"/>
        <v>0.78850197991165583</v>
      </c>
      <c r="H76">
        <f t="shared" si="36"/>
        <v>0</v>
      </c>
      <c r="I76">
        <f t="shared" si="37"/>
        <v>0</v>
      </c>
      <c r="J76">
        <f t="shared" si="38"/>
        <v>0</v>
      </c>
      <c r="K76">
        <v>65</v>
      </c>
      <c r="L76">
        <f t="shared" si="39"/>
        <v>1.0215582255716618</v>
      </c>
      <c r="M76">
        <f t="shared" si="21"/>
        <v>0</v>
      </c>
      <c r="Q76">
        <f t="shared" si="42"/>
        <v>1</v>
      </c>
      <c r="R76">
        <f t="shared" si="40"/>
        <v>0.36768453028012943</v>
      </c>
      <c r="S76">
        <f t="shared" si="41"/>
        <v>0.78850197991165583</v>
      </c>
    </row>
    <row r="77" spans="1:19" x14ac:dyDescent="0.25">
      <c r="A77">
        <f t="shared" si="32"/>
        <v>1.1344639944444443</v>
      </c>
      <c r="B77">
        <v>230</v>
      </c>
      <c r="C77">
        <v>1420.4059999999999</v>
      </c>
      <c r="D77">
        <v>1420.3810000000001</v>
      </c>
      <c r="E77">
        <f t="shared" si="33"/>
        <v>0.9977237091835498</v>
      </c>
      <c r="F77">
        <f t="shared" si="34"/>
        <v>0.42165627717146192</v>
      </c>
      <c r="G77">
        <f t="shared" si="35"/>
        <v>0.90424475878430388</v>
      </c>
      <c r="H77">
        <f t="shared" si="36"/>
        <v>0</v>
      </c>
      <c r="I77">
        <f t="shared" si="37"/>
        <v>0</v>
      </c>
      <c r="J77">
        <f t="shared" si="38"/>
        <v>0</v>
      </c>
      <c r="K77">
        <v>65</v>
      </c>
      <c r="L77">
        <f t="shared" si="39"/>
        <v>1.1521400455240567</v>
      </c>
      <c r="M77">
        <f t="shared" si="21"/>
        <v>0</v>
      </c>
      <c r="Q77">
        <f t="shared" si="42"/>
        <v>1</v>
      </c>
      <c r="R77">
        <f t="shared" si="40"/>
        <v>0.42165627717146192</v>
      </c>
      <c r="S77">
        <f t="shared" si="41"/>
        <v>0.90424475878430388</v>
      </c>
    </row>
    <row r="78" spans="1:19" x14ac:dyDescent="0.25">
      <c r="A78">
        <f t="shared" si="32"/>
        <v>1.1344639944444443</v>
      </c>
      <c r="B78">
        <v>230</v>
      </c>
      <c r="C78">
        <v>1420.4059999999999</v>
      </c>
      <c r="D78">
        <v>1420.5650000000001</v>
      </c>
      <c r="E78">
        <f t="shared" si="33"/>
        <v>1.4122315707251243</v>
      </c>
      <c r="F78">
        <f t="shared" si="34"/>
        <v>0.59683487636396648</v>
      </c>
      <c r="G78">
        <f t="shared" si="35"/>
        <v>1.2799164580973088</v>
      </c>
      <c r="H78">
        <f t="shared" si="36"/>
        <v>0</v>
      </c>
      <c r="I78">
        <f t="shared" si="37"/>
        <v>0</v>
      </c>
      <c r="J78">
        <f t="shared" si="38"/>
        <v>0</v>
      </c>
      <c r="K78">
        <v>65</v>
      </c>
      <c r="L78">
        <f t="shared" si="39"/>
        <v>1.8007282566248184</v>
      </c>
      <c r="M78">
        <f t="shared" si="21"/>
        <v>0</v>
      </c>
      <c r="Q78">
        <f t="shared" si="42"/>
        <v>1</v>
      </c>
      <c r="R78">
        <f t="shared" si="40"/>
        <v>0.59683487636396648</v>
      </c>
      <c r="S78">
        <f t="shared" si="41"/>
        <v>1.2799164580973088</v>
      </c>
    </row>
    <row r="79" spans="1:19" x14ac:dyDescent="0.25">
      <c r="A79">
        <f t="shared" si="32"/>
        <v>1.1344639944444443</v>
      </c>
      <c r="B79">
        <v>230</v>
      </c>
      <c r="C79">
        <v>1420.4059999999999</v>
      </c>
      <c r="D79">
        <v>1420.64</v>
      </c>
      <c r="E79">
        <f t="shared" si="33"/>
        <v>1.6106894397281815</v>
      </c>
      <c r="F79">
        <f t="shared" si="34"/>
        <v>0.68070679947150503</v>
      </c>
      <c r="G79">
        <f t="shared" si="35"/>
        <v>1.4597803685504005</v>
      </c>
      <c r="H79">
        <f t="shared" si="36"/>
        <v>0</v>
      </c>
      <c r="I79">
        <f t="shared" si="37"/>
        <v>0</v>
      </c>
      <c r="J79">
        <f t="shared" si="38"/>
        <v>0</v>
      </c>
      <c r="K79">
        <v>65</v>
      </c>
      <c r="L79">
        <f t="shared" si="39"/>
        <v>2.232906872308873</v>
      </c>
      <c r="M79">
        <f t="shared" si="21"/>
        <v>0</v>
      </c>
      <c r="Q79">
        <f t="shared" si="42"/>
        <v>1</v>
      </c>
      <c r="R79">
        <f t="shared" si="40"/>
        <v>0.68070679947150503</v>
      </c>
      <c r="S79">
        <f t="shared" si="41"/>
        <v>1.4597803685504005</v>
      </c>
    </row>
    <row r="80" spans="1:19" x14ac:dyDescent="0.25">
      <c r="A80">
        <f t="shared" si="32"/>
        <v>1.1344639944444443</v>
      </c>
      <c r="B80">
        <v>230</v>
      </c>
      <c r="C80">
        <v>1420.4059999999999</v>
      </c>
      <c r="D80">
        <v>1420.7059999999999</v>
      </c>
      <c r="E80">
        <f t="shared" si="33"/>
        <v>1.8136022771629543</v>
      </c>
      <c r="F80">
        <f t="shared" si="34"/>
        <v>0.76646147367189943</v>
      </c>
      <c r="G80">
        <f t="shared" si="35"/>
        <v>1.6436818515477236</v>
      </c>
      <c r="H80">
        <f t="shared" si="36"/>
        <v>0</v>
      </c>
      <c r="I80">
        <f t="shared" si="37"/>
        <v>0</v>
      </c>
      <c r="J80">
        <f t="shared" si="38"/>
        <v>0</v>
      </c>
      <c r="K80">
        <v>65</v>
      </c>
      <c r="L80">
        <f t="shared" si="39"/>
        <v>2.7562302723868539</v>
      </c>
      <c r="M80">
        <f t="shared" si="21"/>
        <v>0</v>
      </c>
      <c r="Q80">
        <f t="shared" si="42"/>
        <v>1</v>
      </c>
      <c r="R80">
        <f t="shared" si="40"/>
        <v>0.76646147367189943</v>
      </c>
      <c r="S80">
        <f t="shared" si="41"/>
        <v>1.6436818515477236</v>
      </c>
    </row>
    <row r="81" spans="1:19" x14ac:dyDescent="0.25">
      <c r="A81">
        <f t="shared" si="32"/>
        <v>1.2217304555555557</v>
      </c>
      <c r="B81">
        <v>230</v>
      </c>
      <c r="C81">
        <v>1420.4059999999999</v>
      </c>
      <c r="D81">
        <v>1420.135</v>
      </c>
      <c r="E81" t="e">
        <f t="shared" si="33"/>
        <v>#NUM!</v>
      </c>
      <c r="F81" t="e">
        <f t="shared" si="34"/>
        <v>#NUM!</v>
      </c>
      <c r="G81" t="e">
        <f t="shared" si="35"/>
        <v>#NUM!</v>
      </c>
      <c r="H81" t="e">
        <f t="shared" si="36"/>
        <v>#NUM!</v>
      </c>
      <c r="I81" t="e">
        <f t="shared" si="37"/>
        <v>#NUM!</v>
      </c>
      <c r="J81" t="e">
        <f t="shared" si="38"/>
        <v>#NUM!</v>
      </c>
      <c r="K81">
        <v>70</v>
      </c>
      <c r="L81" t="e">
        <f t="shared" si="39"/>
        <v>#NUM!</v>
      </c>
      <c r="M81" t="e">
        <f t="shared" si="21"/>
        <v>#NUM!</v>
      </c>
      <c r="Q81" t="e">
        <f t="shared" si="42"/>
        <v>#NUM!</v>
      </c>
      <c r="R81" t="e">
        <f t="shared" si="40"/>
        <v>#NUM!</v>
      </c>
      <c r="S81" t="e">
        <f t="shared" si="41"/>
        <v>#NUM!</v>
      </c>
    </row>
    <row r="82" spans="1:19" x14ac:dyDescent="0.25">
      <c r="A82">
        <f t="shared" si="32"/>
        <v>1.2217304555555557</v>
      </c>
      <c r="B82">
        <v>230</v>
      </c>
      <c r="C82">
        <v>1420.4059999999999</v>
      </c>
      <c r="D82">
        <v>1420.193</v>
      </c>
      <c r="E82" t="e">
        <f t="shared" si="33"/>
        <v>#NUM!</v>
      </c>
      <c r="F82" t="e">
        <f t="shared" si="34"/>
        <v>#NUM!</v>
      </c>
      <c r="G82" t="e">
        <f t="shared" si="35"/>
        <v>#NUM!</v>
      </c>
      <c r="H82" t="e">
        <f t="shared" si="36"/>
        <v>#NUM!</v>
      </c>
      <c r="I82" t="e">
        <f t="shared" si="37"/>
        <v>#NUM!</v>
      </c>
      <c r="J82" t="e">
        <f t="shared" si="38"/>
        <v>#NUM!</v>
      </c>
      <c r="K82">
        <v>70</v>
      </c>
      <c r="L82" t="e">
        <f t="shared" si="39"/>
        <v>#NUM!</v>
      </c>
      <c r="M82" t="e">
        <f t="shared" si="21"/>
        <v>#NUM!</v>
      </c>
      <c r="Q82" t="e">
        <f t="shared" si="42"/>
        <v>#NUM!</v>
      </c>
      <c r="R82" t="e">
        <f t="shared" si="40"/>
        <v>#NUM!</v>
      </c>
      <c r="S82" t="e">
        <f t="shared" si="41"/>
        <v>#NUM!</v>
      </c>
    </row>
    <row r="83" spans="1:19" x14ac:dyDescent="0.25">
      <c r="A83">
        <f t="shared" si="32"/>
        <v>1.2217304555555557</v>
      </c>
      <c r="B83">
        <v>230</v>
      </c>
      <c r="C83">
        <v>1420.4059999999999</v>
      </c>
      <c r="D83">
        <v>1420.2819999999999</v>
      </c>
      <c r="E83">
        <f t="shared" si="33"/>
        <v>0.41629888811787041</v>
      </c>
      <c r="F83">
        <f t="shared" si="34"/>
        <v>0.14238261353303835</v>
      </c>
      <c r="G83">
        <f t="shared" si="35"/>
        <v>0.39119299023842008</v>
      </c>
      <c r="H83">
        <f t="shared" si="36"/>
        <v>0.2677414377007481</v>
      </c>
      <c r="I83">
        <f t="shared" si="37"/>
        <v>9.1572970139982543E-2</v>
      </c>
      <c r="J83">
        <f t="shared" si="38"/>
        <v>0.25159465137757886</v>
      </c>
      <c r="K83">
        <v>70</v>
      </c>
      <c r="L83">
        <f t="shared" si="39"/>
        <v>0.88853953718209844</v>
      </c>
      <c r="M83">
        <f t="shared" si="21"/>
        <v>1</v>
      </c>
      <c r="Q83">
        <f t="shared" si="42"/>
        <v>1</v>
      </c>
      <c r="R83">
        <f t="shared" si="40"/>
        <v>0.14238261353303835</v>
      </c>
      <c r="S83">
        <f t="shared" si="41"/>
        <v>0.39119299023842008</v>
      </c>
    </row>
    <row r="84" spans="1:19" x14ac:dyDescent="0.25">
      <c r="A84">
        <f t="shared" si="32"/>
        <v>1.2217304555555557</v>
      </c>
      <c r="B84">
        <v>230</v>
      </c>
      <c r="C84">
        <v>1420.4059999999999</v>
      </c>
      <c r="D84">
        <v>1420.3969999999999</v>
      </c>
      <c r="E84">
        <f t="shared" si="33"/>
        <v>0.82008641065104027</v>
      </c>
      <c r="F84">
        <f t="shared" si="34"/>
        <v>0.28048608777057948</v>
      </c>
      <c r="G84">
        <f t="shared" si="35"/>
        <v>0.77062914265012161</v>
      </c>
      <c r="H84">
        <f t="shared" si="36"/>
        <v>0</v>
      </c>
      <c r="I84">
        <f t="shared" si="37"/>
        <v>0</v>
      </c>
      <c r="J84">
        <f t="shared" si="38"/>
        <v>0</v>
      </c>
      <c r="K84">
        <v>70</v>
      </c>
      <c r="L84">
        <f t="shared" si="39"/>
        <v>1.1115695453933476</v>
      </c>
      <c r="M84">
        <f t="shared" si="21"/>
        <v>0</v>
      </c>
      <c r="Q84">
        <f t="shared" si="42"/>
        <v>1</v>
      </c>
      <c r="R84">
        <f t="shared" si="40"/>
        <v>0.28048608777057948</v>
      </c>
      <c r="S84">
        <f t="shared" si="41"/>
        <v>0.77062914265012161</v>
      </c>
    </row>
    <row r="85" spans="1:19" x14ac:dyDescent="0.25">
      <c r="A85">
        <f t="shared" si="32"/>
        <v>1.2217304555555557</v>
      </c>
      <c r="B85">
        <v>230</v>
      </c>
      <c r="C85">
        <v>1420.4059999999999</v>
      </c>
      <c r="D85">
        <v>1420.492</v>
      </c>
      <c r="E85">
        <f t="shared" si="33"/>
        <v>1.0368862077502747</v>
      </c>
      <c r="F85">
        <f t="shared" si="34"/>
        <v>0.35463598969316484</v>
      </c>
      <c r="G85">
        <f t="shared" si="35"/>
        <v>0.9743543106268352</v>
      </c>
      <c r="H85">
        <f t="shared" si="36"/>
        <v>0</v>
      </c>
      <c r="I85">
        <f t="shared" si="37"/>
        <v>0</v>
      </c>
      <c r="J85">
        <f t="shared" si="38"/>
        <v>0</v>
      </c>
      <c r="K85">
        <v>70</v>
      </c>
      <c r="L85">
        <f t="shared" si="39"/>
        <v>1.3658610284364161</v>
      </c>
      <c r="M85">
        <f t="shared" si="21"/>
        <v>0</v>
      </c>
      <c r="Q85">
        <f t="shared" si="42"/>
        <v>1</v>
      </c>
      <c r="R85">
        <f t="shared" si="40"/>
        <v>0.35463598969316484</v>
      </c>
      <c r="S85">
        <f t="shared" si="41"/>
        <v>0.9743543106268352</v>
      </c>
    </row>
    <row r="86" spans="1:19" x14ac:dyDescent="0.25">
      <c r="A86">
        <f t="shared" si="32"/>
        <v>1.2217304555555557</v>
      </c>
      <c r="B86">
        <v>230</v>
      </c>
      <c r="C86">
        <v>1420.4059999999999</v>
      </c>
      <c r="D86">
        <v>1420.5260000000001</v>
      </c>
      <c r="E86">
        <f t="shared" si="33"/>
        <v>1.1136604069891574</v>
      </c>
      <c r="F86">
        <f t="shared" si="34"/>
        <v>0.38089431382407923</v>
      </c>
      <c r="G86">
        <f t="shared" si="35"/>
        <v>1.0464984585711243</v>
      </c>
      <c r="H86">
        <f t="shared" si="36"/>
        <v>0</v>
      </c>
      <c r="I86">
        <f t="shared" si="37"/>
        <v>0</v>
      </c>
      <c r="J86">
        <f t="shared" si="38"/>
        <v>0</v>
      </c>
      <c r="K86">
        <v>70</v>
      </c>
      <c r="L86">
        <f t="shared" si="39"/>
        <v>1.478450874447097</v>
      </c>
      <c r="M86">
        <f t="shared" si="21"/>
        <v>0</v>
      </c>
      <c r="Q86">
        <f t="shared" si="42"/>
        <v>1</v>
      </c>
      <c r="R86">
        <f t="shared" si="40"/>
        <v>0.38089431382407923</v>
      </c>
      <c r="S86">
        <f t="shared" si="41"/>
        <v>1.0464984585711243</v>
      </c>
    </row>
    <row r="87" spans="1:19" x14ac:dyDescent="0.25">
      <c r="A87">
        <f t="shared" si="32"/>
        <v>1.2217304555555557</v>
      </c>
      <c r="B87">
        <v>230</v>
      </c>
      <c r="C87">
        <v>1420.4059999999999</v>
      </c>
      <c r="D87">
        <v>1420.598</v>
      </c>
      <c r="E87">
        <f t="shared" si="33"/>
        <v>1.2827674043437336</v>
      </c>
      <c r="F87">
        <f t="shared" si="34"/>
        <v>0.43873231660839557</v>
      </c>
      <c r="G87">
        <f t="shared" si="35"/>
        <v>1.2054070549031104</v>
      </c>
      <c r="H87">
        <f t="shared" si="36"/>
        <v>0</v>
      </c>
      <c r="I87">
        <f t="shared" si="37"/>
        <v>0</v>
      </c>
      <c r="J87">
        <f t="shared" si="38"/>
        <v>0</v>
      </c>
      <c r="K87">
        <v>70</v>
      </c>
      <c r="L87">
        <f t="shared" si="39"/>
        <v>1.7680275804299685</v>
      </c>
      <c r="M87">
        <f t="shared" si="21"/>
        <v>0</v>
      </c>
      <c r="Q87">
        <f t="shared" si="42"/>
        <v>1</v>
      </c>
      <c r="R87">
        <f t="shared" si="40"/>
        <v>0.43873231660839557</v>
      </c>
      <c r="S87">
        <f t="shared" si="41"/>
        <v>1.2054070549031104</v>
      </c>
    </row>
    <row r="88" spans="1:19" x14ac:dyDescent="0.25">
      <c r="A88">
        <f t="shared" si="32"/>
        <v>1.2217304555555557</v>
      </c>
      <c r="B88">
        <v>230</v>
      </c>
      <c r="C88">
        <v>1420.4059999999999</v>
      </c>
      <c r="D88">
        <v>1420.645</v>
      </c>
      <c r="E88">
        <f t="shared" si="33"/>
        <v>1.4014932634840225</v>
      </c>
      <c r="F88">
        <f t="shared" si="34"/>
        <v>0.47933895429310486</v>
      </c>
      <c r="G88">
        <f t="shared" si="35"/>
        <v>1.3169728677874455</v>
      </c>
      <c r="H88">
        <f t="shared" si="36"/>
        <v>0</v>
      </c>
      <c r="I88">
        <f t="shared" si="37"/>
        <v>0</v>
      </c>
      <c r="J88">
        <f t="shared" si="38"/>
        <v>0</v>
      </c>
      <c r="K88">
        <v>70</v>
      </c>
      <c r="L88">
        <f t="shared" si="39"/>
        <v>2.005505459004886</v>
      </c>
      <c r="M88">
        <f t="shared" si="21"/>
        <v>0</v>
      </c>
      <c r="Q88">
        <f t="shared" si="42"/>
        <v>1</v>
      </c>
      <c r="R88">
        <f t="shared" si="40"/>
        <v>0.47933895429310486</v>
      </c>
      <c r="S88">
        <f t="shared" si="41"/>
        <v>1.3169728677874455</v>
      </c>
    </row>
    <row r="89" spans="1:19" x14ac:dyDescent="0.25">
      <c r="A89">
        <f t="shared" si="32"/>
        <v>1.2217304555555557</v>
      </c>
      <c r="B89">
        <v>230</v>
      </c>
      <c r="C89">
        <v>1420.4059999999999</v>
      </c>
      <c r="D89">
        <v>1420.703</v>
      </c>
      <c r="E89">
        <f t="shared" si="33"/>
        <v>1.5617764139831269</v>
      </c>
      <c r="F89">
        <f t="shared" si="34"/>
        <v>0.53415902353842593</v>
      </c>
      <c r="G89">
        <f t="shared" si="35"/>
        <v>1.4675897604052948</v>
      </c>
      <c r="H89">
        <f t="shared" si="36"/>
        <v>0</v>
      </c>
      <c r="I89">
        <f t="shared" si="37"/>
        <v>0</v>
      </c>
      <c r="J89">
        <f t="shared" si="38"/>
        <v>0</v>
      </c>
      <c r="K89">
        <v>70</v>
      </c>
      <c r="L89">
        <f t="shared" si="39"/>
        <v>2.3708275201971434</v>
      </c>
      <c r="M89">
        <f t="shared" si="21"/>
        <v>0</v>
      </c>
      <c r="Q89">
        <f t="shared" si="42"/>
        <v>1</v>
      </c>
      <c r="R89">
        <f t="shared" si="40"/>
        <v>0.53415902353842593</v>
      </c>
      <c r="S89">
        <f t="shared" si="41"/>
        <v>1.4675897604052948</v>
      </c>
    </row>
    <row r="90" spans="1:19" x14ac:dyDescent="0.25">
      <c r="A90">
        <f t="shared" si="32"/>
        <v>1.2217304555555557</v>
      </c>
      <c r="B90">
        <v>230</v>
      </c>
      <c r="C90">
        <v>1420.4059999999999</v>
      </c>
      <c r="D90">
        <v>1420.761</v>
      </c>
      <c r="E90">
        <f t="shared" si="33"/>
        <v>1.7430410752833723</v>
      </c>
      <c r="F90">
        <f t="shared" si="34"/>
        <v>0.59615519252603655</v>
      </c>
      <c r="G90">
        <f t="shared" si="35"/>
        <v>1.6379228237463628</v>
      </c>
      <c r="H90">
        <f t="shared" si="36"/>
        <v>0</v>
      </c>
      <c r="I90">
        <f t="shared" si="37"/>
        <v>0</v>
      </c>
      <c r="J90">
        <f t="shared" si="38"/>
        <v>0</v>
      </c>
      <c r="K90">
        <v>70</v>
      </c>
      <c r="L90">
        <f t="shared" si="39"/>
        <v>2.8458818050729411</v>
      </c>
      <c r="M90">
        <f t="shared" si="21"/>
        <v>0</v>
      </c>
      <c r="Q90">
        <f t="shared" si="42"/>
        <v>0</v>
      </c>
      <c r="R90">
        <f t="shared" si="40"/>
        <v>0</v>
      </c>
      <c r="S90">
        <f t="shared" si="41"/>
        <v>0</v>
      </c>
    </row>
    <row r="91" spans="1:19" x14ac:dyDescent="0.25">
      <c r="A91">
        <f t="shared" si="32"/>
        <v>1.3089969166666668</v>
      </c>
      <c r="B91">
        <v>230</v>
      </c>
      <c r="C91">
        <v>1420.4059999999999</v>
      </c>
      <c r="D91">
        <v>1420.4970000000001</v>
      </c>
      <c r="E91">
        <f t="shared" si="33"/>
        <v>0.85884653028890534</v>
      </c>
      <c r="F91">
        <f t="shared" si="34"/>
        <v>0.22228585738279169</v>
      </c>
      <c r="G91">
        <f t="shared" si="35"/>
        <v>0.82958203946137155</v>
      </c>
      <c r="H91">
        <f t="shared" si="36"/>
        <v>0</v>
      </c>
      <c r="I91">
        <f t="shared" si="37"/>
        <v>0</v>
      </c>
      <c r="J91">
        <f t="shared" si="38"/>
        <v>0</v>
      </c>
      <c r="K91">
        <v>75</v>
      </c>
      <c r="L91">
        <f t="shared" si="39"/>
        <v>1.293045647823708</v>
      </c>
      <c r="M91">
        <f t="shared" si="21"/>
        <v>0</v>
      </c>
      <c r="Q91">
        <f t="shared" si="42"/>
        <v>1</v>
      </c>
      <c r="R91">
        <f t="shared" si="40"/>
        <v>0.22228585738279169</v>
      </c>
      <c r="S91">
        <f t="shared" si="41"/>
        <v>0.82958203946137155</v>
      </c>
    </row>
    <row r="92" spans="1:19" x14ac:dyDescent="0.25">
      <c r="A92">
        <f t="shared" si="32"/>
        <v>1.3089969166666668</v>
      </c>
      <c r="B92">
        <v>230</v>
      </c>
      <c r="C92">
        <v>1420.4059999999999</v>
      </c>
      <c r="D92">
        <v>1420.5650000000001</v>
      </c>
      <c r="E92">
        <f t="shared" si="33"/>
        <v>1.0160267278522332</v>
      </c>
      <c r="F92">
        <f t="shared" si="34"/>
        <v>0.26296708941525726</v>
      </c>
      <c r="G92">
        <f t="shared" si="35"/>
        <v>0.9814064507606336</v>
      </c>
      <c r="H92">
        <f t="shared" si="36"/>
        <v>0</v>
      </c>
      <c r="I92">
        <f t="shared" si="37"/>
        <v>0</v>
      </c>
      <c r="J92">
        <f t="shared" si="38"/>
        <v>0</v>
      </c>
      <c r="K92">
        <v>75</v>
      </c>
      <c r="L92">
        <f t="shared" si="39"/>
        <v>1.5063761328796015</v>
      </c>
      <c r="M92">
        <f t="shared" ref="M92:M129" si="43">IF(L92&lt;1,1,0)</f>
        <v>0</v>
      </c>
      <c r="Q92">
        <f t="shared" si="42"/>
        <v>1</v>
      </c>
      <c r="R92">
        <f t="shared" si="40"/>
        <v>0.26296708941525726</v>
      </c>
      <c r="S92">
        <f t="shared" si="41"/>
        <v>0.9814064507606336</v>
      </c>
    </row>
    <row r="93" spans="1:19" x14ac:dyDescent="0.25">
      <c r="A93">
        <f t="shared" si="32"/>
        <v>1.3089969166666668</v>
      </c>
      <c r="B93">
        <v>230</v>
      </c>
      <c r="C93">
        <v>1420.4059999999999</v>
      </c>
      <c r="D93">
        <v>1420.6010000000001</v>
      </c>
      <c r="E93">
        <f t="shared" si="33"/>
        <v>1.1004607893294152</v>
      </c>
      <c r="F93">
        <f t="shared" si="34"/>
        <v>0.28482023440200271</v>
      </c>
      <c r="G93">
        <f t="shared" si="35"/>
        <v>1.0629634908719618</v>
      </c>
      <c r="H93">
        <f t="shared" si="36"/>
        <v>0</v>
      </c>
      <c r="I93">
        <f t="shared" si="37"/>
        <v>0</v>
      </c>
      <c r="J93">
        <f t="shared" si="38"/>
        <v>0</v>
      </c>
      <c r="K93">
        <v>75</v>
      </c>
      <c r="L93">
        <f t="shared" si="39"/>
        <v>1.6413734800475135</v>
      </c>
      <c r="M93">
        <f t="shared" si="43"/>
        <v>0</v>
      </c>
      <c r="Q93">
        <f t="shared" si="42"/>
        <v>1</v>
      </c>
      <c r="R93">
        <f t="shared" si="40"/>
        <v>0.28482023440200271</v>
      </c>
      <c r="S93">
        <f t="shared" si="41"/>
        <v>1.0629634908719618</v>
      </c>
    </row>
    <row r="94" spans="1:19" x14ac:dyDescent="0.25">
      <c r="A94">
        <f t="shared" si="32"/>
        <v>1.3089969166666668</v>
      </c>
      <c r="B94">
        <v>230</v>
      </c>
      <c r="C94">
        <v>1420.4059999999999</v>
      </c>
      <c r="D94">
        <v>1420.701</v>
      </c>
      <c r="E94">
        <f t="shared" si="33"/>
        <v>1.3520794613870999</v>
      </c>
      <c r="F94">
        <f t="shared" si="34"/>
        <v>0.34994394426090775</v>
      </c>
      <c r="G94">
        <f t="shared" si="35"/>
        <v>1.3060084631348867</v>
      </c>
      <c r="H94">
        <f t="shared" si="36"/>
        <v>0</v>
      </c>
      <c r="I94">
        <f t="shared" si="37"/>
        <v>0</v>
      </c>
      <c r="J94">
        <f t="shared" si="38"/>
        <v>0</v>
      </c>
      <c r="K94">
        <v>75</v>
      </c>
      <c r="L94">
        <f t="shared" si="39"/>
        <v>2.1282309813830143</v>
      </c>
      <c r="M94">
        <f t="shared" si="43"/>
        <v>0</v>
      </c>
      <c r="Q94">
        <f t="shared" si="42"/>
        <v>1</v>
      </c>
      <c r="R94">
        <f t="shared" si="40"/>
        <v>0.34994394426090775</v>
      </c>
      <c r="S94">
        <f t="shared" si="41"/>
        <v>1.3060084631348867</v>
      </c>
    </row>
    <row r="95" spans="1:19" x14ac:dyDescent="0.25">
      <c r="A95">
        <f t="shared" si="32"/>
        <v>1.3089969166666668</v>
      </c>
      <c r="B95">
        <v>230</v>
      </c>
      <c r="C95">
        <v>1420.4059999999999</v>
      </c>
      <c r="D95">
        <v>1420.76</v>
      </c>
      <c r="E95">
        <f t="shared" si="33"/>
        <v>1.5203484749531766</v>
      </c>
      <c r="F95">
        <f t="shared" si="34"/>
        <v>0.39349517330168848</v>
      </c>
      <c r="G95">
        <f t="shared" si="35"/>
        <v>1.468543848130087</v>
      </c>
      <c r="H95">
        <f t="shared" si="36"/>
        <v>0</v>
      </c>
      <c r="I95">
        <f t="shared" si="37"/>
        <v>0</v>
      </c>
      <c r="J95">
        <f t="shared" si="38"/>
        <v>0</v>
      </c>
      <c r="K95">
        <v>75</v>
      </c>
      <c r="L95">
        <f t="shared" si="39"/>
        <v>2.524469138689073</v>
      </c>
      <c r="M95">
        <f t="shared" si="43"/>
        <v>0</v>
      </c>
      <c r="Q95">
        <f t="shared" si="42"/>
        <v>1</v>
      </c>
      <c r="R95">
        <f t="shared" si="40"/>
        <v>0.39349517330168848</v>
      </c>
      <c r="S95">
        <f t="shared" si="41"/>
        <v>1.468543848130087</v>
      </c>
    </row>
    <row r="96" spans="1:19" x14ac:dyDescent="0.25">
      <c r="A96">
        <f t="shared" si="32"/>
        <v>1.3089969166666668</v>
      </c>
      <c r="B96">
        <v>230</v>
      </c>
      <c r="C96">
        <v>1420.4059999999999</v>
      </c>
      <c r="D96">
        <v>1420.829</v>
      </c>
      <c r="E96">
        <f t="shared" si="33"/>
        <v>1.7464627849763454</v>
      </c>
      <c r="F96">
        <f t="shared" si="34"/>
        <v>0.45201786798278704</v>
      </c>
      <c r="G96">
        <f t="shared" si="35"/>
        <v>1.6869534985682408</v>
      </c>
      <c r="H96">
        <f t="shared" si="36"/>
        <v>0</v>
      </c>
      <c r="I96">
        <f t="shared" si="37"/>
        <v>0</v>
      </c>
      <c r="J96">
        <f t="shared" si="38"/>
        <v>0</v>
      </c>
      <c r="K96">
        <v>75</v>
      </c>
      <c r="L96">
        <f t="shared" si="39"/>
        <v>3.1460965233417579</v>
      </c>
      <c r="M96">
        <f t="shared" si="43"/>
        <v>0</v>
      </c>
      <c r="Q96">
        <f t="shared" si="42"/>
        <v>0</v>
      </c>
      <c r="R96">
        <f t="shared" si="40"/>
        <v>0</v>
      </c>
      <c r="S96">
        <f t="shared" si="41"/>
        <v>0</v>
      </c>
    </row>
    <row r="97" spans="1:19" x14ac:dyDescent="0.25">
      <c r="A97">
        <f t="shared" si="32"/>
        <v>1.3962633777777778</v>
      </c>
      <c r="B97">
        <v>230</v>
      </c>
      <c r="C97">
        <v>1420.4059999999999</v>
      </c>
      <c r="D97">
        <v>1420.3</v>
      </c>
      <c r="E97" t="e">
        <f t="shared" si="33"/>
        <v>#NUM!</v>
      </c>
      <c r="F97" t="e">
        <f t="shared" si="34"/>
        <v>#NUM!</v>
      </c>
      <c r="G97" t="e">
        <f t="shared" si="35"/>
        <v>#NUM!</v>
      </c>
      <c r="H97" t="e">
        <f t="shared" si="36"/>
        <v>#NUM!</v>
      </c>
      <c r="I97" t="e">
        <f t="shared" si="37"/>
        <v>#NUM!</v>
      </c>
      <c r="J97" t="e">
        <f t="shared" si="38"/>
        <v>#NUM!</v>
      </c>
      <c r="K97">
        <v>80</v>
      </c>
      <c r="L97" t="e">
        <f t="shared" si="39"/>
        <v>#NUM!</v>
      </c>
      <c r="M97" t="e">
        <f t="shared" si="43"/>
        <v>#NUM!</v>
      </c>
      <c r="Q97" t="e">
        <f t="shared" si="42"/>
        <v>#NUM!</v>
      </c>
      <c r="R97" t="e">
        <f t="shared" si="40"/>
        <v>#NUM!</v>
      </c>
      <c r="S97" t="e">
        <f t="shared" si="41"/>
        <v>#NUM!</v>
      </c>
    </row>
    <row r="98" spans="1:19" x14ac:dyDescent="0.25">
      <c r="A98">
        <f t="shared" si="32"/>
        <v>1.3962633777777778</v>
      </c>
      <c r="B98">
        <v>230</v>
      </c>
      <c r="C98">
        <v>1420.4059999999999</v>
      </c>
      <c r="D98">
        <v>1420.367</v>
      </c>
      <c r="E98" t="e">
        <f t="shared" si="33"/>
        <v>#NUM!</v>
      </c>
      <c r="F98" t="e">
        <f t="shared" si="34"/>
        <v>#NUM!</v>
      </c>
      <c r="G98" t="e">
        <f t="shared" si="35"/>
        <v>#NUM!</v>
      </c>
      <c r="H98" t="e">
        <f t="shared" si="36"/>
        <v>#NUM!</v>
      </c>
      <c r="I98" t="e">
        <f t="shared" si="37"/>
        <v>#NUM!</v>
      </c>
      <c r="J98" t="e">
        <f t="shared" si="38"/>
        <v>#NUM!</v>
      </c>
      <c r="K98">
        <v>80</v>
      </c>
      <c r="L98" t="e">
        <f t="shared" si="39"/>
        <v>#NUM!</v>
      </c>
      <c r="M98" t="e">
        <f t="shared" si="43"/>
        <v>#NUM!</v>
      </c>
      <c r="Q98" t="e">
        <f t="shared" si="42"/>
        <v>#NUM!</v>
      </c>
      <c r="R98" t="e">
        <f t="shared" si="40"/>
        <v>#NUM!</v>
      </c>
      <c r="S98" t="e">
        <f t="shared" si="41"/>
        <v>#NUM!</v>
      </c>
    </row>
    <row r="99" spans="1:19" x14ac:dyDescent="0.25">
      <c r="A99">
        <f t="shared" si="32"/>
        <v>1.3962633777777778</v>
      </c>
      <c r="B99">
        <v>230</v>
      </c>
      <c r="C99">
        <v>1420.4059999999999</v>
      </c>
      <c r="D99">
        <v>1420.5650000000001</v>
      </c>
      <c r="E99">
        <f t="shared" si="33"/>
        <v>0.85122598098091729</v>
      </c>
      <c r="F99">
        <f t="shared" si="34"/>
        <v>0.14781386034630326</v>
      </c>
      <c r="G99">
        <f t="shared" si="35"/>
        <v>0.83829394211484587</v>
      </c>
      <c r="H99">
        <f t="shared" si="36"/>
        <v>0</v>
      </c>
      <c r="I99">
        <f t="shared" si="37"/>
        <v>0</v>
      </c>
      <c r="J99">
        <f t="shared" si="38"/>
        <v>0</v>
      </c>
      <c r="K99">
        <v>80</v>
      </c>
      <c r="L99">
        <f t="shared" si="39"/>
        <v>1.4289579500043184</v>
      </c>
      <c r="M99">
        <f t="shared" si="43"/>
        <v>0</v>
      </c>
      <c r="Q99">
        <f t="shared" si="42"/>
        <v>1</v>
      </c>
      <c r="R99">
        <f t="shared" si="40"/>
        <v>0.14781386034630326</v>
      </c>
      <c r="S99">
        <f t="shared" si="41"/>
        <v>0.83829394211484587</v>
      </c>
    </row>
    <row r="100" spans="1:19" x14ac:dyDescent="0.25">
      <c r="A100">
        <f t="shared" si="32"/>
        <v>1.3962633777777778</v>
      </c>
      <c r="B100">
        <v>230</v>
      </c>
      <c r="C100">
        <v>1420.4059999999999</v>
      </c>
      <c r="D100">
        <v>1420.6590000000001</v>
      </c>
      <c r="E100">
        <f t="shared" si="33"/>
        <v>1.0754119751535016</v>
      </c>
      <c r="F100">
        <f t="shared" si="34"/>
        <v>0.18674335495129279</v>
      </c>
      <c r="G100">
        <f t="shared" si="35"/>
        <v>1.0590740463655461</v>
      </c>
      <c r="H100">
        <f t="shared" si="36"/>
        <v>0</v>
      </c>
      <c r="I100">
        <f t="shared" si="37"/>
        <v>0</v>
      </c>
      <c r="J100">
        <f t="shared" si="38"/>
        <v>0</v>
      </c>
      <c r="K100">
        <v>80</v>
      </c>
      <c r="L100">
        <f t="shared" si="39"/>
        <v>1.7830242064009698</v>
      </c>
      <c r="M100">
        <f t="shared" si="43"/>
        <v>0</v>
      </c>
      <c r="Q100">
        <f t="shared" si="42"/>
        <v>1</v>
      </c>
      <c r="R100">
        <f t="shared" si="40"/>
        <v>0.18674335495129279</v>
      </c>
      <c r="S100">
        <f t="shared" si="41"/>
        <v>1.0590740463655461</v>
      </c>
    </row>
    <row r="101" spans="1:19" x14ac:dyDescent="0.25">
      <c r="A101">
        <f t="shared" si="32"/>
        <v>1.3962633777777778</v>
      </c>
      <c r="B101">
        <v>230</v>
      </c>
      <c r="C101">
        <v>1420.4059999999999</v>
      </c>
      <c r="D101">
        <v>1420.721</v>
      </c>
      <c r="E101">
        <f t="shared" si="33"/>
        <v>1.2338239838726954</v>
      </c>
      <c r="F101">
        <f t="shared" si="34"/>
        <v>0.21425131530162567</v>
      </c>
      <c r="G101">
        <f t="shared" si="35"/>
        <v>1.2150794200672699</v>
      </c>
      <c r="H101">
        <f t="shared" si="36"/>
        <v>0</v>
      </c>
      <c r="I101">
        <f t="shared" si="37"/>
        <v>0</v>
      </c>
      <c r="J101">
        <f t="shared" si="38"/>
        <v>0</v>
      </c>
      <c r="K101">
        <v>80</v>
      </c>
      <c r="L101">
        <f t="shared" si="39"/>
        <v>2.0938189925762383</v>
      </c>
      <c r="M101">
        <f t="shared" si="43"/>
        <v>0</v>
      </c>
      <c r="Q101">
        <f t="shared" si="42"/>
        <v>1</v>
      </c>
      <c r="R101">
        <f t="shared" si="40"/>
        <v>0.21425131530162567</v>
      </c>
      <c r="S101">
        <f t="shared" si="41"/>
        <v>1.2150794200672699</v>
      </c>
    </row>
    <row r="102" spans="1:19" x14ac:dyDescent="0.25">
      <c r="A102">
        <f t="shared" si="32"/>
        <v>1.3962633777777778</v>
      </c>
      <c r="B102">
        <v>230</v>
      </c>
      <c r="C102">
        <v>1420.4059999999999</v>
      </c>
      <c r="D102">
        <v>1420.758</v>
      </c>
      <c r="E102">
        <f t="shared" si="33"/>
        <v>1.335456595364495</v>
      </c>
      <c r="F102">
        <f t="shared" si="34"/>
        <v>0.23189963546258624</v>
      </c>
      <c r="G102">
        <f t="shared" si="35"/>
        <v>1.3151680034029296</v>
      </c>
      <c r="H102">
        <f t="shared" si="36"/>
        <v>0</v>
      </c>
      <c r="I102">
        <f t="shared" si="37"/>
        <v>0</v>
      </c>
      <c r="J102">
        <f t="shared" si="38"/>
        <v>0</v>
      </c>
      <c r="K102">
        <v>80</v>
      </c>
      <c r="L102">
        <f t="shared" si="39"/>
        <v>2.3196450471773562</v>
      </c>
      <c r="M102">
        <f t="shared" si="43"/>
        <v>0</v>
      </c>
      <c r="Q102">
        <f t="shared" si="42"/>
        <v>1</v>
      </c>
      <c r="R102">
        <f t="shared" si="40"/>
        <v>0.23189963546258624</v>
      </c>
      <c r="S102">
        <f t="shared" si="41"/>
        <v>1.3151680034029296</v>
      </c>
    </row>
    <row r="103" spans="1:19" x14ac:dyDescent="0.25">
      <c r="A103">
        <f t="shared" si="32"/>
        <v>1.3962633777777778</v>
      </c>
      <c r="B103">
        <v>230</v>
      </c>
      <c r="C103">
        <v>1420.4059999999999</v>
      </c>
      <c r="D103">
        <v>1420.826</v>
      </c>
      <c r="E103">
        <f t="shared" si="33"/>
        <v>1.5419386047593706</v>
      </c>
      <c r="F103">
        <f t="shared" si="34"/>
        <v>0.26775486495822171</v>
      </c>
      <c r="G103">
        <f t="shared" si="35"/>
        <v>1.5185130862585541</v>
      </c>
      <c r="H103">
        <f t="shared" si="36"/>
        <v>0</v>
      </c>
      <c r="I103">
        <f t="shared" si="37"/>
        <v>0</v>
      </c>
      <c r="J103">
        <f t="shared" si="38"/>
        <v>0</v>
      </c>
      <c r="K103">
        <v>80</v>
      </c>
      <c r="L103">
        <f t="shared" si="39"/>
        <v>2.8420649309308308</v>
      </c>
      <c r="M103">
        <f t="shared" si="43"/>
        <v>0</v>
      </c>
      <c r="Q103">
        <f t="shared" si="42"/>
        <v>0</v>
      </c>
      <c r="R103">
        <f t="shared" si="40"/>
        <v>0</v>
      </c>
      <c r="S103">
        <f t="shared" si="41"/>
        <v>0</v>
      </c>
    </row>
    <row r="104" spans="1:19" x14ac:dyDescent="0.25">
      <c r="A104">
        <f t="shared" si="32"/>
        <v>1.4835298388888889</v>
      </c>
      <c r="B104">
        <v>230</v>
      </c>
      <c r="C104">
        <v>1420.4059999999999</v>
      </c>
      <c r="D104">
        <v>1420.433</v>
      </c>
      <c r="E104">
        <f t="shared" si="33"/>
        <v>0.34706337662126829</v>
      </c>
      <c r="F104">
        <f t="shared" si="34"/>
        <v>3.0248575119402207E-2</v>
      </c>
      <c r="G104">
        <f t="shared" si="35"/>
        <v>0.34574269492644699</v>
      </c>
      <c r="H104">
        <f t="shared" si="36"/>
        <v>0</v>
      </c>
      <c r="I104">
        <f t="shared" si="37"/>
        <v>0</v>
      </c>
      <c r="J104">
        <f t="shared" si="38"/>
        <v>0</v>
      </c>
      <c r="K104">
        <v>85</v>
      </c>
      <c r="L104">
        <f t="shared" si="39"/>
        <v>1.0599558371529521</v>
      </c>
      <c r="M104">
        <f t="shared" si="43"/>
        <v>0</v>
      </c>
      <c r="Q104">
        <f t="shared" si="42"/>
        <v>1</v>
      </c>
      <c r="R104">
        <f t="shared" si="40"/>
        <v>3.0248575119402207E-2</v>
      </c>
      <c r="S104">
        <f t="shared" si="41"/>
        <v>0.34574269492644699</v>
      </c>
    </row>
    <row r="105" spans="1:19" x14ac:dyDescent="0.25">
      <c r="A105">
        <f t="shared" si="32"/>
        <v>1.4835298388888889</v>
      </c>
      <c r="B105">
        <v>230</v>
      </c>
      <c r="C105">
        <v>1420.4059999999999</v>
      </c>
      <c r="D105">
        <v>1420.492</v>
      </c>
      <c r="E105">
        <f t="shared" si="33"/>
        <v>0.53102683048381449</v>
      </c>
      <c r="F105">
        <f t="shared" si="34"/>
        <v>4.6282051216934378E-2</v>
      </c>
      <c r="G105">
        <f t="shared" si="35"/>
        <v>0.52900611190121327</v>
      </c>
      <c r="H105">
        <f t="shared" si="36"/>
        <v>0</v>
      </c>
      <c r="I105">
        <f t="shared" si="37"/>
        <v>0</v>
      </c>
      <c r="J105">
        <f t="shared" si="38"/>
        <v>0</v>
      </c>
      <c r="K105">
        <v>85</v>
      </c>
      <c r="L105">
        <f t="shared" si="39"/>
        <v>1.189425392259817</v>
      </c>
      <c r="M105">
        <f t="shared" si="43"/>
        <v>0</v>
      </c>
      <c r="Q105">
        <f t="shared" si="42"/>
        <v>1</v>
      </c>
      <c r="R105">
        <f t="shared" si="40"/>
        <v>4.6282051216934378E-2</v>
      </c>
      <c r="S105">
        <f t="shared" si="41"/>
        <v>0.52900611190121327</v>
      </c>
    </row>
    <row r="106" spans="1:19" x14ac:dyDescent="0.25">
      <c r="A106">
        <f t="shared" si="32"/>
        <v>1.4835298388888889</v>
      </c>
      <c r="B106">
        <v>230</v>
      </c>
      <c r="C106">
        <v>1420.4059999999999</v>
      </c>
      <c r="D106">
        <v>1420.567</v>
      </c>
      <c r="E106">
        <f t="shared" si="33"/>
        <v>0.71875794900382106</v>
      </c>
      <c r="F106">
        <f t="shared" si="34"/>
        <v>6.2643901021094406E-2</v>
      </c>
      <c r="G106">
        <f t="shared" si="35"/>
        <v>0.71602285642361918</v>
      </c>
      <c r="H106">
        <f t="shared" si="36"/>
        <v>0</v>
      </c>
      <c r="I106">
        <f t="shared" si="37"/>
        <v>0</v>
      </c>
      <c r="J106">
        <f t="shared" si="38"/>
        <v>0</v>
      </c>
      <c r="K106">
        <v>85</v>
      </c>
      <c r="L106">
        <f t="shared" si="39"/>
        <v>1.3913251872139907</v>
      </c>
      <c r="M106">
        <f t="shared" si="43"/>
        <v>0</v>
      </c>
      <c r="Q106">
        <f t="shared" si="42"/>
        <v>1</v>
      </c>
      <c r="R106">
        <f t="shared" si="40"/>
        <v>6.2643901021094406E-2</v>
      </c>
      <c r="S106">
        <f t="shared" si="41"/>
        <v>0.71602285642361918</v>
      </c>
    </row>
    <row r="107" spans="1:19" x14ac:dyDescent="0.25">
      <c r="A107">
        <f t="shared" si="32"/>
        <v>1.4835298388888889</v>
      </c>
      <c r="B107">
        <v>230</v>
      </c>
      <c r="C107">
        <v>1420.4059999999999</v>
      </c>
      <c r="D107">
        <v>1420.769</v>
      </c>
      <c r="E107">
        <f t="shared" si="33"/>
        <v>1.2239579202753739</v>
      </c>
      <c r="F107">
        <f t="shared" si="34"/>
        <v>0.10667499248944998</v>
      </c>
      <c r="G107">
        <f t="shared" si="35"/>
        <v>1.2193003881661788</v>
      </c>
      <c r="H107">
        <f t="shared" si="36"/>
        <v>0</v>
      </c>
      <c r="I107">
        <f t="shared" si="37"/>
        <v>0</v>
      </c>
      <c r="J107">
        <f t="shared" si="38"/>
        <v>0</v>
      </c>
      <c r="K107">
        <v>85</v>
      </c>
      <c r="L107">
        <f t="shared" si="39"/>
        <v>2.2847230056259185</v>
      </c>
      <c r="M107">
        <f t="shared" si="43"/>
        <v>0</v>
      </c>
      <c r="Q107">
        <f t="shared" si="42"/>
        <v>1</v>
      </c>
      <c r="R107">
        <f t="shared" si="40"/>
        <v>0.10667499248944998</v>
      </c>
      <c r="S107">
        <f t="shared" si="41"/>
        <v>1.2193003881661788</v>
      </c>
    </row>
    <row r="108" spans="1:19" x14ac:dyDescent="0.25">
      <c r="A108">
        <f t="shared" si="32"/>
        <v>1.4835298388888889</v>
      </c>
      <c r="B108">
        <v>230</v>
      </c>
      <c r="C108">
        <v>1420.4059999999999</v>
      </c>
      <c r="D108">
        <v>1420.837</v>
      </c>
      <c r="E108">
        <f t="shared" si="33"/>
        <v>1.427154789522568</v>
      </c>
      <c r="F108">
        <f t="shared" si="34"/>
        <v>0.12438477167527964</v>
      </c>
      <c r="G108">
        <f t="shared" si="35"/>
        <v>1.4217240315309065</v>
      </c>
      <c r="H108">
        <f t="shared" si="36"/>
        <v>0</v>
      </c>
      <c r="I108">
        <f t="shared" si="37"/>
        <v>0</v>
      </c>
      <c r="J108">
        <f t="shared" si="38"/>
        <v>0</v>
      </c>
      <c r="K108">
        <v>85</v>
      </c>
      <c r="L108">
        <f t="shared" si="39"/>
        <v>2.7880012499066464</v>
      </c>
      <c r="M108">
        <f t="shared" si="43"/>
        <v>0</v>
      </c>
      <c r="Q108">
        <f t="shared" si="42"/>
        <v>1</v>
      </c>
      <c r="R108">
        <f t="shared" si="40"/>
        <v>0.12438477167527964</v>
      </c>
      <c r="S108">
        <f t="shared" si="41"/>
        <v>1.4217240315309065</v>
      </c>
    </row>
    <row r="109" spans="1:19" x14ac:dyDescent="0.25">
      <c r="A109">
        <f t="shared" si="32"/>
        <v>1.6580627611111112</v>
      </c>
      <c r="B109">
        <v>230</v>
      </c>
      <c r="C109">
        <v>1420.4059999999999</v>
      </c>
      <c r="D109">
        <v>1420.4259999999999</v>
      </c>
      <c r="E109">
        <f t="shared" si="33"/>
        <v>0.14437831893343631</v>
      </c>
      <c r="F109">
        <f t="shared" si="34"/>
        <v>-1.2583395555316497E-2</v>
      </c>
      <c r="G109">
        <f t="shared" si="35"/>
        <v>0.14382891619679089</v>
      </c>
      <c r="H109">
        <f t="shared" si="36"/>
        <v>0</v>
      </c>
      <c r="I109">
        <f t="shared" si="37"/>
        <v>0</v>
      </c>
      <c r="J109">
        <f t="shared" si="38"/>
        <v>0</v>
      </c>
      <c r="K109">
        <v>95</v>
      </c>
      <c r="L109">
        <f t="shared" si="39"/>
        <v>1.0460118900886781</v>
      </c>
      <c r="M109">
        <f t="shared" si="43"/>
        <v>0</v>
      </c>
      <c r="Q109">
        <f t="shared" si="42"/>
        <v>1</v>
      </c>
      <c r="R109">
        <f t="shared" si="40"/>
        <v>-1.2583395555316497E-2</v>
      </c>
      <c r="S109">
        <f t="shared" si="41"/>
        <v>0.14382891619679089</v>
      </c>
    </row>
    <row r="110" spans="1:19" x14ac:dyDescent="0.25">
      <c r="A110">
        <f t="shared" si="32"/>
        <v>1.6580627611111112</v>
      </c>
      <c r="B110">
        <v>230</v>
      </c>
      <c r="C110">
        <v>1420.4059999999999</v>
      </c>
      <c r="D110">
        <v>1420.4960000000001</v>
      </c>
      <c r="E110">
        <f t="shared" si="33"/>
        <v>0.36742712367997532</v>
      </c>
      <c r="F110">
        <f t="shared" si="34"/>
        <v>-3.2023373517383318E-2</v>
      </c>
      <c r="G110">
        <f t="shared" si="35"/>
        <v>0.36602895345082476</v>
      </c>
      <c r="H110">
        <f t="shared" si="36"/>
        <v>0</v>
      </c>
      <c r="I110">
        <f t="shared" si="37"/>
        <v>0</v>
      </c>
      <c r="J110">
        <f t="shared" si="38"/>
        <v>0</v>
      </c>
      <c r="K110">
        <v>95</v>
      </c>
      <c r="L110">
        <f t="shared" si="39"/>
        <v>1.1990494382505066</v>
      </c>
      <c r="M110">
        <f t="shared" si="43"/>
        <v>0</v>
      </c>
      <c r="Q110">
        <f t="shared" si="42"/>
        <v>1</v>
      </c>
      <c r="R110">
        <f t="shared" si="40"/>
        <v>-3.2023373517383318E-2</v>
      </c>
      <c r="S110">
        <f t="shared" si="41"/>
        <v>0.36602895345082476</v>
      </c>
    </row>
    <row r="111" spans="1:19" x14ac:dyDescent="0.25">
      <c r="A111">
        <f t="shared" si="32"/>
        <v>1.6580627611111112</v>
      </c>
      <c r="B111">
        <v>230</v>
      </c>
      <c r="C111">
        <v>1420.4059999999999</v>
      </c>
      <c r="D111">
        <v>1420.6010000000001</v>
      </c>
      <c r="E111">
        <f t="shared" si="33"/>
        <v>0.62543843122922704</v>
      </c>
      <c r="F111">
        <f t="shared" si="34"/>
        <v>-5.4510533394438544E-2</v>
      </c>
      <c r="G111">
        <f t="shared" si="35"/>
        <v>0.62305845071512389</v>
      </c>
      <c r="H111">
        <f t="shared" si="36"/>
        <v>0</v>
      </c>
      <c r="I111">
        <f t="shared" si="37"/>
        <v>0</v>
      </c>
      <c r="J111">
        <f t="shared" si="38"/>
        <v>0</v>
      </c>
      <c r="K111">
        <v>95</v>
      </c>
      <c r="L111">
        <f t="shared" si="39"/>
        <v>1.5001942980473537</v>
      </c>
      <c r="M111">
        <f t="shared" si="43"/>
        <v>0</v>
      </c>
      <c r="Q111">
        <f t="shared" si="42"/>
        <v>1</v>
      </c>
      <c r="R111">
        <f t="shared" si="40"/>
        <v>-5.4510533394438544E-2</v>
      </c>
      <c r="S111">
        <f t="shared" si="41"/>
        <v>0.62305845071512389</v>
      </c>
    </row>
    <row r="112" spans="1:19" x14ac:dyDescent="0.25">
      <c r="A112">
        <f t="shared" si="32"/>
        <v>1.6580627611111112</v>
      </c>
      <c r="B112">
        <v>230</v>
      </c>
      <c r="C112">
        <v>1420.4059999999999</v>
      </c>
      <c r="D112">
        <v>1420.671</v>
      </c>
      <c r="E112">
        <f t="shared" si="33"/>
        <v>0.7939329859691503</v>
      </c>
      <c r="F112">
        <f t="shared" si="34"/>
        <v>-6.9195796714251037E-2</v>
      </c>
      <c r="G112">
        <f t="shared" si="35"/>
        <v>0.79091183321971548</v>
      </c>
      <c r="H112">
        <f t="shared" si="36"/>
        <v>0</v>
      </c>
      <c r="I112">
        <f t="shared" si="37"/>
        <v>0</v>
      </c>
      <c r="J112">
        <f t="shared" si="38"/>
        <v>0</v>
      </c>
      <c r="K112">
        <v>95</v>
      </c>
      <c r="L112">
        <f t="shared" si="39"/>
        <v>1.7687211796383933</v>
      </c>
      <c r="M112">
        <f t="shared" si="43"/>
        <v>0</v>
      </c>
      <c r="Q112">
        <f t="shared" si="42"/>
        <v>1</v>
      </c>
      <c r="R112">
        <f t="shared" si="40"/>
        <v>-6.9195796714251037E-2</v>
      </c>
      <c r="S112">
        <f t="shared" si="41"/>
        <v>0.79091183321971548</v>
      </c>
    </row>
    <row r="113" spans="1:19" x14ac:dyDescent="0.25">
      <c r="A113">
        <f t="shared" si="32"/>
        <v>1.6580627611111112</v>
      </c>
      <c r="B113">
        <v>230</v>
      </c>
      <c r="C113">
        <v>1420.4059999999999</v>
      </c>
      <c r="D113">
        <v>1420.7629999999999</v>
      </c>
      <c r="E113">
        <f t="shared" si="33"/>
        <v>1.0329301739924512</v>
      </c>
      <c r="F113">
        <f t="shared" si="34"/>
        <v>-9.0025767417068719E-2</v>
      </c>
      <c r="G113">
        <f t="shared" si="35"/>
        <v>1.0289995653765085</v>
      </c>
      <c r="H113">
        <f t="shared" si="36"/>
        <v>0</v>
      </c>
      <c r="I113">
        <f t="shared" si="37"/>
        <v>0</v>
      </c>
      <c r="J113">
        <f t="shared" si="38"/>
        <v>0</v>
      </c>
      <c r="K113">
        <v>95</v>
      </c>
      <c r="L113">
        <f t="shared" si="39"/>
        <v>2.2469962791782132</v>
      </c>
      <c r="M113">
        <f t="shared" si="43"/>
        <v>0</v>
      </c>
      <c r="Q113">
        <f t="shared" si="42"/>
        <v>1</v>
      </c>
      <c r="R113">
        <f t="shared" si="40"/>
        <v>-9.0025767417068719E-2</v>
      </c>
      <c r="S113">
        <f t="shared" si="41"/>
        <v>1.0289995653765085</v>
      </c>
    </row>
    <row r="114" spans="1:19" x14ac:dyDescent="0.25">
      <c r="A114">
        <f t="shared" si="32"/>
        <v>1.6580627611111112</v>
      </c>
      <c r="B114">
        <v>230</v>
      </c>
      <c r="C114">
        <v>1420.4059999999999</v>
      </c>
      <c r="D114">
        <v>1420.836</v>
      </c>
      <c r="E114">
        <f t="shared" si="33"/>
        <v>1.249644469990697</v>
      </c>
      <c r="F114">
        <f t="shared" si="34"/>
        <v>-0.10891365674271683</v>
      </c>
      <c r="G114">
        <f t="shared" si="35"/>
        <v>1.244889198584862</v>
      </c>
      <c r="H114">
        <f t="shared" si="36"/>
        <v>0</v>
      </c>
      <c r="I114">
        <f t="shared" si="37"/>
        <v>0</v>
      </c>
      <c r="J114">
        <f t="shared" si="38"/>
        <v>0</v>
      </c>
      <c r="K114">
        <v>95</v>
      </c>
      <c r="L114">
        <f t="shared" si="39"/>
        <v>2.7794386148637642</v>
      </c>
      <c r="M114">
        <f t="shared" si="43"/>
        <v>0</v>
      </c>
      <c r="Q114">
        <f t="shared" si="42"/>
        <v>1</v>
      </c>
      <c r="R114">
        <f t="shared" si="40"/>
        <v>-0.10891365674271683</v>
      </c>
      <c r="S114">
        <f t="shared" si="41"/>
        <v>1.244889198584862</v>
      </c>
    </row>
    <row r="115" spans="1:19" x14ac:dyDescent="0.25">
      <c r="A115">
        <f t="shared" si="32"/>
        <v>1.7453292222222223</v>
      </c>
      <c r="B115">
        <v>230</v>
      </c>
      <c r="C115">
        <v>1420.4059999999999</v>
      </c>
      <c r="D115">
        <v>1420.365</v>
      </c>
      <c r="E115" t="e">
        <f t="shared" si="33"/>
        <v>#NUM!</v>
      </c>
      <c r="F115" t="e">
        <f t="shared" si="34"/>
        <v>#NUM!</v>
      </c>
      <c r="G115" t="e">
        <f t="shared" si="35"/>
        <v>#NUM!</v>
      </c>
      <c r="H115" t="e">
        <f t="shared" si="36"/>
        <v>#NUM!</v>
      </c>
      <c r="I115" t="e">
        <f t="shared" si="37"/>
        <v>#NUM!</v>
      </c>
      <c r="J115" t="e">
        <f t="shared" si="38"/>
        <v>#NUM!</v>
      </c>
      <c r="K115">
        <v>100</v>
      </c>
      <c r="L115" t="e">
        <f t="shared" si="39"/>
        <v>#NUM!</v>
      </c>
      <c r="M115" t="e">
        <f t="shared" si="43"/>
        <v>#NUM!</v>
      </c>
      <c r="Q115" t="e">
        <f t="shared" si="42"/>
        <v>#NUM!</v>
      </c>
      <c r="R115" t="e">
        <f t="shared" si="40"/>
        <v>#NUM!</v>
      </c>
      <c r="S115" t="e">
        <f t="shared" si="41"/>
        <v>#NUM!</v>
      </c>
    </row>
    <row r="116" spans="1:19" x14ac:dyDescent="0.25">
      <c r="A116">
        <f t="shared" si="32"/>
        <v>1.7453292222222223</v>
      </c>
      <c r="B116">
        <v>230</v>
      </c>
      <c r="C116">
        <v>1420.4059999999999</v>
      </c>
      <c r="D116">
        <v>1420.4970000000001</v>
      </c>
      <c r="E116">
        <f t="shared" si="33"/>
        <v>0.34098537862435624</v>
      </c>
      <c r="F116">
        <f t="shared" si="34"/>
        <v>-5.9211479611563894E-2</v>
      </c>
      <c r="G116">
        <f t="shared" si="35"/>
        <v>0.33580504629591995</v>
      </c>
      <c r="H116">
        <f t="shared" si="36"/>
        <v>0</v>
      </c>
      <c r="I116">
        <f t="shared" si="37"/>
        <v>0</v>
      </c>
      <c r="J116">
        <f t="shared" si="38"/>
        <v>0</v>
      </c>
      <c r="K116">
        <v>100</v>
      </c>
      <c r="L116">
        <f t="shared" si="39"/>
        <v>1.2346939876587233</v>
      </c>
      <c r="M116">
        <f t="shared" si="43"/>
        <v>0</v>
      </c>
      <c r="Q116">
        <f t="shared" si="42"/>
        <v>1</v>
      </c>
      <c r="R116">
        <f t="shared" si="40"/>
        <v>-5.9211479611563894E-2</v>
      </c>
      <c r="S116">
        <f t="shared" si="41"/>
        <v>0.33580504629591995</v>
      </c>
    </row>
    <row r="117" spans="1:19" x14ac:dyDescent="0.25">
      <c r="A117">
        <f t="shared" si="32"/>
        <v>1.7453292222222223</v>
      </c>
      <c r="B117">
        <v>230</v>
      </c>
      <c r="C117">
        <v>1420.4059999999999</v>
      </c>
      <c r="D117">
        <v>1420.625</v>
      </c>
      <c r="E117">
        <f t="shared" si="33"/>
        <v>0.64567231746206044</v>
      </c>
      <c r="F117">
        <f t="shared" si="34"/>
        <v>-0.11211980236628594</v>
      </c>
      <c r="G117">
        <f t="shared" si="35"/>
        <v>0.63586310748003982</v>
      </c>
      <c r="H117">
        <f t="shared" si="36"/>
        <v>0</v>
      </c>
      <c r="I117">
        <f t="shared" si="37"/>
        <v>0</v>
      </c>
      <c r="J117">
        <f t="shared" si="38"/>
        <v>0</v>
      </c>
      <c r="K117">
        <v>100</v>
      </c>
      <c r="L117">
        <f t="shared" si="39"/>
        <v>1.6411323462693996</v>
      </c>
      <c r="M117">
        <f t="shared" si="43"/>
        <v>0</v>
      </c>
      <c r="Q117">
        <f t="shared" si="42"/>
        <v>1</v>
      </c>
      <c r="R117">
        <f t="shared" si="40"/>
        <v>-0.11211980236628594</v>
      </c>
      <c r="S117">
        <f t="shared" si="41"/>
        <v>0.63586310748003982</v>
      </c>
    </row>
    <row r="118" spans="1:19" x14ac:dyDescent="0.25">
      <c r="A118">
        <f t="shared" ref="A118:A129" si="44">K118/180*3.1415926</f>
        <v>1.7453292222222223</v>
      </c>
      <c r="B118">
        <v>230</v>
      </c>
      <c r="C118">
        <v>1420.4059999999999</v>
      </c>
      <c r="D118">
        <v>1420.721</v>
      </c>
      <c r="E118">
        <f t="shared" ref="E118:E129" si="45">COS(A118)+SIN(A118)*SQRT(B118*B118/(3*10^5*(C118-D118)/C118+B118*SIN(A118)^2)^2-1)</f>
        <v>0.88652759123280833</v>
      </c>
      <c r="F118">
        <f t="shared" ref="F118:F129" si="46">E118*COS(A118)</f>
        <v>-0.15394387467621695</v>
      </c>
      <c r="G118">
        <f t="shared" ref="G118:G129" si="47">SIN(A118)*E118</f>
        <v>0.87305924968854121</v>
      </c>
      <c r="H118">
        <f t="shared" ref="H118:H129" si="48">M118*(COS(A118)-SIN(A118)*SQRT(B118*B118/(3*10^5*(C118-D118)/C118+B118*SIN(A118)^2)^2-1))</f>
        <v>0</v>
      </c>
      <c r="I118">
        <f t="shared" ref="I118:I129" si="49">COS(A118)*H118</f>
        <v>0</v>
      </c>
      <c r="J118">
        <f t="shared" ref="J118:J129" si="50">SIN(A118)*H118</f>
        <v>0</v>
      </c>
      <c r="K118">
        <v>100</v>
      </c>
      <c r="L118">
        <f t="shared" ref="L118:L129" si="51">(F118-1)^2+G118^2</f>
        <v>2.0938189193694794</v>
      </c>
      <c r="M118">
        <f t="shared" si="43"/>
        <v>0</v>
      </c>
      <c r="Q118">
        <f t="shared" ref="Q118:Q129" si="52">IF(L118&gt;2.8,0,1)</f>
        <v>1</v>
      </c>
      <c r="R118">
        <f t="shared" ref="R118:R129" si="53">F118*Q118</f>
        <v>-0.15394387467621695</v>
      </c>
      <c r="S118">
        <f t="shared" ref="S118:S129" si="54">G118*Q118</f>
        <v>0.87305924968854121</v>
      </c>
    </row>
    <row r="119" spans="1:19" x14ac:dyDescent="0.25">
      <c r="A119">
        <f t="shared" si="44"/>
        <v>1.7453292222222223</v>
      </c>
      <c r="B119">
        <v>230</v>
      </c>
      <c r="C119">
        <v>1420.4059999999999</v>
      </c>
      <c r="D119">
        <v>1420.768</v>
      </c>
      <c r="E119">
        <f t="shared" si="45"/>
        <v>1.0167782528099647</v>
      </c>
      <c r="F119">
        <f t="shared" si="46"/>
        <v>-0.17656166088007857</v>
      </c>
      <c r="G119">
        <f t="shared" si="47"/>
        <v>1.0013311117180732</v>
      </c>
      <c r="H119">
        <f t="shared" si="48"/>
        <v>0</v>
      </c>
      <c r="I119">
        <f t="shared" si="49"/>
        <v>0</v>
      </c>
      <c r="J119">
        <f t="shared" si="50"/>
        <v>0</v>
      </c>
      <c r="K119">
        <v>100</v>
      </c>
      <c r="L119">
        <f t="shared" si="51"/>
        <v>2.3869613371474419</v>
      </c>
      <c r="M119">
        <f t="shared" si="43"/>
        <v>0</v>
      </c>
      <c r="Q119">
        <f t="shared" si="52"/>
        <v>1</v>
      </c>
      <c r="R119">
        <f t="shared" si="53"/>
        <v>-0.17656166088007857</v>
      </c>
      <c r="S119">
        <f t="shared" si="54"/>
        <v>1.0013311117180732</v>
      </c>
    </row>
    <row r="120" spans="1:19" x14ac:dyDescent="0.25">
      <c r="A120">
        <f t="shared" si="44"/>
        <v>1.8325956833333334</v>
      </c>
      <c r="B120">
        <v>230</v>
      </c>
      <c r="C120">
        <v>1420.4059999999999</v>
      </c>
      <c r="D120">
        <v>1420.41</v>
      </c>
      <c r="E120">
        <f t="shared" si="45"/>
        <v>0.12494292427703424</v>
      </c>
      <c r="F120">
        <f t="shared" si="46"/>
        <v>-3.2337604580980769E-2</v>
      </c>
      <c r="G120">
        <f t="shared" si="47"/>
        <v>0.12068559838216342</v>
      </c>
      <c r="H120">
        <f t="shared" si="48"/>
        <v>0</v>
      </c>
      <c r="I120">
        <f t="shared" si="49"/>
        <v>0</v>
      </c>
      <c r="J120">
        <f t="shared" si="50"/>
        <v>0</v>
      </c>
      <c r="K120">
        <v>105</v>
      </c>
      <c r="L120">
        <f t="shared" si="51"/>
        <v>1.0802859434888581</v>
      </c>
      <c r="M120">
        <f t="shared" si="43"/>
        <v>0</v>
      </c>
      <c r="Q120">
        <f t="shared" si="52"/>
        <v>1</v>
      </c>
      <c r="R120">
        <f t="shared" si="53"/>
        <v>-3.2337604580980769E-2</v>
      </c>
      <c r="S120">
        <f t="shared" si="54"/>
        <v>0.12068559838216342</v>
      </c>
    </row>
    <row r="121" spans="1:19" x14ac:dyDescent="0.25">
      <c r="A121">
        <f t="shared" si="44"/>
        <v>1.8325956833333334</v>
      </c>
      <c r="B121">
        <v>230</v>
      </c>
      <c r="C121">
        <v>1420.4059999999999</v>
      </c>
      <c r="D121">
        <v>1420.5150000000001</v>
      </c>
      <c r="E121">
        <f t="shared" si="45"/>
        <v>0.38294655999747551</v>
      </c>
      <c r="F121">
        <f t="shared" si="46"/>
        <v>-9.9113851420567542E-2</v>
      </c>
      <c r="G121">
        <f t="shared" si="47"/>
        <v>0.36989797548848763</v>
      </c>
      <c r="H121">
        <f t="shared" si="48"/>
        <v>0</v>
      </c>
      <c r="I121">
        <f t="shared" si="49"/>
        <v>0</v>
      </c>
      <c r="J121">
        <f t="shared" si="50"/>
        <v>0</v>
      </c>
      <c r="K121">
        <v>105</v>
      </c>
      <c r="L121">
        <f t="shared" si="51"/>
        <v>1.3448757706550354</v>
      </c>
      <c r="M121">
        <f t="shared" si="43"/>
        <v>0</v>
      </c>
      <c r="Q121">
        <f t="shared" si="52"/>
        <v>1</v>
      </c>
      <c r="R121">
        <f t="shared" si="53"/>
        <v>-9.9113851420567542E-2</v>
      </c>
      <c r="S121">
        <f t="shared" si="54"/>
        <v>0.36989797548848763</v>
      </c>
    </row>
    <row r="122" spans="1:19" x14ac:dyDescent="0.25">
      <c r="A122">
        <f t="shared" si="44"/>
        <v>1.8325956833333334</v>
      </c>
      <c r="B122">
        <v>230</v>
      </c>
      <c r="C122">
        <v>1420.4059999999999</v>
      </c>
      <c r="D122">
        <v>1420.569</v>
      </c>
      <c r="E122">
        <f t="shared" si="45"/>
        <v>0.50768197780761837</v>
      </c>
      <c r="F122">
        <f t="shared" si="46"/>
        <v>-0.13139774938220064</v>
      </c>
      <c r="G122">
        <f t="shared" si="47"/>
        <v>0.49038313801347971</v>
      </c>
      <c r="H122">
        <f t="shared" si="48"/>
        <v>0</v>
      </c>
      <c r="I122">
        <f t="shared" si="49"/>
        <v>0</v>
      </c>
      <c r="J122">
        <f t="shared" si="50"/>
        <v>0</v>
      </c>
      <c r="K122">
        <v>105</v>
      </c>
      <c r="L122">
        <f t="shared" si="51"/>
        <v>1.5205364893550564</v>
      </c>
      <c r="M122">
        <f t="shared" si="43"/>
        <v>0</v>
      </c>
      <c r="Q122">
        <f t="shared" si="52"/>
        <v>1</v>
      </c>
      <c r="R122">
        <f t="shared" si="53"/>
        <v>-0.13139774938220064</v>
      </c>
      <c r="S122">
        <f t="shared" si="54"/>
        <v>0.49038313801347971</v>
      </c>
    </row>
    <row r="123" spans="1:19" x14ac:dyDescent="0.25">
      <c r="A123">
        <f t="shared" si="44"/>
        <v>1.8325956833333334</v>
      </c>
      <c r="B123">
        <v>230</v>
      </c>
      <c r="C123">
        <v>1420.4059999999999</v>
      </c>
      <c r="D123">
        <v>1420.662</v>
      </c>
      <c r="E123">
        <f t="shared" si="45"/>
        <v>0.73234545210754387</v>
      </c>
      <c r="F123">
        <f t="shared" si="46"/>
        <v>-0.18954492848608945</v>
      </c>
      <c r="G123">
        <f t="shared" si="47"/>
        <v>0.70739139188133049</v>
      </c>
      <c r="H123">
        <f t="shared" si="48"/>
        <v>0</v>
      </c>
      <c r="I123">
        <f t="shared" si="49"/>
        <v>0</v>
      </c>
      <c r="J123">
        <f t="shared" si="50"/>
        <v>0</v>
      </c>
      <c r="K123">
        <v>105</v>
      </c>
      <c r="L123">
        <f t="shared" si="51"/>
        <v>1.9154197181947819</v>
      </c>
      <c r="M123">
        <f t="shared" si="43"/>
        <v>0</v>
      </c>
      <c r="Q123">
        <f t="shared" si="52"/>
        <v>1</v>
      </c>
      <c r="R123">
        <f t="shared" si="53"/>
        <v>-0.18954492848608945</v>
      </c>
      <c r="S123">
        <f t="shared" si="54"/>
        <v>0.70739139188133049</v>
      </c>
    </row>
    <row r="124" spans="1:19" x14ac:dyDescent="0.25">
      <c r="A124">
        <f t="shared" si="44"/>
        <v>1.8325956833333334</v>
      </c>
      <c r="B124">
        <v>230</v>
      </c>
      <c r="C124">
        <v>1420.4059999999999</v>
      </c>
      <c r="D124">
        <v>1420.7239999999999</v>
      </c>
      <c r="E124">
        <f t="shared" si="45"/>
        <v>0.89780477054181185</v>
      </c>
      <c r="F124">
        <f t="shared" si="46"/>
        <v>-0.23236894629042884</v>
      </c>
      <c r="G124">
        <f t="shared" si="47"/>
        <v>0.86721282209588624</v>
      </c>
      <c r="H124">
        <f t="shared" si="48"/>
        <v>0</v>
      </c>
      <c r="I124">
        <f t="shared" si="49"/>
        <v>0</v>
      </c>
      <c r="J124">
        <f t="shared" si="50"/>
        <v>0</v>
      </c>
      <c r="K124">
        <v>105</v>
      </c>
      <c r="L124">
        <f t="shared" si="51"/>
        <v>2.270791298588493</v>
      </c>
      <c r="M124">
        <f t="shared" si="43"/>
        <v>0</v>
      </c>
      <c r="Q124">
        <f t="shared" si="52"/>
        <v>1</v>
      </c>
      <c r="R124">
        <f t="shared" si="53"/>
        <v>-0.23236894629042884</v>
      </c>
      <c r="S124">
        <f t="shared" si="54"/>
        <v>0.86721282209588624</v>
      </c>
    </row>
    <row r="125" spans="1:19" x14ac:dyDescent="0.25">
      <c r="A125">
        <f t="shared" si="44"/>
        <v>1.9198621444444446</v>
      </c>
      <c r="B125">
        <v>230</v>
      </c>
      <c r="C125">
        <v>1420.4059999999999</v>
      </c>
      <c r="D125">
        <v>1420.492</v>
      </c>
      <c r="E125">
        <f t="shared" si="45"/>
        <v>0.3528458616313121</v>
      </c>
      <c r="F125">
        <f t="shared" si="46"/>
        <v>-0.12068038130842866</v>
      </c>
      <c r="G125">
        <f t="shared" si="47"/>
        <v>0.33156665640199001</v>
      </c>
      <c r="H125">
        <f t="shared" si="48"/>
        <v>0</v>
      </c>
      <c r="I125">
        <f t="shared" si="49"/>
        <v>0</v>
      </c>
      <c r="J125">
        <f t="shared" si="50"/>
        <v>0</v>
      </c>
      <c r="K125">
        <v>110</v>
      </c>
      <c r="L125">
        <f t="shared" si="51"/>
        <v>1.3658609646872004</v>
      </c>
      <c r="M125">
        <f t="shared" si="43"/>
        <v>0</v>
      </c>
      <c r="Q125">
        <f t="shared" si="52"/>
        <v>1</v>
      </c>
      <c r="R125">
        <f t="shared" si="53"/>
        <v>-0.12068038130842866</v>
      </c>
      <c r="S125">
        <f t="shared" si="54"/>
        <v>0.33156665640199001</v>
      </c>
    </row>
    <row r="126" spans="1:19" x14ac:dyDescent="0.25">
      <c r="A126">
        <f t="shared" si="44"/>
        <v>1.9198621444444446</v>
      </c>
      <c r="B126">
        <v>230</v>
      </c>
      <c r="C126">
        <v>1420.4059999999999</v>
      </c>
      <c r="D126">
        <v>1420.5219999999999</v>
      </c>
      <c r="E126">
        <f t="shared" si="45"/>
        <v>0.42052448843550311</v>
      </c>
      <c r="F126">
        <f t="shared" si="46"/>
        <v>-0.14382783286532067</v>
      </c>
      <c r="G126">
        <f t="shared" si="47"/>
        <v>0.39516376335287495</v>
      </c>
      <c r="H126">
        <f t="shared" si="48"/>
        <v>0</v>
      </c>
      <c r="I126">
        <f t="shared" si="49"/>
        <v>0</v>
      </c>
      <c r="J126">
        <f t="shared" si="50"/>
        <v>0</v>
      </c>
      <c r="K126">
        <v>110</v>
      </c>
      <c r="L126">
        <f t="shared" si="51"/>
        <v>1.4644965111045829</v>
      </c>
      <c r="M126">
        <f t="shared" si="43"/>
        <v>0</v>
      </c>
      <c r="Q126">
        <f t="shared" si="52"/>
        <v>1</v>
      </c>
      <c r="R126">
        <f t="shared" si="53"/>
        <v>-0.14382783286532067</v>
      </c>
      <c r="S126">
        <f t="shared" si="54"/>
        <v>0.39516376335287495</v>
      </c>
    </row>
    <row r="127" spans="1:19" x14ac:dyDescent="0.25">
      <c r="A127">
        <f t="shared" si="44"/>
        <v>1.9198621444444446</v>
      </c>
      <c r="B127">
        <v>230</v>
      </c>
      <c r="C127">
        <v>1420.4059999999999</v>
      </c>
      <c r="D127">
        <v>1420.569</v>
      </c>
      <c r="E127">
        <f t="shared" si="45"/>
        <v>0.52914502780229911</v>
      </c>
      <c r="F127">
        <f t="shared" si="46"/>
        <v>-0.18097824196494341</v>
      </c>
      <c r="G127">
        <f t="shared" si="47"/>
        <v>0.49723368387828903</v>
      </c>
      <c r="H127">
        <f t="shared" si="48"/>
        <v>0</v>
      </c>
      <c r="I127">
        <f t="shared" si="49"/>
        <v>0</v>
      </c>
      <c r="J127">
        <f t="shared" si="50"/>
        <v>0</v>
      </c>
      <c r="K127">
        <v>110</v>
      </c>
      <c r="L127">
        <f t="shared" si="51"/>
        <v>1.6419509443777829</v>
      </c>
      <c r="M127">
        <f t="shared" si="43"/>
        <v>0</v>
      </c>
      <c r="Q127">
        <f t="shared" si="52"/>
        <v>1</v>
      </c>
      <c r="R127">
        <f t="shared" si="53"/>
        <v>-0.18097824196494341</v>
      </c>
      <c r="S127">
        <f t="shared" si="54"/>
        <v>0.49723368387828903</v>
      </c>
    </row>
    <row r="128" spans="1:19" x14ac:dyDescent="0.25">
      <c r="A128">
        <f t="shared" si="44"/>
        <v>1.9198621444444446</v>
      </c>
      <c r="B128">
        <v>230</v>
      </c>
      <c r="C128">
        <v>1420.4059999999999</v>
      </c>
      <c r="D128">
        <v>1420.6579999999999</v>
      </c>
      <c r="E128">
        <f t="shared" si="45"/>
        <v>0.7518900767797525</v>
      </c>
      <c r="F128">
        <f t="shared" si="46"/>
        <v>-0.25716152868647379</v>
      </c>
      <c r="G128">
        <f t="shared" si="47"/>
        <v>0.70654556521394851</v>
      </c>
      <c r="H128">
        <f t="shared" si="48"/>
        <v>0</v>
      </c>
      <c r="I128">
        <f t="shared" si="49"/>
        <v>0</v>
      </c>
      <c r="J128">
        <f t="shared" si="50"/>
        <v>0</v>
      </c>
      <c r="K128">
        <v>110</v>
      </c>
      <c r="L128">
        <f t="shared" si="51"/>
        <v>2.0796617449328094</v>
      </c>
      <c r="M128">
        <f t="shared" si="43"/>
        <v>0</v>
      </c>
      <c r="Q128">
        <f t="shared" si="52"/>
        <v>1</v>
      </c>
      <c r="R128">
        <f t="shared" si="53"/>
        <v>-0.25716152868647379</v>
      </c>
      <c r="S128">
        <f t="shared" si="54"/>
        <v>0.70654556521394851</v>
      </c>
    </row>
    <row r="129" spans="1:19" x14ac:dyDescent="0.25">
      <c r="A129">
        <f t="shared" si="44"/>
        <v>1.9198621444444446</v>
      </c>
      <c r="B129">
        <v>230</v>
      </c>
      <c r="C129">
        <v>1420.4059999999999</v>
      </c>
      <c r="D129">
        <v>1420.769</v>
      </c>
      <c r="E129">
        <f t="shared" si="45"/>
        <v>1.0860682445465029</v>
      </c>
      <c r="F129">
        <f t="shared" si="46"/>
        <v>-0.37145718323827043</v>
      </c>
      <c r="G129">
        <f t="shared" si="47"/>
        <v>1.020570327235224</v>
      </c>
      <c r="H129">
        <f t="shared" si="48"/>
        <v>0</v>
      </c>
      <c r="I129">
        <f t="shared" si="49"/>
        <v>0</v>
      </c>
      <c r="J129">
        <f t="shared" si="50"/>
        <v>0</v>
      </c>
      <c r="K129">
        <v>110</v>
      </c>
      <c r="L129">
        <f t="shared" si="51"/>
        <v>2.9224585982888631</v>
      </c>
      <c r="M129">
        <f t="shared" si="43"/>
        <v>0</v>
      </c>
      <c r="Q129">
        <f t="shared" si="52"/>
        <v>0</v>
      </c>
      <c r="R129">
        <f t="shared" si="53"/>
        <v>0</v>
      </c>
      <c r="S129">
        <f t="shared" si="54"/>
        <v>0</v>
      </c>
    </row>
    <row r="130" spans="1:19" x14ac:dyDescent="0.25">
      <c r="P130" t="s">
        <v>19</v>
      </c>
    </row>
    <row r="131" spans="1:19" x14ac:dyDescent="0.25">
      <c r="A131">
        <f t="shared" ref="A131:A138" si="55">K131/180*3.1415926</f>
        <v>1.5707963</v>
      </c>
      <c r="B131">
        <v>230</v>
      </c>
      <c r="C131">
        <v>1420.4059999999999</v>
      </c>
      <c r="D131">
        <v>1420.376</v>
      </c>
      <c r="E131" t="e">
        <f t="shared" ref="E131:E137" si="56">SQRT(1/(P131/B131-1)^2-1)</f>
        <v>#NUM!</v>
      </c>
      <c r="F131" t="e">
        <f t="shared" ref="F131:F137" si="57">E131*COS(A131)</f>
        <v>#NUM!</v>
      </c>
      <c r="G131" t="e">
        <f t="shared" ref="G131:G137" si="58">SIN(A131)*E131</f>
        <v>#NUM!</v>
      </c>
      <c r="H131">
        <v>0</v>
      </c>
      <c r="I131">
        <f t="shared" ref="I131:I137" si="59">COS(A131)*H131</f>
        <v>0</v>
      </c>
      <c r="J131">
        <f t="shared" ref="J131:J137" si="60">SIN(A131)*H131</f>
        <v>0</v>
      </c>
      <c r="K131">
        <v>90</v>
      </c>
      <c r="L131" t="e">
        <f t="shared" ref="L131:L137" si="61">(F131-1)^2+G131^2</f>
        <v>#NUM!</v>
      </c>
      <c r="M131" t="e">
        <f t="shared" ref="M131:M137" si="62">IF(L131&lt;1,1,0)</f>
        <v>#NUM!</v>
      </c>
      <c r="P131">
        <f t="shared" ref="P131:P136" si="63">3*10^5*(D131-C131)/C131</f>
        <v>-6.3362165465309319</v>
      </c>
      <c r="Q131" t="e">
        <f>IF(L131&gt;2.8,0,1)</f>
        <v>#NUM!</v>
      </c>
      <c r="R131" t="e">
        <f>F131*Q131</f>
        <v>#NUM!</v>
      </c>
      <c r="S131" t="e">
        <f>G131*Q131</f>
        <v>#NUM!</v>
      </c>
    </row>
    <row r="132" spans="1:19" x14ac:dyDescent="0.25">
      <c r="A132">
        <f t="shared" si="55"/>
        <v>1.5707963</v>
      </c>
      <c r="B132">
        <v>230</v>
      </c>
      <c r="C132">
        <v>1420.4059999999999</v>
      </c>
      <c r="D132">
        <v>1420.491</v>
      </c>
      <c r="E132">
        <f t="shared" si="56"/>
        <v>0.420112235937464</v>
      </c>
      <c r="F132">
        <f t="shared" si="57"/>
        <v>1.1256863916060035E-8</v>
      </c>
      <c r="G132">
        <f t="shared" si="58"/>
        <v>0.42011223593746383</v>
      </c>
      <c r="H132">
        <v>0</v>
      </c>
      <c r="I132">
        <f t="shared" si="59"/>
        <v>0</v>
      </c>
      <c r="J132">
        <f t="shared" si="60"/>
        <v>0</v>
      </c>
      <c r="K132">
        <v>90</v>
      </c>
      <c r="L132">
        <f t="shared" si="61"/>
        <v>1.1764942682706476</v>
      </c>
      <c r="M132">
        <f t="shared" si="62"/>
        <v>0</v>
      </c>
      <c r="P132">
        <f t="shared" si="63"/>
        <v>17.952613548528319</v>
      </c>
      <c r="Q132">
        <f>IF(L132&gt;2.8,0,1)</f>
        <v>1</v>
      </c>
      <c r="R132">
        <f t="shared" ref="R132:R138" si="64">F132*Q132</f>
        <v>1.1256863916060035E-8</v>
      </c>
      <c r="S132">
        <f t="shared" ref="S132:S138" si="65">G132*Q132</f>
        <v>0.42011223593746383</v>
      </c>
    </row>
    <row r="133" spans="1:19" x14ac:dyDescent="0.25">
      <c r="A133">
        <f t="shared" si="55"/>
        <v>1.5707963</v>
      </c>
      <c r="B133">
        <v>230</v>
      </c>
      <c r="C133">
        <v>1420.4059999999999</v>
      </c>
      <c r="D133">
        <v>1420.57</v>
      </c>
      <c r="E133">
        <f t="shared" si="56"/>
        <v>0.62132027604309037</v>
      </c>
      <c r="F133">
        <f t="shared" si="57"/>
        <v>1.6648212542771635E-8</v>
      </c>
      <c r="G133">
        <f t="shared" si="58"/>
        <v>0.62132027604309015</v>
      </c>
      <c r="H133">
        <v>0</v>
      </c>
      <c r="I133">
        <f t="shared" si="59"/>
        <v>0</v>
      </c>
      <c r="J133">
        <f t="shared" si="60"/>
        <v>0</v>
      </c>
      <c r="K133">
        <v>90</v>
      </c>
      <c r="L133">
        <f t="shared" si="61"/>
        <v>1.3860388521258367</v>
      </c>
      <c r="M133">
        <f t="shared" si="62"/>
        <v>0</v>
      </c>
      <c r="P133">
        <f t="shared" si="63"/>
        <v>34.637983787731244</v>
      </c>
      <c r="Q133">
        <f>IF(L133&gt;2.8,0,1)</f>
        <v>1</v>
      </c>
      <c r="R133">
        <f t="shared" si="64"/>
        <v>1.6648212542771635E-8</v>
      </c>
      <c r="S133">
        <f t="shared" si="65"/>
        <v>0.62132027604309015</v>
      </c>
    </row>
    <row r="134" spans="1:19" x14ac:dyDescent="0.25">
      <c r="A134">
        <f t="shared" si="55"/>
        <v>1.5707963</v>
      </c>
      <c r="B134">
        <v>230</v>
      </c>
      <c r="C134">
        <v>1420.4059999999999</v>
      </c>
      <c r="D134">
        <v>1420.672</v>
      </c>
      <c r="E134">
        <f t="shared" si="56"/>
        <v>0.86654587537368366</v>
      </c>
      <c r="F134">
        <f t="shared" si="57"/>
        <v>2.3219007116842699E-8</v>
      </c>
      <c r="G134">
        <f t="shared" si="58"/>
        <v>0.86654587537368333</v>
      </c>
      <c r="H134">
        <v>0</v>
      </c>
      <c r="I134">
        <f t="shared" si="59"/>
        <v>0</v>
      </c>
      <c r="J134">
        <f t="shared" si="60"/>
        <v>0</v>
      </c>
      <c r="K134">
        <v>90</v>
      </c>
      <c r="L134">
        <f t="shared" si="61"/>
        <v>1.7509017076891293</v>
      </c>
      <c r="M134">
        <f t="shared" si="62"/>
        <v>0</v>
      </c>
      <c r="N134" t="s">
        <v>18</v>
      </c>
      <c r="P134">
        <f t="shared" si="63"/>
        <v>56.181120045974829</v>
      </c>
      <c r="Q134">
        <f>IF(L134&gt;2.8,0,1)</f>
        <v>1</v>
      </c>
      <c r="R134">
        <f t="shared" si="64"/>
        <v>2.3219007116842699E-8</v>
      </c>
      <c r="S134">
        <f t="shared" si="65"/>
        <v>0.86654587537368333</v>
      </c>
    </row>
    <row r="135" spans="1:19" x14ac:dyDescent="0.25">
      <c r="A135">
        <f t="shared" si="55"/>
        <v>1.5707963</v>
      </c>
      <c r="B135">
        <v>230</v>
      </c>
      <c r="C135">
        <v>1420.4059999999999</v>
      </c>
      <c r="D135">
        <v>1420.8320000000001</v>
      </c>
      <c r="E135">
        <f t="shared" si="56"/>
        <v>1.3030686814772359</v>
      </c>
      <c r="F135">
        <f t="shared" si="57"/>
        <v>3.4915590563404833E-8</v>
      </c>
      <c r="G135">
        <f t="shared" si="58"/>
        <v>1.3030686814772354</v>
      </c>
      <c r="H135">
        <v>0</v>
      </c>
      <c r="I135">
        <f t="shared" si="59"/>
        <v>0</v>
      </c>
      <c r="J135">
        <f t="shared" si="60"/>
        <v>0</v>
      </c>
      <c r="K135">
        <v>90</v>
      </c>
      <c r="L135">
        <f t="shared" si="61"/>
        <v>2.6979879188156408</v>
      </c>
      <c r="M135">
        <f t="shared" si="62"/>
        <v>0</v>
      </c>
      <c r="P135">
        <f t="shared" si="63"/>
        <v>89.974274960854487</v>
      </c>
      <c r="Q135">
        <f>IF(L135&gt;2.8,0,1)</f>
        <v>1</v>
      </c>
      <c r="R135">
        <f t="shared" si="64"/>
        <v>3.4915590563404833E-8</v>
      </c>
      <c r="S135">
        <f t="shared" si="65"/>
        <v>1.3030686814772354</v>
      </c>
    </row>
    <row r="136" spans="1:19" x14ac:dyDescent="0.25">
      <c r="A136">
        <f t="shared" si="55"/>
        <v>1.5707963</v>
      </c>
      <c r="B136">
        <v>230</v>
      </c>
      <c r="C136">
        <v>1420.4059999999999</v>
      </c>
      <c r="D136">
        <v>1420.914</v>
      </c>
      <c r="E136">
        <f t="shared" si="56"/>
        <v>1.5853483892356233</v>
      </c>
      <c r="F136">
        <f t="shared" si="57"/>
        <v>4.247924614085001E-8</v>
      </c>
      <c r="G136">
        <f t="shared" si="58"/>
        <v>1.5853483892356228</v>
      </c>
      <c r="H136">
        <v>0</v>
      </c>
      <c r="I136">
        <f t="shared" si="59"/>
        <v>0</v>
      </c>
      <c r="J136">
        <f t="shared" si="60"/>
        <v>0</v>
      </c>
      <c r="K136">
        <v>90</v>
      </c>
      <c r="L136">
        <f t="shared" si="61"/>
        <v>3.5133294302934934</v>
      </c>
      <c r="M136">
        <f t="shared" si="62"/>
        <v>0</v>
      </c>
      <c r="P136">
        <f t="shared" si="63"/>
        <v>107.2932668546961</v>
      </c>
      <c r="Q136">
        <f t="shared" ref="Q136:Q138" si="66">IF(L136&gt;2.8,0,1)</f>
        <v>0</v>
      </c>
      <c r="R136">
        <f t="shared" si="64"/>
        <v>0</v>
      </c>
      <c r="S136">
        <f t="shared" si="65"/>
        <v>0</v>
      </c>
    </row>
    <row r="137" spans="1:19" x14ac:dyDescent="0.25">
      <c r="A137">
        <f t="shared" si="55"/>
        <v>1.5707963</v>
      </c>
      <c r="B137">
        <v>230</v>
      </c>
      <c r="C137">
        <v>1420.4059999999999</v>
      </c>
      <c r="D137">
        <v>1420.98</v>
      </c>
      <c r="E137">
        <f t="shared" si="56"/>
        <v>0</v>
      </c>
      <c r="F137">
        <f t="shared" si="57"/>
        <v>0</v>
      </c>
      <c r="G137">
        <f t="shared" si="58"/>
        <v>0</v>
      </c>
      <c r="H137">
        <v>1</v>
      </c>
      <c r="I137">
        <f t="shared" si="59"/>
        <v>2.6794896585053716E-8</v>
      </c>
      <c r="J137">
        <f t="shared" si="60"/>
        <v>0.99999999999999967</v>
      </c>
      <c r="K137">
        <v>90</v>
      </c>
      <c r="L137">
        <f t="shared" si="61"/>
        <v>1</v>
      </c>
      <c r="M137">
        <f t="shared" si="62"/>
        <v>0</v>
      </c>
      <c r="Q137">
        <f t="shared" si="66"/>
        <v>1</v>
      </c>
      <c r="R137">
        <f t="shared" si="64"/>
        <v>0</v>
      </c>
      <c r="S137">
        <f t="shared" si="65"/>
        <v>0</v>
      </c>
    </row>
    <row r="138" spans="1:19" x14ac:dyDescent="0.25">
      <c r="A138">
        <f t="shared" si="55"/>
        <v>0</v>
      </c>
      <c r="B138">
        <v>230</v>
      </c>
      <c r="C138">
        <v>1420.4059999999999</v>
      </c>
      <c r="L138">
        <f t="shared" ref="L138" si="67">(F138-1)^2+G138^2</f>
        <v>1</v>
      </c>
      <c r="N138" t="s">
        <v>20</v>
      </c>
      <c r="Q138">
        <f t="shared" si="66"/>
        <v>1</v>
      </c>
      <c r="R138">
        <f t="shared" si="64"/>
        <v>0</v>
      </c>
      <c r="S138">
        <f t="shared" si="65"/>
        <v>0</v>
      </c>
    </row>
    <row r="140" spans="1:19" x14ac:dyDescent="0.25">
      <c r="R140">
        <v>0.50838075527540372</v>
      </c>
      <c r="S140">
        <v>4.4477552078774012E-2</v>
      </c>
    </row>
    <row r="141" spans="1:19" x14ac:dyDescent="0.25">
      <c r="R141">
        <v>0.18387714222414575</v>
      </c>
      <c r="S141">
        <v>1.6087165150341132E-2</v>
      </c>
    </row>
    <row r="142" spans="1:19" x14ac:dyDescent="0.25">
      <c r="R142">
        <v>0.38753430694647883</v>
      </c>
      <c r="S142">
        <v>3.3904858003891356E-2</v>
      </c>
    </row>
    <row r="143" spans="1:19" x14ac:dyDescent="0.25">
      <c r="R143">
        <v>0.49900186123067419</v>
      </c>
      <c r="S143">
        <v>4.3657005187517708E-2</v>
      </c>
    </row>
    <row r="144" spans="1:19" x14ac:dyDescent="0.25">
      <c r="R144">
        <v>0.7379972952223498</v>
      </c>
      <c r="S144">
        <v>6.4566395937754553E-2</v>
      </c>
    </row>
    <row r="145" spans="18:19" x14ac:dyDescent="0.25">
      <c r="R145">
        <v>6.283043212126363E-2</v>
      </c>
      <c r="S145">
        <v>5.4969504408000219E-3</v>
      </c>
    </row>
    <row r="146" spans="18:19" x14ac:dyDescent="0.25">
      <c r="R146">
        <v>0</v>
      </c>
      <c r="S146">
        <v>0</v>
      </c>
    </row>
    <row r="147" spans="18:19" x14ac:dyDescent="0.25">
      <c r="R147">
        <v>0</v>
      </c>
      <c r="S147">
        <v>0</v>
      </c>
    </row>
    <row r="148" spans="18:19" x14ac:dyDescent="0.25">
      <c r="R148">
        <v>0</v>
      </c>
      <c r="S148">
        <v>0</v>
      </c>
    </row>
    <row r="149" spans="18:19" x14ac:dyDescent="0.25">
      <c r="R149">
        <v>0.43591742435481973</v>
      </c>
      <c r="S149">
        <v>7.6864001936527274E-2</v>
      </c>
    </row>
    <row r="150" spans="18:19" x14ac:dyDescent="0.25">
      <c r="R150">
        <v>0.22655322540463266</v>
      </c>
      <c r="S150">
        <v>3.9947445509895575E-2</v>
      </c>
    </row>
    <row r="151" spans="18:19" x14ac:dyDescent="0.25">
      <c r="R151">
        <v>0</v>
      </c>
      <c r="S151">
        <v>0</v>
      </c>
    </row>
    <row r="152" spans="18:19" x14ac:dyDescent="0.25">
      <c r="R152">
        <v>0</v>
      </c>
      <c r="S152">
        <v>0</v>
      </c>
    </row>
    <row r="153" spans="18:19" x14ac:dyDescent="0.25">
      <c r="R153">
        <v>0</v>
      </c>
      <c r="S153">
        <v>0</v>
      </c>
    </row>
    <row r="154" spans="18:19" x14ac:dyDescent="0.25">
      <c r="R154">
        <v>0</v>
      </c>
      <c r="S154">
        <v>0</v>
      </c>
    </row>
    <row r="155" spans="18:19" x14ac:dyDescent="0.25">
      <c r="R155">
        <v>0</v>
      </c>
      <c r="S155">
        <v>0</v>
      </c>
    </row>
    <row r="156" spans="18:19" x14ac:dyDescent="0.25">
      <c r="R156">
        <v>0.24087925065143409</v>
      </c>
      <c r="S156">
        <v>6.4543399532509912E-2</v>
      </c>
    </row>
    <row r="157" spans="18:19" x14ac:dyDescent="0.25">
      <c r="R157">
        <v>0.36230844883153585</v>
      </c>
      <c r="S157">
        <v>9.7080254541212482E-2</v>
      </c>
    </row>
    <row r="158" spans="18:19" x14ac:dyDescent="0.25">
      <c r="R158">
        <v>0.24086192660974717</v>
      </c>
      <c r="S158">
        <v>8.7666570229771271E-2</v>
      </c>
    </row>
    <row r="159" spans="18:19" x14ac:dyDescent="0.25">
      <c r="R159">
        <v>8.1722241117637873E-2</v>
      </c>
      <c r="S159">
        <v>2.9744462693273906E-2</v>
      </c>
    </row>
    <row r="160" spans="18:19" x14ac:dyDescent="0.25">
      <c r="R160">
        <v>0</v>
      </c>
      <c r="S160">
        <v>0</v>
      </c>
    </row>
    <row r="161" spans="18:19" x14ac:dyDescent="0.25">
      <c r="R161">
        <v>0</v>
      </c>
      <c r="S161">
        <v>0</v>
      </c>
    </row>
    <row r="162" spans="18:19" x14ac:dyDescent="0.25">
      <c r="R162">
        <v>0</v>
      </c>
      <c r="S162">
        <v>0</v>
      </c>
    </row>
    <row r="163" spans="18:19" x14ac:dyDescent="0.25">
      <c r="R163">
        <v>0</v>
      </c>
      <c r="S163">
        <v>0</v>
      </c>
    </row>
    <row r="164" spans="18:19" x14ac:dyDescent="0.25">
      <c r="R164">
        <v>0</v>
      </c>
      <c r="S164">
        <v>0</v>
      </c>
    </row>
    <row r="165" spans="18:19" x14ac:dyDescent="0.25">
      <c r="R165">
        <v>5.2377186471524347E-2</v>
      </c>
      <c r="S165">
        <v>2.4423882689670433E-2</v>
      </c>
    </row>
    <row r="166" spans="18:19" x14ac:dyDescent="0.25">
      <c r="R166">
        <v>0</v>
      </c>
      <c r="S166">
        <v>0</v>
      </c>
    </row>
    <row r="167" spans="18:19" x14ac:dyDescent="0.25">
      <c r="R167">
        <v>0</v>
      </c>
      <c r="S167">
        <v>0</v>
      </c>
    </row>
    <row r="168" spans="18:19" x14ac:dyDescent="0.25">
      <c r="R168">
        <v>0</v>
      </c>
      <c r="S168">
        <v>0</v>
      </c>
    </row>
    <row r="169" spans="18:19" x14ac:dyDescent="0.25">
      <c r="R169">
        <v>0</v>
      </c>
      <c r="S169">
        <v>0</v>
      </c>
    </row>
    <row r="170" spans="18:19" x14ac:dyDescent="0.25">
      <c r="R170">
        <v>0.19948941196877681</v>
      </c>
      <c r="S170">
        <v>0.11517526332496536</v>
      </c>
    </row>
    <row r="171" spans="18:19" x14ac:dyDescent="0.25">
      <c r="R171">
        <v>6.065397990955286E-2</v>
      </c>
      <c r="S171">
        <v>3.5018590905883773E-2</v>
      </c>
    </row>
    <row r="172" spans="18:19" x14ac:dyDescent="0.25">
      <c r="R172">
        <v>0</v>
      </c>
      <c r="S172">
        <v>0</v>
      </c>
    </row>
    <row r="173" spans="18:19" x14ac:dyDescent="0.25">
      <c r="R173">
        <v>0</v>
      </c>
      <c r="S173">
        <v>0</v>
      </c>
    </row>
    <row r="174" spans="18:19" x14ac:dyDescent="0.25">
      <c r="R174">
        <v>0</v>
      </c>
      <c r="S174">
        <v>0</v>
      </c>
    </row>
    <row r="175" spans="18:19" x14ac:dyDescent="0.25">
      <c r="R175">
        <v>0</v>
      </c>
      <c r="S175">
        <v>0</v>
      </c>
    </row>
    <row r="176" spans="18:19" x14ac:dyDescent="0.25">
      <c r="R176">
        <v>0</v>
      </c>
      <c r="S176">
        <v>0</v>
      </c>
    </row>
    <row r="177" spans="18:19" x14ac:dyDescent="0.25">
      <c r="R177">
        <v>0.10598220085131643</v>
      </c>
      <c r="S177">
        <v>7.4209534306330413E-2</v>
      </c>
    </row>
    <row r="178" spans="18:19" x14ac:dyDescent="0.25">
      <c r="R178">
        <v>0</v>
      </c>
      <c r="S178">
        <v>0</v>
      </c>
    </row>
    <row r="179" spans="18:19" x14ac:dyDescent="0.25">
      <c r="R179">
        <v>0</v>
      </c>
      <c r="S179">
        <v>0</v>
      </c>
    </row>
    <row r="180" spans="18:19" x14ac:dyDescent="0.25">
      <c r="R180">
        <v>0</v>
      </c>
      <c r="S180">
        <v>0</v>
      </c>
    </row>
    <row r="181" spans="18:19" x14ac:dyDescent="0.25">
      <c r="R181">
        <v>0.11832956981758419</v>
      </c>
      <c r="S181">
        <v>9.9290295989954133E-2</v>
      </c>
    </row>
    <row r="182" spans="18:19" x14ac:dyDescent="0.25">
      <c r="R182">
        <v>3.2131822059282916E-2</v>
      </c>
      <c r="S182">
        <v>2.6961799386924133E-2</v>
      </c>
    </row>
    <row r="183" spans="18:19" x14ac:dyDescent="0.25">
      <c r="R183">
        <v>0</v>
      </c>
      <c r="S183">
        <v>0</v>
      </c>
    </row>
    <row r="184" spans="18:19" x14ac:dyDescent="0.25">
      <c r="R184">
        <v>0</v>
      </c>
      <c r="S184">
        <v>0</v>
      </c>
    </row>
    <row r="185" spans="18:19" x14ac:dyDescent="0.25">
      <c r="R185">
        <v>5.750482551216661E-2</v>
      </c>
      <c r="S185">
        <v>5.7504823971330783E-2</v>
      </c>
    </row>
    <row r="186" spans="18:19" x14ac:dyDescent="0.25">
      <c r="R186">
        <v>3.1964732169392058E-3</v>
      </c>
      <c r="S186">
        <v>3.1964731312900383E-3</v>
      </c>
    </row>
    <row r="187" spans="18:19" x14ac:dyDescent="0.25">
      <c r="R187">
        <v>0</v>
      </c>
      <c r="S187">
        <v>0</v>
      </c>
    </row>
    <row r="188" spans="18:19" x14ac:dyDescent="0.25">
      <c r="R188">
        <v>0</v>
      </c>
      <c r="S188">
        <v>0</v>
      </c>
    </row>
    <row r="189" spans="18:19" x14ac:dyDescent="0.25">
      <c r="R189">
        <v>0.19958570762045927</v>
      </c>
      <c r="S189">
        <v>0.23785697689639279</v>
      </c>
    </row>
    <row r="190" spans="18:19" x14ac:dyDescent="0.25">
      <c r="R190">
        <v>2.3628575452170356E-2</v>
      </c>
      <c r="S190">
        <v>2.8159438831708388E-2</v>
      </c>
    </row>
    <row r="191" spans="18:19" x14ac:dyDescent="0.25">
      <c r="R191">
        <v>0</v>
      </c>
      <c r="S191">
        <v>0</v>
      </c>
    </row>
    <row r="192" spans="18:19" x14ac:dyDescent="0.25">
      <c r="R192">
        <v>0</v>
      </c>
      <c r="S192">
        <v>0</v>
      </c>
    </row>
    <row r="193" spans="18:19" x14ac:dyDescent="0.25">
      <c r="R193">
        <v>0</v>
      </c>
      <c r="S193">
        <v>0</v>
      </c>
    </row>
    <row r="194" spans="18:19" x14ac:dyDescent="0.25">
      <c r="R194">
        <v>0.29865375961363161</v>
      </c>
      <c r="S194">
        <v>0.42652175663349567</v>
      </c>
    </row>
    <row r="195" spans="18:19" x14ac:dyDescent="0.25">
      <c r="R195">
        <v>0</v>
      </c>
      <c r="S195">
        <v>0</v>
      </c>
    </row>
    <row r="196" spans="18:19" x14ac:dyDescent="0.25">
      <c r="R196">
        <v>0</v>
      </c>
      <c r="S196">
        <v>0</v>
      </c>
    </row>
    <row r="197" spans="18:19" x14ac:dyDescent="0.25">
      <c r="R197">
        <v>0</v>
      </c>
      <c r="S197">
        <v>0</v>
      </c>
    </row>
    <row r="198" spans="18:19" x14ac:dyDescent="0.25">
      <c r="R198">
        <v>0</v>
      </c>
      <c r="S198">
        <v>0</v>
      </c>
    </row>
    <row r="199" spans="18:19" x14ac:dyDescent="0.25">
      <c r="R199" t="e">
        <v>#NUM!</v>
      </c>
      <c r="S199" t="e">
        <v>#NUM!</v>
      </c>
    </row>
    <row r="200" spans="18:19" x14ac:dyDescent="0.25">
      <c r="R200" t="e">
        <v>#NUM!</v>
      </c>
      <c r="S200" t="e">
        <v>#NUM!</v>
      </c>
    </row>
    <row r="201" spans="18:19" x14ac:dyDescent="0.25">
      <c r="R201" t="e">
        <v>#NUM!</v>
      </c>
      <c r="S201" t="e">
        <v>#NUM!</v>
      </c>
    </row>
    <row r="202" spans="18:19" x14ac:dyDescent="0.25">
      <c r="R202">
        <v>2.0005377836737521E-2</v>
      </c>
      <c r="S202">
        <v>3.4650329408396359E-2</v>
      </c>
    </row>
    <row r="203" spans="18:19" x14ac:dyDescent="0.25">
      <c r="R203">
        <v>0</v>
      </c>
      <c r="S203">
        <v>0</v>
      </c>
    </row>
    <row r="204" spans="18:19" x14ac:dyDescent="0.25">
      <c r="R204">
        <v>0</v>
      </c>
      <c r="S204">
        <v>0</v>
      </c>
    </row>
    <row r="205" spans="18:19" x14ac:dyDescent="0.25">
      <c r="R205">
        <v>0</v>
      </c>
      <c r="S205">
        <v>0</v>
      </c>
    </row>
    <row r="206" spans="18:19" x14ac:dyDescent="0.25">
      <c r="R206">
        <v>0</v>
      </c>
      <c r="S206">
        <v>0</v>
      </c>
    </row>
    <row r="207" spans="18:19" x14ac:dyDescent="0.25">
      <c r="R207" t="e">
        <v>#NUM!</v>
      </c>
      <c r="S207" t="e">
        <v>#NUM!</v>
      </c>
    </row>
    <row r="208" spans="18:19" x14ac:dyDescent="0.25">
      <c r="R208" t="e">
        <v>#NUM!</v>
      </c>
      <c r="S208" t="e">
        <v>#NUM!</v>
      </c>
    </row>
    <row r="209" spans="18:19" x14ac:dyDescent="0.25">
      <c r="R209" t="e">
        <v>#NUM!</v>
      </c>
      <c r="S209" t="e">
        <v>#NUM!</v>
      </c>
    </row>
    <row r="210" spans="18:19" x14ac:dyDescent="0.25">
      <c r="R210">
        <v>0.10134952172599121</v>
      </c>
      <c r="S210">
        <v>0.21734473975056495</v>
      </c>
    </row>
    <row r="211" spans="18:19" x14ac:dyDescent="0.25">
      <c r="R211">
        <v>1.9302798420570231E-2</v>
      </c>
      <c r="S211">
        <v>4.1394982706667749E-2</v>
      </c>
    </row>
    <row r="212" spans="18:19" x14ac:dyDescent="0.25">
      <c r="R212">
        <v>0</v>
      </c>
      <c r="S212">
        <v>0</v>
      </c>
    </row>
    <row r="213" spans="18:19" x14ac:dyDescent="0.25">
      <c r="R213">
        <v>0</v>
      </c>
      <c r="S213">
        <v>0</v>
      </c>
    </row>
    <row r="214" spans="18:19" x14ac:dyDescent="0.25">
      <c r="R214">
        <v>0</v>
      </c>
      <c r="S214">
        <v>0</v>
      </c>
    </row>
    <row r="215" spans="18:19" x14ac:dyDescent="0.25">
      <c r="R215">
        <v>0</v>
      </c>
      <c r="S215">
        <v>0</v>
      </c>
    </row>
    <row r="216" spans="18:19" x14ac:dyDescent="0.25">
      <c r="R216">
        <v>0</v>
      </c>
      <c r="S216">
        <v>0</v>
      </c>
    </row>
    <row r="217" spans="18:19" x14ac:dyDescent="0.25">
      <c r="R217" t="e">
        <v>#NUM!</v>
      </c>
      <c r="S217" t="e">
        <v>#NUM!</v>
      </c>
    </row>
    <row r="218" spans="18:19" x14ac:dyDescent="0.25">
      <c r="R218" t="e">
        <v>#NUM!</v>
      </c>
      <c r="S218" t="e">
        <v>#NUM!</v>
      </c>
    </row>
    <row r="219" spans="18:19" x14ac:dyDescent="0.25">
      <c r="R219">
        <v>9.1572970139982543E-2</v>
      </c>
      <c r="S219">
        <v>0.25159465137757886</v>
      </c>
    </row>
    <row r="220" spans="18:19" x14ac:dyDescent="0.25">
      <c r="R220">
        <v>0</v>
      </c>
      <c r="S220">
        <v>0</v>
      </c>
    </row>
  </sheetData>
  <phoneticPr fontId="1" type="noConversion"/>
  <pageMargins left="0.7" right="0.7" top="0.75" bottom="0.75" header="0.3" footer="0.3"/>
  <ignoredErrors>
    <ignoredError sqref="F51" evalErro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冬云 朱</cp:lastModifiedBy>
  <dcterms:created xsi:type="dcterms:W3CDTF">2015-06-05T18:19:34Z</dcterms:created>
  <dcterms:modified xsi:type="dcterms:W3CDTF">2025-04-20T03:01:08Z</dcterms:modified>
</cp:coreProperties>
</file>