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endR\Python\BES gui\files\"/>
    </mc:Choice>
  </mc:AlternateContent>
  <xr:revisionPtr revIDLastSave="0" documentId="13_ncr:1_{FE1CFB13-BC29-4E42-AB50-E9A900446AE9}" xr6:coauthVersionLast="47" xr6:coauthVersionMax="47" xr10:uidLastSave="{00000000-0000-0000-0000-000000000000}"/>
  <bookViews>
    <workbookView xWindow="-28920" yWindow="-2565" windowWidth="29040" windowHeight="15840" xr2:uid="{21F0E263-6F40-E84A-A28F-80C55A46734B}"/>
  </bookViews>
  <sheets>
    <sheet name="Sheet1" sheetId="1" r:id="rId1"/>
  </sheets>
  <definedNames>
    <definedName name="_xlnm.Print_Area" localSheetId="0">Sheet1!$B$62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1" l="1"/>
  <c r="S30" i="1"/>
  <c r="S29" i="1"/>
  <c r="K32" i="1"/>
  <c r="J32" i="1"/>
  <c r="I32" i="1"/>
  <c r="H32" i="1"/>
  <c r="G32" i="1"/>
  <c r="F32" i="1"/>
  <c r="E32" i="1"/>
  <c r="D32" i="1"/>
  <c r="C32" i="1"/>
  <c r="B32" i="1"/>
  <c r="K28" i="1"/>
  <c r="J28" i="1"/>
  <c r="I28" i="1"/>
  <c r="H28" i="1"/>
  <c r="G28" i="1"/>
  <c r="F28" i="1"/>
  <c r="E28" i="1"/>
  <c r="D28" i="1"/>
  <c r="C28" i="1"/>
  <c r="B28" i="1"/>
  <c r="K24" i="1"/>
  <c r="J24" i="1"/>
  <c r="I24" i="1"/>
  <c r="H24" i="1"/>
  <c r="G24" i="1"/>
  <c r="F24" i="1"/>
  <c r="E24" i="1"/>
  <c r="D24" i="1"/>
  <c r="C24" i="1"/>
  <c r="B2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<sst xmlns="http://schemas.openxmlformats.org/spreadsheetml/2006/main" count="45" uniqueCount="43">
  <si>
    <t>BES Spatial Calibration Data: July 2017</t>
  </si>
  <si>
    <t>Mirror</t>
  </si>
  <si>
    <t>Camera</t>
  </si>
  <si>
    <t>R [m]</t>
  </si>
  <si>
    <t>Motor [st]</t>
  </si>
  <si>
    <t>Encoder [st]</t>
  </si>
  <si>
    <t>Photo [#]</t>
  </si>
  <si>
    <t>103-0417</t>
  </si>
  <si>
    <t>103-0442</t>
  </si>
  <si>
    <t>103-0447</t>
  </si>
  <si>
    <t>103-0450</t>
  </si>
  <si>
    <t>103-0451</t>
  </si>
  <si>
    <t>103-0453</t>
  </si>
  <si>
    <t>103-0457</t>
  </si>
  <si>
    <t>103-0458</t>
  </si>
  <si>
    <t>103-0475</t>
  </si>
  <si>
    <t>103-0462</t>
  </si>
  <si>
    <t>Mirror position calibration with laser:</t>
  </si>
  <si>
    <t>Position calibration with illuminated mask:</t>
  </si>
  <si>
    <t>M. Enc. [st]</t>
  </si>
  <si>
    <t>C. Enc. [st]</t>
  </si>
  <si>
    <t>L. Enc. [st]</t>
  </si>
  <si>
    <t>103-0525</t>
  </si>
  <si>
    <t>103-0482</t>
  </si>
  <si>
    <t>103-0489</t>
  </si>
  <si>
    <t>103-0491</t>
  </si>
  <si>
    <t>103-0493</t>
  </si>
  <si>
    <t>103-0498</t>
  </si>
  <si>
    <t>103-0499</t>
  </si>
  <si>
    <t>103-0501</t>
  </si>
  <si>
    <t>103-0504</t>
  </si>
  <si>
    <t>103-0516</t>
  </si>
  <si>
    <t>Plus +</t>
  </si>
  <si>
    <t>Minus -</t>
  </si>
  <si>
    <t>End switch encoder positions:</t>
  </si>
  <si>
    <t>Lens</t>
  </si>
  <si>
    <t>M. Mot. [st]</t>
  </si>
  <si>
    <t>C. Mot. [st]</t>
  </si>
  <si>
    <t>L. Mot. [st]</t>
  </si>
  <si>
    <t>R=1.35</t>
  </si>
  <si>
    <t>mirror</t>
  </si>
  <si>
    <t>camera</t>
  </si>
  <si>
    <t>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</si>
</sst>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 vertical="center" readingOrder="1"/>
    </xf>
    <xf numFmtId="0" fontId="0" fillId="2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 vs Radius</a:t>
            </a:r>
          </a:p>
        </c:rich>
      </c:tx>
      <c:layout>
        <c:manualLayout>
          <c:xMode val="edge"/>
          <c:yMode val="edge"/>
          <c:x val="0.3649693046390360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41154276276463"/>
          <c:y val="0.22943562573295359"/>
          <c:w val="0.8296137275756794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2.643769155328925E-2"/>
                  <c:y val="0.59810877031328535"/>
                </c:manualLayout>
              </c:layout>
              <c:numFmt formatCode="General" sourceLinked="0"/>
            </c:trendlineLbl>
          </c:trendline>
          <c:xVal>
            <c:numRef>
              <c:f>Sheet1!$B$10:$K$10</c:f>
              <c:numCache>
                <c:formatCode>General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 formatCode="0.0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</c:numCache>
            </c:numRef>
          </c:xVal>
          <c:yVal>
            <c:numRef>
              <c:f>Sheet1!$B$12:$K$12</c:f>
              <c:numCache>
                <c:formatCode>General</c:formatCode>
                <c:ptCount val="10"/>
                <c:pt idx="0">
                  <c:v>26200</c:v>
                </c:pt>
                <c:pt idx="1">
                  <c:v>41000</c:v>
                </c:pt>
                <c:pt idx="2">
                  <c:v>50000</c:v>
                </c:pt>
                <c:pt idx="3">
                  <c:v>57500</c:v>
                </c:pt>
                <c:pt idx="4">
                  <c:v>65900</c:v>
                </c:pt>
                <c:pt idx="5">
                  <c:v>74000</c:v>
                </c:pt>
                <c:pt idx="6">
                  <c:v>83800</c:v>
                </c:pt>
                <c:pt idx="7">
                  <c:v>93000</c:v>
                </c:pt>
                <c:pt idx="8">
                  <c:v>102400</c:v>
                </c:pt>
                <c:pt idx="9">
                  <c:v>112000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91-3B44-91D1-B8D273B0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28448"/>
        <c:axId val="1377416144"/>
      </c:scatterChart>
      <c:valAx>
        <c:axId val="13776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16144"/>
        <c:crosses val="autoZero"/>
        <c:crossBetween val="midCat"/>
      </c:valAx>
      <c:valAx>
        <c:axId val="13774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28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Encoder vs</a:t>
            </a:r>
            <a:r>
              <a:rPr lang="en-US" baseline="0"/>
              <a:t> Motor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2.3339321377988598E-2"/>
          <c:w val="0.82686351706036743"/>
          <c:h val="0.74381753070615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Encoder [st]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150481189851267E-2"/>
                  <c:y val="0.35484768963972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Sheet1!$B$14:$K$14</c:f>
              <c:numCache>
                <c:formatCode>General</c:formatCode>
                <c:ptCount val="10"/>
                <c:pt idx="0">
                  <c:v>909</c:v>
                </c:pt>
                <c:pt idx="1">
                  <c:v>1430</c:v>
                </c:pt>
                <c:pt idx="2">
                  <c:v>1745</c:v>
                </c:pt>
                <c:pt idx="3">
                  <c:v>2007</c:v>
                </c:pt>
                <c:pt idx="4">
                  <c:v>2303</c:v>
                </c:pt>
                <c:pt idx="5">
                  <c:v>2587</c:v>
                </c:pt>
                <c:pt idx="6">
                  <c:v>2933</c:v>
                </c:pt>
                <c:pt idx="7">
                  <c:v>3256</c:v>
                </c:pt>
                <c:pt idx="8">
                  <c:v>3585</c:v>
                </c:pt>
                <c:pt idx="9">
                  <c:v>3925</c:v>
                </c:pt>
              </c:numCache>
            </c:numRef>
          </c:xVal>
          <c:yVal>
            <c:numRef>
              <c:f>Sheet1!$B$12:$K$12</c:f>
              <c:numCache>
                <c:formatCode>General</c:formatCode>
                <c:ptCount val="10"/>
                <c:pt idx="0">
                  <c:v>26200</c:v>
                </c:pt>
                <c:pt idx="1">
                  <c:v>41000</c:v>
                </c:pt>
                <c:pt idx="2">
                  <c:v>50000</c:v>
                </c:pt>
                <c:pt idx="3">
                  <c:v>57500</c:v>
                </c:pt>
                <c:pt idx="4">
                  <c:v>65900</c:v>
                </c:pt>
                <c:pt idx="5">
                  <c:v>74000</c:v>
                </c:pt>
                <c:pt idx="6">
                  <c:v>83800</c:v>
                </c:pt>
                <c:pt idx="7">
                  <c:v>93000</c:v>
                </c:pt>
                <c:pt idx="8">
                  <c:v>102400</c:v>
                </c:pt>
                <c:pt idx="9">
                  <c:v>112000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1-944D-838D-AEF3DF6C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86928"/>
        <c:axId val="1380022432"/>
      </c:scatterChart>
      <c:valAx>
        <c:axId val="13804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22432"/>
        <c:crosses val="autoZero"/>
        <c:crossBetween val="midCat"/>
      </c:valAx>
      <c:valAx>
        <c:axId val="13800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-Encoder</a:t>
            </a:r>
            <a:r>
              <a:rPr lang="en-GB" baseline="0"/>
              <a:t> vs Radius</a:t>
            </a:r>
          </a:p>
        </c:rich>
      </c:tx>
      <c:layout>
        <c:manualLayout>
          <c:xMode val="edge"/>
          <c:yMode val="edge"/>
          <c:x val="0.10042077041273982"/>
          <c:y val="0.213043478260869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388269051343121E-2"/>
          <c:y val="0.19486111111111112"/>
          <c:w val="0.86423499516791868"/>
          <c:h val="0.72088764946048411"/>
        </c:manualLayout>
      </c:layout>
      <c:scatterChart>
        <c:scatterStyle val="lineMarker"/>
        <c:varyColors val="0"/>
        <c:ser>
          <c:idx val="1"/>
          <c:order val="0"/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2.9848951561335824E-2"/>
                  <c:y val="0.44912265072705326"/>
                </c:manualLayout>
              </c:layout>
              <c:numFmt formatCode="General" sourceLinked="0"/>
            </c:trendlineLbl>
          </c:trendline>
          <c:yVal>
            <c:numRef>
              <c:f>Sheet1!$B$14:$K$14</c:f>
              <c:numCache>
                <c:formatCode>General</c:formatCode>
                <c:ptCount val="10"/>
                <c:pt idx="0">
                  <c:v>909</c:v>
                </c:pt>
                <c:pt idx="1">
                  <c:v>1430</c:v>
                </c:pt>
                <c:pt idx="2">
                  <c:v>1745</c:v>
                </c:pt>
                <c:pt idx="3">
                  <c:v>2007</c:v>
                </c:pt>
                <c:pt idx="4">
                  <c:v>2303</c:v>
                </c:pt>
                <c:pt idx="5">
                  <c:v>2587</c:v>
                </c:pt>
                <c:pt idx="6">
                  <c:v>2933</c:v>
                </c:pt>
                <c:pt idx="7">
                  <c:v>3256</c:v>
                </c:pt>
                <c:pt idx="8">
                  <c:v>3585</c:v>
                </c:pt>
                <c:pt idx="9">
                  <c:v>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1-D642-B5DB-11698DB1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28448"/>
        <c:axId val="1377416144"/>
      </c:scatterChart>
      <c:valAx>
        <c:axId val="13776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16144"/>
        <c:crosses val="autoZero"/>
        <c:crossBetween val="midCat"/>
      </c:valAx>
      <c:valAx>
        <c:axId val="13774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28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Encoder</a:t>
            </a:r>
            <a:r>
              <a:rPr lang="en-GB" baseline="0"/>
              <a:t>s vs Radius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4514632545931758"/>
                  <c:y val="-0.32032844852726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Sheet1!$B$20:$K$20</c:f>
              <c:numCache>
                <c:formatCode>General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 formatCode="0.0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906</c:v>
                </c:pt>
                <c:pt idx="1">
                  <c:v>1427</c:v>
                </c:pt>
                <c:pt idx="2">
                  <c:v>1743</c:v>
                </c:pt>
                <c:pt idx="3">
                  <c:v>2010</c:v>
                </c:pt>
                <c:pt idx="4">
                  <c:v>2303</c:v>
                </c:pt>
                <c:pt idx="5">
                  <c:v>2588</c:v>
                </c:pt>
                <c:pt idx="6">
                  <c:v>2932</c:v>
                </c:pt>
                <c:pt idx="7">
                  <c:v>3257</c:v>
                </c:pt>
                <c:pt idx="8">
                  <c:v>3586</c:v>
                </c:pt>
                <c:pt idx="9">
                  <c:v>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2-BA42-870D-A37DC8C2BD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481299212598426"/>
                  <c:y val="-0.50830927384076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Sheet1!$B$20:$K$20</c:f>
              <c:numCache>
                <c:formatCode>General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 formatCode="0.0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</c:numCache>
            </c:numRef>
          </c:xVal>
          <c:yVal>
            <c:numRef>
              <c:f>Sheet1!$B$28:$K$28</c:f>
              <c:numCache>
                <c:formatCode>General</c:formatCode>
                <c:ptCount val="10"/>
                <c:pt idx="0">
                  <c:v>3920</c:v>
                </c:pt>
                <c:pt idx="1">
                  <c:v>3438</c:v>
                </c:pt>
                <c:pt idx="2">
                  <c:v>3160</c:v>
                </c:pt>
                <c:pt idx="3">
                  <c:v>2960</c:v>
                </c:pt>
                <c:pt idx="4">
                  <c:v>2719</c:v>
                </c:pt>
                <c:pt idx="5">
                  <c:v>2480</c:v>
                </c:pt>
                <c:pt idx="6">
                  <c:v>2080</c:v>
                </c:pt>
                <c:pt idx="7">
                  <c:v>1840</c:v>
                </c:pt>
                <c:pt idx="8">
                  <c:v>1498</c:v>
                </c:pt>
                <c:pt idx="9">
                  <c:v>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F2-BA42-870D-A37DC8C2BD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3942410323709536"/>
                  <c:y val="-0.61952172645086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Sheet1!$B$20:$K$20</c:f>
              <c:numCache>
                <c:formatCode>General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 formatCode="0.0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</c:numCache>
            </c:numRef>
          </c:xVal>
          <c:yVal>
            <c:numRef>
              <c:f>Sheet1!$B$32:$K$32</c:f>
              <c:numCache>
                <c:formatCode>General</c:formatCode>
                <c:ptCount val="10"/>
                <c:pt idx="0">
                  <c:v>19680</c:v>
                </c:pt>
                <c:pt idx="1">
                  <c:v>19680</c:v>
                </c:pt>
                <c:pt idx="2">
                  <c:v>16002</c:v>
                </c:pt>
                <c:pt idx="3">
                  <c:v>12803</c:v>
                </c:pt>
                <c:pt idx="4">
                  <c:v>9601</c:v>
                </c:pt>
                <c:pt idx="5">
                  <c:v>8002</c:v>
                </c:pt>
                <c:pt idx="6">
                  <c:v>6720</c:v>
                </c:pt>
                <c:pt idx="7">
                  <c:v>5599</c:v>
                </c:pt>
                <c:pt idx="8">
                  <c:v>2401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F2-BA42-870D-A37DC8C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59904"/>
        <c:axId val="1380067456"/>
      </c:scatterChart>
      <c:valAx>
        <c:axId val="140325990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67456"/>
        <c:crosses val="autoZero"/>
        <c:crossBetween val="midCat"/>
      </c:valAx>
      <c:valAx>
        <c:axId val="13800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Mirror: Encoder vs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187226596675415E-3"/>
                  <c:y val="0.34274168853893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Sheet1!$B$22:$K$22</c:f>
              <c:numCache>
                <c:formatCode>General</c:formatCode>
                <c:ptCount val="10"/>
                <c:pt idx="0">
                  <c:v>26200</c:v>
                </c:pt>
                <c:pt idx="1">
                  <c:v>41000</c:v>
                </c:pt>
                <c:pt idx="2">
                  <c:v>50000</c:v>
                </c:pt>
                <c:pt idx="3">
                  <c:v>57500</c:v>
                </c:pt>
                <c:pt idx="4">
                  <c:v>65900</c:v>
                </c:pt>
                <c:pt idx="5">
                  <c:v>74000</c:v>
                </c:pt>
                <c:pt idx="6">
                  <c:v>83800</c:v>
                </c:pt>
                <c:pt idx="7">
                  <c:v>93000</c:v>
                </c:pt>
                <c:pt idx="8">
                  <c:v>102400</c:v>
                </c:pt>
                <c:pt idx="9">
                  <c:v>112000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906</c:v>
                </c:pt>
                <c:pt idx="1">
                  <c:v>1427</c:v>
                </c:pt>
                <c:pt idx="2">
                  <c:v>1743</c:v>
                </c:pt>
                <c:pt idx="3">
                  <c:v>2010</c:v>
                </c:pt>
                <c:pt idx="4">
                  <c:v>2303</c:v>
                </c:pt>
                <c:pt idx="5">
                  <c:v>2588</c:v>
                </c:pt>
                <c:pt idx="6">
                  <c:v>2932</c:v>
                </c:pt>
                <c:pt idx="7">
                  <c:v>3257</c:v>
                </c:pt>
                <c:pt idx="8">
                  <c:v>3586</c:v>
                </c:pt>
                <c:pt idx="9">
                  <c:v>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1-C540-B351-37D47BF0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64208"/>
        <c:axId val="1214282288"/>
      </c:scatterChart>
      <c:valAx>
        <c:axId val="14067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82288"/>
        <c:crosses val="autoZero"/>
        <c:crossBetween val="midCat"/>
      </c:valAx>
      <c:valAx>
        <c:axId val="12142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Camera: Encoder vs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594925634295712E-2"/>
                  <c:y val="0.26116615631379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Sheet1!$B$28:$K$28</c:f>
              <c:numCache>
                <c:formatCode>General</c:formatCode>
                <c:ptCount val="10"/>
                <c:pt idx="0">
                  <c:v>3920</c:v>
                </c:pt>
                <c:pt idx="1">
                  <c:v>3438</c:v>
                </c:pt>
                <c:pt idx="2">
                  <c:v>3160</c:v>
                </c:pt>
                <c:pt idx="3">
                  <c:v>2960</c:v>
                </c:pt>
                <c:pt idx="4">
                  <c:v>2719</c:v>
                </c:pt>
                <c:pt idx="5">
                  <c:v>2480</c:v>
                </c:pt>
                <c:pt idx="6">
                  <c:v>2080</c:v>
                </c:pt>
                <c:pt idx="7">
                  <c:v>1840</c:v>
                </c:pt>
                <c:pt idx="8">
                  <c:v>1498</c:v>
                </c:pt>
                <c:pt idx="9">
                  <c:v>1152</c:v>
                </c:pt>
              </c:numCache>
            </c:numRef>
          </c:xVal>
          <c:yVal>
            <c:numRef>
              <c:f>Sheet1!$B$26:$K$26</c:f>
              <c:numCache>
                <c:formatCode>General</c:formatCode>
                <c:ptCount val="10"/>
                <c:pt idx="0">
                  <c:v>24500</c:v>
                </c:pt>
                <c:pt idx="1">
                  <c:v>21500</c:v>
                </c:pt>
                <c:pt idx="2">
                  <c:v>19750</c:v>
                </c:pt>
                <c:pt idx="3">
                  <c:v>18500</c:v>
                </c:pt>
                <c:pt idx="4">
                  <c:v>17000</c:v>
                </c:pt>
                <c:pt idx="5">
                  <c:v>15500</c:v>
                </c:pt>
                <c:pt idx="6">
                  <c:v>13000</c:v>
                </c:pt>
                <c:pt idx="7">
                  <c:v>11500</c:v>
                </c:pt>
                <c:pt idx="8">
                  <c:v>9300</c:v>
                </c:pt>
                <c:pt idx="9">
                  <c:v>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2-7E44-9C57-2D5E41F8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964800"/>
        <c:axId val="1420720112"/>
      </c:scatterChart>
      <c:valAx>
        <c:axId val="14229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20112"/>
        <c:crosses val="autoZero"/>
        <c:crossBetween val="midCat"/>
      </c:valAx>
      <c:valAx>
        <c:axId val="14207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Lens:</a:t>
            </a:r>
            <a:r>
              <a:rPr lang="en-GB" baseline="0"/>
              <a:t> Encoder vs Motor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525590551181101E-2"/>
                  <c:y val="0.36599518810148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Sheet1!$B$32:$K$32</c:f>
              <c:numCache>
                <c:formatCode>General</c:formatCode>
                <c:ptCount val="10"/>
                <c:pt idx="0">
                  <c:v>19680</c:v>
                </c:pt>
                <c:pt idx="1">
                  <c:v>19680</c:v>
                </c:pt>
                <c:pt idx="2">
                  <c:v>16002</c:v>
                </c:pt>
                <c:pt idx="3">
                  <c:v>12803</c:v>
                </c:pt>
                <c:pt idx="4">
                  <c:v>9601</c:v>
                </c:pt>
                <c:pt idx="5">
                  <c:v>8002</c:v>
                </c:pt>
                <c:pt idx="6">
                  <c:v>6720</c:v>
                </c:pt>
                <c:pt idx="7">
                  <c:v>5599</c:v>
                </c:pt>
                <c:pt idx="8">
                  <c:v>2401</c:v>
                </c:pt>
                <c:pt idx="9">
                  <c:v>0</c:v>
                </c:pt>
              </c:numCache>
            </c:numRef>
          </c:xVal>
          <c:yVal>
            <c:numRef>
              <c:f>Sheet1!$B$30:$K$30</c:f>
              <c:numCache>
                <c:formatCode>General</c:formatCode>
                <c:ptCount val="10"/>
                <c:pt idx="0">
                  <c:v>123000</c:v>
                </c:pt>
                <c:pt idx="1">
                  <c:v>123000</c:v>
                </c:pt>
                <c:pt idx="2">
                  <c:v>100000</c:v>
                </c:pt>
                <c:pt idx="3">
                  <c:v>80000</c:v>
                </c:pt>
                <c:pt idx="4">
                  <c:v>60000</c:v>
                </c:pt>
                <c:pt idx="5">
                  <c:v>50000</c:v>
                </c:pt>
                <c:pt idx="6">
                  <c:v>42000</c:v>
                </c:pt>
                <c:pt idx="7">
                  <c:v>35000</c:v>
                </c:pt>
                <c:pt idx="8">
                  <c:v>15000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8-3343-A9E4-2EF7EC45C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07824"/>
        <c:axId val="1407406640"/>
      </c:scatterChart>
      <c:valAx>
        <c:axId val="14071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06640"/>
        <c:crosses val="autoZero"/>
        <c:crossBetween val="midCat"/>
      </c:valAx>
      <c:valAx>
        <c:axId val="14074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Lens vs Radius</a:t>
            </a:r>
          </a:p>
        </c:rich>
      </c:tx>
      <c:layout>
        <c:manualLayout>
          <c:xMode val="edge"/>
          <c:yMode val="edge"/>
          <c:x val="0.3649693046390360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41154276276463"/>
          <c:y val="0.22943562573295359"/>
          <c:w val="0.82961372757567942"/>
          <c:h val="0.72088764946048411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7.0266237702242731E-2"/>
                  <c:y val="4.6276424683711036E-2"/>
                </c:manualLayout>
              </c:layout>
              <c:numFmt formatCode="General" sourceLinked="0"/>
            </c:trendlineLbl>
          </c:trendline>
          <c:xVal>
            <c:numRef>
              <c:f>Sheet1!$C$10:$I$10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 formatCode="0.0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</c:numCache>
            </c:numRef>
          </c:xVal>
          <c:yVal>
            <c:numRef>
              <c:f>Sheet1!$C$30:$I$30</c:f>
              <c:numCache>
                <c:formatCode>General</c:formatCode>
                <c:ptCount val="7"/>
                <c:pt idx="0">
                  <c:v>123000</c:v>
                </c:pt>
                <c:pt idx="1">
                  <c:v>100000</c:v>
                </c:pt>
                <c:pt idx="2">
                  <c:v>80000</c:v>
                </c:pt>
                <c:pt idx="3">
                  <c:v>60000</c:v>
                </c:pt>
                <c:pt idx="4">
                  <c:v>50000</c:v>
                </c:pt>
                <c:pt idx="5">
                  <c:v>42000</c:v>
                </c:pt>
                <c:pt idx="6">
                  <c:v>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A-45C3-A991-85809E23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28448"/>
        <c:axId val="1377416144"/>
      </c:scatterChart>
      <c:valAx>
        <c:axId val="13776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16144"/>
        <c:crosses val="autoZero"/>
        <c:crossBetween val="midCat"/>
      </c:valAx>
      <c:valAx>
        <c:axId val="13774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28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Ca,era vs Radius</a:t>
            </a:r>
          </a:p>
        </c:rich>
      </c:tx>
      <c:layout>
        <c:manualLayout>
          <c:xMode val="edge"/>
          <c:yMode val="edge"/>
          <c:x val="0.3649693046390360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41154276276463"/>
          <c:y val="0.22943562573295359"/>
          <c:w val="0.82961372757567942"/>
          <c:h val="0.72088764946048411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12136264201675448"/>
                  <c:y val="5.9238944805075034E-3"/>
                </c:manualLayout>
              </c:layout>
              <c:numFmt formatCode="General" sourceLinked="0"/>
            </c:trendlineLbl>
          </c:trendline>
          <c:xVal>
            <c:numRef>
              <c:f>Sheet1!$B$10:$K$10</c:f>
              <c:numCache>
                <c:formatCode>General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 formatCode="0.0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</c:numCache>
            </c:numRef>
          </c:xVal>
          <c:yVal>
            <c:numRef>
              <c:f>Sheet1!$B$26:$K$26</c:f>
              <c:numCache>
                <c:formatCode>General</c:formatCode>
                <c:ptCount val="10"/>
                <c:pt idx="0">
                  <c:v>24500</c:v>
                </c:pt>
                <c:pt idx="1">
                  <c:v>21500</c:v>
                </c:pt>
                <c:pt idx="2">
                  <c:v>19750</c:v>
                </c:pt>
                <c:pt idx="3">
                  <c:v>18500</c:v>
                </c:pt>
                <c:pt idx="4">
                  <c:v>17000</c:v>
                </c:pt>
                <c:pt idx="5">
                  <c:v>15500</c:v>
                </c:pt>
                <c:pt idx="6">
                  <c:v>13000</c:v>
                </c:pt>
                <c:pt idx="7">
                  <c:v>11500</c:v>
                </c:pt>
                <c:pt idx="8">
                  <c:v>9300</c:v>
                </c:pt>
                <c:pt idx="9">
                  <c:v>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F-45DA-860F-1B93737CF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28448"/>
        <c:axId val="1377416144"/>
      </c:scatterChart>
      <c:valAx>
        <c:axId val="13776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16144"/>
        <c:crosses val="autoZero"/>
        <c:crossBetween val="midCat"/>
      </c:valAx>
      <c:valAx>
        <c:axId val="13774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28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194733</xdr:colOff>
      <xdr:row>19</xdr:row>
      <xdr:rowOff>4232</xdr:rowOff>
    </xdr:from>
    <xdr:to>
      <xdr:col>16</xdr:col>
      <xdr:colOff>203200</xdr:colOff>
      <xdr:row>42</xdr:row>
      <xdr:rowOff>105832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6F15FB-0B9F-0F4C-9354-798937671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249766</xdr:colOff>
      <xdr:row>1</xdr:row>
      <xdr:rowOff>29633</xdr:rowOff>
    </xdr:from>
    <xdr:to>
      <xdr:col>16</xdr:col>
      <xdr:colOff>266700</xdr:colOff>
      <xdr:row>17</xdr:row>
      <xdr:rowOff>173566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8300D5-BBFA-7342-9D63-C4EA4711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495300</xdr:colOff>
      <xdr:row>1</xdr:row>
      <xdr:rowOff>0</xdr:rowOff>
    </xdr:from>
    <xdr:to>
      <xdr:col>21</xdr:col>
      <xdr:colOff>795868</xdr:colOff>
      <xdr:row>18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D879D3-6322-174E-BFFB-A9BEB5720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35</xdr:row>
      <xdr:rowOff>33867</xdr:rowOff>
    </xdr:from>
    <xdr:to>
      <xdr:col>5</xdr:col>
      <xdr:colOff>588433</xdr:colOff>
      <xdr:row>48</xdr:row>
      <xdr:rowOff>135467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033F62-BC05-2A43-AF23-9C3430D1E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177800</xdr:colOff>
      <xdr:row>49</xdr:row>
      <xdr:rowOff>8467</xdr:rowOff>
    </xdr:from>
    <xdr:to>
      <xdr:col>5</xdr:col>
      <xdr:colOff>601133</xdr:colOff>
      <xdr:row>62</xdr:row>
      <xdr:rowOff>110067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16B945-DE19-F240-AFB3-9DDADF241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630766</xdr:colOff>
      <xdr:row>35</xdr:row>
      <xdr:rowOff>33867</xdr:rowOff>
    </xdr:from>
    <xdr:to>
      <xdr:col>11</xdr:col>
      <xdr:colOff>224366</xdr:colOff>
      <xdr:row>48</xdr:row>
      <xdr:rowOff>135467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8DA8DB-B7A9-E844-823B-912951027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626533</xdr:colOff>
      <xdr:row>49</xdr:row>
      <xdr:rowOff>8467</xdr:rowOff>
    </xdr:from>
    <xdr:to>
      <xdr:col>11</xdr:col>
      <xdr:colOff>220133</xdr:colOff>
      <xdr:row>62</xdr:row>
      <xdr:rowOff>110067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8876-D530-BD41-AABD-E52F705D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73</xdr:row>
      <xdr:rowOff>0</xdr:rowOff>
    </xdr:from>
    <xdr:to>
      <xdr:col>17</xdr:col>
      <xdr:colOff>8467</xdr:colOff>
      <xdr:row>96</xdr:row>
      <xdr:rowOff>101601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2CDB1C58-DC47-4F11-ACFF-BE4FED416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17</xdr:col>
      <xdr:colOff>8467</xdr:colOff>
      <xdr:row>70</xdr:row>
      <xdr:rowOff>101600</xdr:rowOff>
    </xdr:to>
    <xdr:graphicFrame macro="">
      <xdr:nvGraphicFramePr>
        <xdr:cNvPr id="16" name="Chart 5">
          <a:extLst>
            <a:ext uri="{FF2B5EF4-FFF2-40B4-BE49-F238E27FC236}">
              <a16:creationId xmlns:a16="http://schemas.microsoft.com/office/drawing/2014/main" id="{5B0D2C64-57D1-4878-B646-97EF9E5DD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3256-96B7-E244-89E5-E0200D3DEDDD}">
  <dimension ref="A2:S34"/>
  <sheetViews>
    <sheetView tabSelected="1" topLeftCell="A16" zoomScale="70" zoomScaleNormal="70" zoomScalePageLayoutView="150" workbookViewId="0">
      <selection activeCell="K31" sqref="K31"/>
    </sheetView>
  </sheetViews>
  <sheetFormatPr defaultColWidth="10.83203125" defaultRowHeight="15.5" x14ac:dyDescent="0.35"/>
  <cols>
    <col min="8" max="8" width="10.83203125" style="2"/>
  </cols>
  <sheetData>
    <row r="2" spans="1:11" x14ac:dyDescent="0.35">
      <c r="A2" s="1" t="s">
        <v>0</v>
      </c>
      <c r="B2" s="1"/>
      <c r="C2" s="1"/>
      <c r="G2" s="2"/>
      <c r="H2"/>
    </row>
    <row r="3" spans="1:11" x14ac:dyDescent="0.35">
      <c r="E3" s="5" t="s">
        <v>32</v>
      </c>
      <c r="F3" s="5" t="s">
        <v>33</v>
      </c>
      <c r="G3" s="2"/>
      <c r="H3"/>
    </row>
    <row r="4" spans="1:11" x14ac:dyDescent="0.35">
      <c r="A4" s="1" t="s">
        <v>34</v>
      </c>
      <c r="B4" s="1"/>
      <c r="C4" s="1"/>
      <c r="D4" s="1" t="s">
        <v>1</v>
      </c>
      <c r="E4" s="3">
        <v>-4187</v>
      </c>
      <c r="F4">
        <v>76</v>
      </c>
      <c r="G4" s="2"/>
      <c r="H4"/>
    </row>
    <row r="5" spans="1:11" x14ac:dyDescent="0.35">
      <c r="D5" s="1" t="s">
        <v>2</v>
      </c>
      <c r="E5" s="2">
        <v>-4227</v>
      </c>
      <c r="F5">
        <v>318</v>
      </c>
      <c r="G5" s="2"/>
      <c r="H5"/>
    </row>
    <row r="6" spans="1:11" x14ac:dyDescent="0.35">
      <c r="D6" s="1" t="s">
        <v>35</v>
      </c>
      <c r="E6" s="2">
        <v>-19891</v>
      </c>
      <c r="F6">
        <v>1107</v>
      </c>
      <c r="G6" s="2"/>
      <c r="H6"/>
    </row>
    <row r="7" spans="1:11" x14ac:dyDescent="0.35">
      <c r="G7" s="2"/>
      <c r="H7"/>
    </row>
    <row r="8" spans="1:11" x14ac:dyDescent="0.35">
      <c r="A8" s="1" t="s">
        <v>17</v>
      </c>
      <c r="B8" s="1"/>
      <c r="C8" s="1"/>
      <c r="G8" s="2"/>
      <c r="H8"/>
    </row>
    <row r="9" spans="1:11" x14ac:dyDescent="0.35">
      <c r="G9" s="2"/>
      <c r="H9"/>
    </row>
    <row r="10" spans="1:11" x14ac:dyDescent="0.35">
      <c r="A10" s="1" t="s">
        <v>3</v>
      </c>
      <c r="B10" s="1">
        <v>0.7</v>
      </c>
      <c r="C10" s="1">
        <v>0.8</v>
      </c>
      <c r="D10" s="1">
        <v>0.9</v>
      </c>
      <c r="E10" s="6">
        <v>1</v>
      </c>
      <c r="F10" s="1">
        <v>1.1000000000000001</v>
      </c>
      <c r="G10" s="5">
        <v>1.2</v>
      </c>
      <c r="H10" s="1">
        <v>1.3</v>
      </c>
      <c r="I10" s="1">
        <v>1.4</v>
      </c>
      <c r="J10" s="1">
        <v>1.5</v>
      </c>
      <c r="K10" s="1">
        <v>1.6</v>
      </c>
    </row>
    <row r="11" spans="1:11" x14ac:dyDescent="0.35">
      <c r="A11" s="1"/>
      <c r="B11" s="1"/>
      <c r="C11" s="1"/>
      <c r="D11" s="1"/>
      <c r="E11" s="6"/>
      <c r="F11" s="1"/>
      <c r="G11" s="5"/>
      <c r="H11" s="1"/>
      <c r="I11" s="1"/>
      <c r="J11" s="1"/>
      <c r="K11" s="1"/>
    </row>
    <row r="12" spans="1:11" x14ac:dyDescent="0.35">
      <c r="A12" s="1" t="s">
        <v>4</v>
      </c>
      <c r="B12" s="7">
        <v>26200</v>
      </c>
      <c r="C12" s="7">
        <v>41000</v>
      </c>
      <c r="D12">
        <v>50000</v>
      </c>
      <c r="E12">
        <v>57500</v>
      </c>
      <c r="F12">
        <v>65900</v>
      </c>
      <c r="G12" s="2">
        <v>74000</v>
      </c>
      <c r="H12">
        <v>83800</v>
      </c>
      <c r="I12">
        <v>93000</v>
      </c>
      <c r="J12">
        <v>102400</v>
      </c>
      <c r="K12">
        <v>112000</v>
      </c>
    </row>
    <row r="13" spans="1:11" x14ac:dyDescent="0.35">
      <c r="A13" s="1" t="s">
        <v>5</v>
      </c>
      <c r="B13" s="7">
        <v>-909</v>
      </c>
      <c r="C13" s="7">
        <v>-1430</v>
      </c>
      <c r="D13">
        <v>-1745</v>
      </c>
      <c r="E13">
        <v>-2007</v>
      </c>
      <c r="F13">
        <v>-2303</v>
      </c>
      <c r="G13" s="2">
        <v>-2587</v>
      </c>
      <c r="H13">
        <v>-2933</v>
      </c>
      <c r="I13">
        <v>-3256</v>
      </c>
      <c r="J13">
        <v>-3585</v>
      </c>
      <c r="K13">
        <v>-3925</v>
      </c>
    </row>
    <row r="14" spans="1:11" x14ac:dyDescent="0.35">
      <c r="A14" s="1"/>
      <c r="B14" s="9">
        <f>-B13</f>
        <v>909</v>
      </c>
      <c r="C14" s="9">
        <f t="shared" ref="C14:K14" si="0">-C13</f>
        <v>1430</v>
      </c>
      <c r="D14" s="9">
        <f t="shared" si="0"/>
        <v>1745</v>
      </c>
      <c r="E14" s="9">
        <f t="shared" si="0"/>
        <v>2007</v>
      </c>
      <c r="F14" s="9">
        <f t="shared" si="0"/>
        <v>2303</v>
      </c>
      <c r="G14" s="9">
        <f t="shared" si="0"/>
        <v>2587</v>
      </c>
      <c r="H14" s="9">
        <f t="shared" si="0"/>
        <v>2933</v>
      </c>
      <c r="I14" s="9">
        <f t="shared" si="0"/>
        <v>3256</v>
      </c>
      <c r="J14" s="9">
        <f t="shared" si="0"/>
        <v>3585</v>
      </c>
      <c r="K14" s="9">
        <f t="shared" si="0"/>
        <v>3925</v>
      </c>
    </row>
    <row r="15" spans="1:11" x14ac:dyDescent="0.35">
      <c r="A15" s="1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35">
      <c r="A16" s="1" t="s">
        <v>6</v>
      </c>
      <c r="B16" s="8" t="s">
        <v>15</v>
      </c>
      <c r="C16" s="8" t="s">
        <v>16</v>
      </c>
      <c r="D16" s="2" t="s">
        <v>13</v>
      </c>
      <c r="E16" s="2" t="s">
        <v>8</v>
      </c>
      <c r="F16" s="2" t="s">
        <v>10</v>
      </c>
      <c r="G16" s="4" t="s">
        <v>11</v>
      </c>
      <c r="H16" s="2" t="s">
        <v>12</v>
      </c>
      <c r="I16" s="2" t="s">
        <v>9</v>
      </c>
      <c r="J16" s="2" t="s">
        <v>7</v>
      </c>
      <c r="K16" s="2" t="s">
        <v>14</v>
      </c>
    </row>
    <row r="18" spans="1:19" x14ac:dyDescent="0.35">
      <c r="A18" s="1" t="s">
        <v>18</v>
      </c>
    </row>
    <row r="20" spans="1:19" x14ac:dyDescent="0.35">
      <c r="A20" s="1" t="s">
        <v>3</v>
      </c>
      <c r="B20" s="1">
        <v>0.7</v>
      </c>
      <c r="C20" s="1">
        <v>0.8</v>
      </c>
      <c r="D20" s="1">
        <v>0.9</v>
      </c>
      <c r="E20" s="6">
        <v>1</v>
      </c>
      <c r="F20" s="1">
        <v>1.1000000000000001</v>
      </c>
      <c r="G20" s="5">
        <v>1.2</v>
      </c>
      <c r="H20" s="1">
        <v>1.3</v>
      </c>
      <c r="I20" s="1">
        <v>1.4</v>
      </c>
      <c r="J20" s="1">
        <v>1.5</v>
      </c>
      <c r="K20" s="1">
        <v>1.6</v>
      </c>
    </row>
    <row r="21" spans="1:19" x14ac:dyDescent="0.35">
      <c r="A21" s="1"/>
      <c r="B21" s="1"/>
      <c r="C21" s="1"/>
      <c r="D21" s="1"/>
      <c r="E21" s="6"/>
      <c r="F21" s="1"/>
      <c r="G21" s="5"/>
      <c r="H21" s="1"/>
      <c r="I21" s="1"/>
      <c r="J21" s="1"/>
      <c r="K21" s="1"/>
    </row>
    <row r="22" spans="1:19" x14ac:dyDescent="0.35">
      <c r="A22" s="1" t="s">
        <v>36</v>
      </c>
      <c r="B22" s="7">
        <v>26200</v>
      </c>
      <c r="C22" s="7">
        <v>41000</v>
      </c>
      <c r="D22">
        <v>50000</v>
      </c>
      <c r="E22">
        <v>57500</v>
      </c>
      <c r="F22">
        <v>65900</v>
      </c>
      <c r="G22" s="2">
        <v>74000</v>
      </c>
      <c r="H22">
        <v>83800</v>
      </c>
      <c r="I22">
        <v>93000</v>
      </c>
      <c r="J22">
        <v>102400</v>
      </c>
      <c r="K22">
        <v>112000</v>
      </c>
    </row>
    <row r="23" spans="1:19" x14ac:dyDescent="0.35">
      <c r="A23" s="1" t="s">
        <v>19</v>
      </c>
      <c r="B23" s="7">
        <v>-906</v>
      </c>
      <c r="C23" s="7">
        <v>-1427</v>
      </c>
      <c r="D23">
        <v>-1743</v>
      </c>
      <c r="E23">
        <v>-2010</v>
      </c>
      <c r="F23">
        <v>-2303</v>
      </c>
      <c r="G23" s="2">
        <v>-2588</v>
      </c>
      <c r="H23">
        <v>-2932</v>
      </c>
      <c r="I23">
        <v>-3257</v>
      </c>
      <c r="J23">
        <v>-3586</v>
      </c>
      <c r="K23">
        <v>-3928</v>
      </c>
    </row>
    <row r="24" spans="1:19" x14ac:dyDescent="0.35">
      <c r="A24" s="1"/>
      <c r="B24" s="9">
        <f>-B23</f>
        <v>906</v>
      </c>
      <c r="C24" s="9">
        <f t="shared" ref="C24:K24" si="1">-C23</f>
        <v>1427</v>
      </c>
      <c r="D24" s="9">
        <f t="shared" si="1"/>
        <v>1743</v>
      </c>
      <c r="E24" s="9">
        <f t="shared" si="1"/>
        <v>2010</v>
      </c>
      <c r="F24" s="9">
        <f t="shared" si="1"/>
        <v>2303</v>
      </c>
      <c r="G24" s="9">
        <f t="shared" si="1"/>
        <v>2588</v>
      </c>
      <c r="H24" s="9">
        <f t="shared" si="1"/>
        <v>2932</v>
      </c>
      <c r="I24" s="9">
        <f t="shared" si="1"/>
        <v>3257</v>
      </c>
      <c r="J24" s="9">
        <f t="shared" si="1"/>
        <v>3586</v>
      </c>
      <c r="K24" s="9">
        <f t="shared" si="1"/>
        <v>3928</v>
      </c>
    </row>
    <row r="25" spans="1:19" x14ac:dyDescent="0.3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9" x14ac:dyDescent="0.35">
      <c r="A26" s="1" t="s">
        <v>37</v>
      </c>
      <c r="B26" s="7">
        <v>24500</v>
      </c>
      <c r="C26" s="7">
        <v>21500</v>
      </c>
      <c r="D26" s="7">
        <v>19750</v>
      </c>
      <c r="E26" s="7">
        <v>18500</v>
      </c>
      <c r="F26" s="7">
        <v>17000</v>
      </c>
      <c r="G26" s="7">
        <v>15500</v>
      </c>
      <c r="H26" s="7">
        <v>13000</v>
      </c>
      <c r="I26" s="7">
        <v>11500</v>
      </c>
      <c r="J26" s="7">
        <v>9300</v>
      </c>
      <c r="K26" s="7">
        <v>7200</v>
      </c>
      <c r="S26" t="s">
        <v>39</v>
      </c>
    </row>
    <row r="27" spans="1:19" x14ac:dyDescent="0.35">
      <c r="A27" s="1" t="s">
        <v>20</v>
      </c>
      <c r="B27" s="7">
        <v>-3920</v>
      </c>
      <c r="C27" s="7">
        <v>-3438</v>
      </c>
      <c r="D27" s="7">
        <v>-3160</v>
      </c>
      <c r="E27" s="7">
        <v>-2960</v>
      </c>
      <c r="F27" s="7">
        <v>-2719</v>
      </c>
      <c r="G27" s="7">
        <v>-2480</v>
      </c>
      <c r="H27" s="7">
        <v>-2080</v>
      </c>
      <c r="I27" s="7">
        <v>-1840</v>
      </c>
      <c r="J27" s="7">
        <v>-1498</v>
      </c>
      <c r="K27" s="7">
        <v>-1152</v>
      </c>
      <c r="S27">
        <v>1.35</v>
      </c>
    </row>
    <row r="28" spans="1:19" x14ac:dyDescent="0.35">
      <c r="A28" s="1"/>
      <c r="B28" s="9">
        <f>-B27</f>
        <v>3920</v>
      </c>
      <c r="C28" s="9">
        <f t="shared" ref="C28:K28" si="2">-C27</f>
        <v>3438</v>
      </c>
      <c r="D28" s="9">
        <f t="shared" si="2"/>
        <v>3160</v>
      </c>
      <c r="E28" s="9">
        <f t="shared" si="2"/>
        <v>2960</v>
      </c>
      <c r="F28" s="9">
        <f t="shared" si="2"/>
        <v>2719</v>
      </c>
      <c r="G28" s="9">
        <f t="shared" si="2"/>
        <v>2480</v>
      </c>
      <c r="H28" s="9">
        <f t="shared" si="2"/>
        <v>2080</v>
      </c>
      <c r="I28" s="9">
        <f t="shared" si="2"/>
        <v>1840</v>
      </c>
      <c r="J28" s="9">
        <f t="shared" si="2"/>
        <v>1498</v>
      </c>
      <c r="K28" s="9">
        <f t="shared" si="2"/>
        <v>1152</v>
      </c>
    </row>
    <row r="29" spans="1:19" x14ac:dyDescent="0.3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R29" t="s">
        <v>40</v>
      </c>
      <c r="S29">
        <f xml:space="preserve"> 63423*S27^3 - 222786*S27^2 + 342637*S27 - 124949</f>
        <v>87627.828624999995</v>
      </c>
    </row>
    <row r="30" spans="1:19" x14ac:dyDescent="0.35">
      <c r="A30" s="1" t="s">
        <v>38</v>
      </c>
      <c r="B30" s="11">
        <v>123000</v>
      </c>
      <c r="C30" s="11">
        <v>123000</v>
      </c>
      <c r="D30" s="7">
        <v>100000</v>
      </c>
      <c r="E30" s="7">
        <v>80000</v>
      </c>
      <c r="F30" s="7">
        <v>60000</v>
      </c>
      <c r="G30" s="7">
        <v>50000</v>
      </c>
      <c r="H30" s="7">
        <v>42000</v>
      </c>
      <c r="I30" s="7">
        <v>35000</v>
      </c>
      <c r="J30" s="7">
        <v>15000</v>
      </c>
      <c r="K30" s="11">
        <v>0</v>
      </c>
      <c r="R30" t="s">
        <v>41</v>
      </c>
      <c r="S30">
        <f xml:space="preserve"> -15258*S27^3 + 51145*S27^2-73064*S27+55489</f>
        <v>12523.960749999998</v>
      </c>
    </row>
    <row r="31" spans="1:19" x14ac:dyDescent="0.35">
      <c r="A31" s="1" t="s">
        <v>21</v>
      </c>
      <c r="B31" s="11">
        <v>-19680</v>
      </c>
      <c r="C31" s="11">
        <v>-19680</v>
      </c>
      <c r="D31" s="7">
        <v>-16002</v>
      </c>
      <c r="E31" s="7">
        <v>-12803</v>
      </c>
      <c r="F31" s="7">
        <v>-9601</v>
      </c>
      <c r="G31" s="7">
        <v>-8002</v>
      </c>
      <c r="H31" s="7">
        <v>-6720</v>
      </c>
      <c r="I31" s="7">
        <v>-5599</v>
      </c>
      <c r="J31" s="7">
        <v>-2401</v>
      </c>
      <c r="K31" s="11">
        <v>0</v>
      </c>
      <c r="R31" t="s">
        <v>42</v>
      </c>
      <c r="S31" s="10">
        <f>-0.00000003*S27^3+190476*S27^2-565476*S27+453929</f>
        <v>37678.909999926167</v>
      </c>
    </row>
    <row r="32" spans="1:19" x14ac:dyDescent="0.35">
      <c r="A32" s="1"/>
      <c r="B32" s="9">
        <f>-B31</f>
        <v>19680</v>
      </c>
      <c r="C32" s="9">
        <f t="shared" ref="C32" si="3">-C31</f>
        <v>19680</v>
      </c>
      <c r="D32" s="9">
        <f t="shared" ref="D32" si="4">-D31</f>
        <v>16002</v>
      </c>
      <c r="E32" s="9">
        <f t="shared" ref="E32" si="5">-E31</f>
        <v>12803</v>
      </c>
      <c r="F32" s="9">
        <f t="shared" ref="F32" si="6">-F31</f>
        <v>9601</v>
      </c>
      <c r="G32" s="9">
        <f t="shared" ref="G32" si="7">-G31</f>
        <v>8002</v>
      </c>
      <c r="H32" s="9">
        <f t="shared" ref="H32" si="8">-H31</f>
        <v>6720</v>
      </c>
      <c r="I32" s="9">
        <f t="shared" ref="I32" si="9">-I31</f>
        <v>5599</v>
      </c>
      <c r="J32" s="9">
        <f t="shared" ref="J32" si="10">-J31</f>
        <v>2401</v>
      </c>
      <c r="K32" s="9">
        <f t="shared" ref="K32" si="11">-K31</f>
        <v>0</v>
      </c>
    </row>
    <row r="33" spans="1:11" x14ac:dyDescent="0.3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35">
      <c r="A34" s="1" t="s">
        <v>6</v>
      </c>
      <c r="B34" s="8" t="s">
        <v>31</v>
      </c>
      <c r="C34" s="8" t="s">
        <v>27</v>
      </c>
      <c r="D34" s="2" t="s">
        <v>30</v>
      </c>
      <c r="E34" s="2" t="s">
        <v>24</v>
      </c>
      <c r="F34" s="2" t="s">
        <v>29</v>
      </c>
      <c r="G34" s="4" t="s">
        <v>22</v>
      </c>
      <c r="H34" s="2" t="s">
        <v>26</v>
      </c>
      <c r="I34" s="2" t="s">
        <v>23</v>
      </c>
      <c r="J34" s="2" t="s">
        <v>28</v>
      </c>
      <c r="K34" s="2" t="s">
        <v>25</v>
      </c>
    </row>
  </sheetData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Sheet1</vt:lpstr>
      <vt:lpstr>Sheet1!Nyomtatási_terület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ShendR</cp:lastModifiedBy>
  <dcterms:created xsi:type="dcterms:W3CDTF">2020-10-06T09:03:38Z</dcterms:created>
  <dcterms:modified xsi:type="dcterms:W3CDTF">2022-06-10T13:00:23Z</dcterms:modified>
</cp:coreProperties>
</file>