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rahhendricks/Desktop/devil_wgs/"/>
    </mc:Choice>
  </mc:AlternateContent>
  <bookViews>
    <workbookView xWindow="0" yWindow="0" windowWidth="25600" windowHeight="16000" tabRatio="500"/>
  </bookViews>
  <sheets>
    <sheet name="fq_bam" sheetId="1" r:id="rId1"/>
    <sheet name="vcf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3" l="1"/>
  <c r="H42" i="3"/>
  <c r="H40" i="3"/>
  <c r="H38" i="3"/>
  <c r="H39" i="3"/>
  <c r="H37" i="3"/>
  <c r="C29" i="1"/>
  <c r="C36" i="1"/>
  <c r="O26" i="3"/>
  <c r="O27" i="3"/>
  <c r="O25" i="3"/>
  <c r="H17" i="3"/>
  <c r="H18" i="3"/>
  <c r="H16" i="3"/>
  <c r="H15" i="3"/>
  <c r="H14" i="3"/>
  <c r="H13" i="3"/>
  <c r="H12" i="3"/>
  <c r="V19" i="3"/>
  <c r="V20" i="3"/>
  <c r="V21" i="3"/>
  <c r="O19" i="3"/>
  <c r="O20" i="3"/>
  <c r="O21" i="3"/>
  <c r="AC19" i="3"/>
  <c r="AC20" i="3"/>
  <c r="AC21" i="3"/>
  <c r="H32" i="3"/>
  <c r="V16" i="3"/>
  <c r="V17" i="3"/>
  <c r="V18" i="3"/>
  <c r="AJ13" i="3"/>
  <c r="AJ14" i="3"/>
  <c r="AJ15" i="3"/>
  <c r="AJ16" i="3"/>
  <c r="AJ17" i="3"/>
  <c r="AJ18" i="3"/>
  <c r="AJ12" i="3"/>
  <c r="AC16" i="3"/>
  <c r="AC17" i="3"/>
  <c r="AC18" i="3"/>
  <c r="AC15" i="3"/>
  <c r="AC14" i="3"/>
  <c r="AC13" i="3"/>
  <c r="AC12" i="3"/>
  <c r="O16" i="3"/>
  <c r="O17" i="3"/>
  <c r="O18" i="3"/>
  <c r="H26" i="3"/>
  <c r="H27" i="3"/>
  <c r="H25" i="3"/>
  <c r="AJ5" i="3"/>
  <c r="AC5" i="3"/>
  <c r="V5" i="3"/>
  <c r="O5" i="3"/>
  <c r="H5" i="3"/>
  <c r="AK5" i="3"/>
  <c r="AJ4" i="3"/>
  <c r="AC4" i="3"/>
  <c r="V4" i="3"/>
  <c r="O4" i="3"/>
  <c r="H4" i="3"/>
  <c r="AK4" i="3"/>
  <c r="AJ6" i="3"/>
  <c r="AC6" i="3"/>
  <c r="V6" i="3"/>
  <c r="O6" i="3"/>
  <c r="H6" i="3"/>
  <c r="AK6" i="3"/>
  <c r="V15" i="3"/>
  <c r="V14" i="3"/>
  <c r="V13" i="3"/>
  <c r="V12" i="3"/>
  <c r="O15" i="3"/>
  <c r="O14" i="3"/>
  <c r="O13" i="3"/>
  <c r="O12" i="3"/>
  <c r="AJ7" i="3"/>
  <c r="AC7" i="3"/>
  <c r="V7" i="3"/>
  <c r="O7" i="3"/>
  <c r="H7" i="3"/>
  <c r="E8" i="1"/>
  <c r="F8" i="1"/>
  <c r="G8" i="1"/>
  <c r="H8" i="1"/>
  <c r="I8" i="1"/>
  <c r="J8" i="1"/>
  <c r="D8" i="1"/>
  <c r="E15" i="1"/>
  <c r="F15" i="1"/>
  <c r="G15" i="1"/>
  <c r="H15" i="1"/>
  <c r="I15" i="1"/>
  <c r="J15" i="1"/>
  <c r="D15" i="1"/>
</calcChain>
</file>

<file path=xl/sharedStrings.xml><?xml version="1.0" encoding="utf-8"?>
<sst xmlns="http://schemas.openxmlformats.org/spreadsheetml/2006/main" count="111" uniqueCount="58">
  <si>
    <t>53T</t>
  </si>
  <si>
    <t>87T</t>
  </si>
  <si>
    <t>165506_additional</t>
  </si>
  <si>
    <t>Sample</t>
  </si>
  <si>
    <t># mapped reads</t>
  </si>
  <si>
    <t># raw SNP</t>
  </si>
  <si>
    <t># filtered SNP</t>
  </si>
  <si>
    <t># Raw reads PE1</t>
  </si>
  <si>
    <t># Raw reads PE2</t>
  </si>
  <si>
    <t># cleaned reads PE1</t>
  </si>
  <si>
    <t># cleaned reads PE2</t>
  </si>
  <si>
    <t># cleaned reads SE</t>
  </si>
  <si>
    <t>RFQC</t>
  </si>
  <si>
    <t>RFQC=running fastqc</t>
  </si>
  <si>
    <t>mean coverage per loci</t>
  </si>
  <si>
    <t>Normal</t>
  </si>
  <si>
    <t>Tumor</t>
  </si>
  <si>
    <t># raw insertions</t>
  </si>
  <si>
    <t># raw deletions</t>
  </si>
  <si>
    <t>other</t>
  </si>
  <si>
    <t>Chromosome</t>
  </si>
  <si>
    <t>Chask_ear</t>
  </si>
  <si>
    <t>GGATCATC</t>
  </si>
  <si>
    <t>Chask_T1</t>
  </si>
  <si>
    <t>GTGAACGT</t>
  </si>
  <si>
    <t>Huenc_ear</t>
  </si>
  <si>
    <t>AGGTTGCT</t>
  </si>
  <si>
    <t>Leesa_T1</t>
  </si>
  <si>
    <t>TATTGGCG</t>
  </si>
  <si>
    <t>Chesh_T3</t>
  </si>
  <si>
    <t>GTAGCAGT</t>
  </si>
  <si>
    <t>Chesh_ear</t>
  </si>
  <si>
    <t>ATCCATGG</t>
  </si>
  <si>
    <t>Esqui_T1</t>
  </si>
  <si>
    <t>CGATTACA</t>
  </si>
  <si>
    <t>Esqui_ear</t>
  </si>
  <si>
    <t>TTGCCTCA</t>
  </si>
  <si>
    <t>Leesa_ear</t>
  </si>
  <si>
    <t>ATTAAGCG</t>
  </si>
  <si>
    <t>Chesh_T1</t>
  </si>
  <si>
    <t>TGATGCGA</t>
  </si>
  <si>
    <t>Mean # of reads</t>
  </si>
  <si>
    <t>Total</t>
  </si>
  <si>
    <t>165506_merged</t>
  </si>
  <si>
    <t>Total across all normal</t>
  </si>
  <si>
    <t># joint deletions</t>
  </si>
  <si>
    <t># joint insertions</t>
  </si>
  <si>
    <t># joint SNP</t>
  </si>
  <si>
    <t># filtered deletions</t>
  </si>
  <si>
    <t># filtered insertions</t>
  </si>
  <si>
    <t>Normal (except 195506)</t>
  </si>
  <si>
    <t xml:space="preserve">Total </t>
  </si>
  <si>
    <t>87T (691,328, SNPs; 317,240indels Murchinson)</t>
  </si>
  <si>
    <t>165500 (only 30x coverage)</t>
  </si>
  <si>
    <t># filtered (minDP 10) deletions</t>
  </si>
  <si>
    <t># filtered (minDP 10) insertions</t>
  </si>
  <si>
    <t># filtered (minDP 10) SNP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</si>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</sst>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" fillId="3" borderId="3" xfId="0" applyFont="1" applyFill="1" applyBorder="1"/>
    <xf numFmtId="0" fontId="0" fillId="3" borderId="1" xfId="0" applyFill="1" applyBorder="1"/>
    <xf numFmtId="0" fontId="1" fillId="0" borderId="14" xfId="0" applyFont="1" applyBorder="1"/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/>
    <xf numFmtId="0" fontId="1" fillId="3" borderId="21" xfId="0" applyFont="1" applyFill="1" applyBorder="1"/>
    <xf numFmtId="0" fontId="0" fillId="0" borderId="20" xfId="0" applyFill="1" applyBorder="1"/>
    <xf numFmtId="0" fontId="0" fillId="0" borderId="1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0" borderId="30" xfId="0" applyFont="1" applyBorder="1"/>
    <xf numFmtId="0" fontId="1" fillId="0" borderId="31" xfId="0" applyFont="1" applyBorder="1"/>
    <xf numFmtId="0" fontId="1" fillId="0" borderId="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Border="1"/>
    <xf numFmtId="0" fontId="1" fillId="0" borderId="8" xfId="0" applyFont="1" applyFill="1" applyBorder="1"/>
    <xf numFmtId="0" fontId="0" fillId="0" borderId="26" xfId="0" applyFill="1" applyBorder="1"/>
    <xf numFmtId="0" fontId="0" fillId="0" borderId="0" xfId="0" applyFill="1"/>
    <xf numFmtId="0" fontId="1" fillId="0" borderId="2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11" xfId="0" applyFont="1" applyFill="1" applyBorder="1"/>
    <xf numFmtId="0" fontId="0" fillId="0" borderId="1" xfId="0" applyBorder="1" applyAlignment="1">
      <alignment horizontal="center"/>
    </xf>
    <xf numFmtId="0" fontId="0" fillId="3" borderId="7" xfId="0" applyFill="1" applyBorder="1"/>
    <xf numFmtId="0" fontId="1" fillId="3" borderId="8" xfId="0" applyFont="1" applyFill="1" applyBorder="1"/>
    <xf numFmtId="0" fontId="1" fillId="3" borderId="3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1" fillId="3" borderId="25" xfId="0" applyFont="1" applyFill="1" applyBorder="1"/>
    <xf numFmtId="0" fontId="1" fillId="0" borderId="7" xfId="0" applyFont="1" applyBorder="1"/>
    <xf numFmtId="0" fontId="1" fillId="0" borderId="9" xfId="0" applyFon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3" borderId="27" xfId="0" applyFont="1" applyFill="1" applyBorder="1"/>
    <xf numFmtId="0" fontId="0" fillId="0" borderId="1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" xfId="0" applyFill="1" applyBorder="1"/>
    <xf numFmtId="0" fontId="1" fillId="2" borderId="8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29" xfId="0" applyFill="1" applyBorder="1"/>
    <xf numFmtId="0" fontId="1" fillId="2" borderId="30" xfId="0" applyFont="1" applyFill="1" applyBorder="1"/>
    <xf numFmtId="0" fontId="1" fillId="2" borderId="25" xfId="0" applyFont="1" applyFill="1" applyBorder="1"/>
    <xf numFmtId="0" fontId="0" fillId="2" borderId="24" xfId="0" applyFill="1" applyBorder="1"/>
    <xf numFmtId="0" fontId="0" fillId="2" borderId="13" xfId="0" applyFill="1" applyBorder="1"/>
    <xf numFmtId="0" fontId="1" fillId="2" borderId="27" xfId="0" applyFont="1" applyFill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/>
    <xf numFmtId="0" fontId="0" fillId="0" borderId="33" xfId="0" applyBorder="1"/>
    <xf numFmtId="0" fontId="1" fillId="0" borderId="33" xfId="0" applyFont="1" applyBorder="1"/>
    <xf numFmtId="0" fontId="1" fillId="3" borderId="34" xfId="0" applyFont="1" applyFill="1" applyBorder="1"/>
    <xf numFmtId="0" fontId="0" fillId="0" borderId="12" xfId="0" applyBorder="1" applyAlignment="1">
      <alignment horizontal="center"/>
    </xf>
    <xf numFmtId="0" fontId="0" fillId="3" borderId="9" xfId="0" applyFill="1" applyBorder="1"/>
    <xf numFmtId="0" fontId="1" fillId="0" borderId="0" xfId="0" applyFont="1" applyFill="1" applyBorder="1"/>
    <xf numFmtId="0" fontId="1" fillId="0" borderId="34" xfId="0" applyFont="1" applyFill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25" xfId="0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E31" sqref="E31"/>
    </sheetView>
  </sheetViews>
  <sheetFormatPr baseColWidth="10" defaultRowHeight="16" x14ac:dyDescent="0.2"/>
  <cols>
    <col min="1" max="1" width="16.33203125" style="7" bestFit="1" customWidth="1"/>
    <col min="2" max="4" width="16.33203125" style="7" customWidth="1"/>
    <col min="5" max="5" width="17.6640625" style="8" customWidth="1"/>
    <col min="6" max="7" width="17.33203125" style="8" bestFit="1" customWidth="1"/>
    <col min="8" max="8" width="16.1640625" style="8" bestFit="1" customWidth="1"/>
    <col min="9" max="9" width="14.1640625" style="8" bestFit="1" customWidth="1"/>
    <col min="10" max="10" width="13.33203125" style="9" customWidth="1"/>
    <col min="11" max="12" width="9.1640625" style="8"/>
    <col min="13" max="13" width="12.1640625" style="8" bestFit="1" customWidth="1"/>
    <col min="14" max="14" width="13.6640625" style="8" bestFit="1" customWidth="1"/>
    <col min="15" max="16384" width="10.83203125" style="8"/>
  </cols>
  <sheetData>
    <row r="1" spans="1:10" s="6" customFormat="1" ht="37" customHeight="1" x14ac:dyDescent="0.2">
      <c r="A1" s="10" t="s">
        <v>3</v>
      </c>
      <c r="B1" s="10"/>
      <c r="C1" s="10"/>
      <c r="D1" s="10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4</v>
      </c>
      <c r="J1" s="12" t="s">
        <v>14</v>
      </c>
    </row>
    <row r="2" spans="1:10" x14ac:dyDescent="0.2">
      <c r="A2" s="13">
        <v>165495</v>
      </c>
      <c r="B2" s="13" t="s">
        <v>25</v>
      </c>
      <c r="C2" s="13" t="s">
        <v>26</v>
      </c>
      <c r="D2" s="17">
        <v>499033013</v>
      </c>
      <c r="E2" s="17">
        <v>499033013</v>
      </c>
      <c r="F2" s="17">
        <v>367286546</v>
      </c>
      <c r="G2" s="17">
        <v>367286546</v>
      </c>
      <c r="H2" s="17">
        <v>127823348</v>
      </c>
      <c r="I2" s="14">
        <v>854544837</v>
      </c>
      <c r="J2" s="15">
        <v>39.082099999999997</v>
      </c>
    </row>
    <row r="3" spans="1:10" x14ac:dyDescent="0.2">
      <c r="A3" s="13">
        <v>165498</v>
      </c>
      <c r="B3" s="13" t="s">
        <v>31</v>
      </c>
      <c r="C3" s="13" t="s">
        <v>32</v>
      </c>
      <c r="D3" s="17">
        <v>518582324</v>
      </c>
      <c r="E3" s="17">
        <v>518582324</v>
      </c>
      <c r="F3" s="17">
        <v>370620129</v>
      </c>
      <c r="G3" s="17">
        <v>370620129</v>
      </c>
      <c r="H3" s="17">
        <v>144170924</v>
      </c>
      <c r="I3" s="14">
        <v>879787736</v>
      </c>
      <c r="J3" s="15">
        <v>40.340299999999999</v>
      </c>
    </row>
    <row r="4" spans="1:10" x14ac:dyDescent="0.2">
      <c r="A4" s="13">
        <v>165501</v>
      </c>
      <c r="B4" s="13" t="s">
        <v>21</v>
      </c>
      <c r="C4" s="13" t="s">
        <v>22</v>
      </c>
      <c r="D4" s="17">
        <v>386471821</v>
      </c>
      <c r="E4" s="17">
        <v>386471821</v>
      </c>
      <c r="F4" s="17">
        <v>277836791</v>
      </c>
      <c r="G4" s="17">
        <v>277836791</v>
      </c>
      <c r="H4" s="17">
        <v>105654249</v>
      </c>
      <c r="I4" s="14">
        <v>655696997</v>
      </c>
      <c r="J4" s="15">
        <v>29.942599999999999</v>
      </c>
    </row>
    <row r="5" spans="1:10" x14ac:dyDescent="0.2">
      <c r="A5" s="13">
        <v>165503</v>
      </c>
      <c r="B5" s="13" t="s">
        <v>37</v>
      </c>
      <c r="C5" s="13" t="s">
        <v>38</v>
      </c>
      <c r="D5" s="17">
        <v>496387054</v>
      </c>
      <c r="E5" s="17">
        <v>496387054</v>
      </c>
      <c r="F5" s="17">
        <v>376277488</v>
      </c>
      <c r="G5" s="17">
        <v>376277488</v>
      </c>
      <c r="H5" s="17">
        <v>116212270</v>
      </c>
      <c r="I5" s="14">
        <v>862288619</v>
      </c>
      <c r="J5" s="15">
        <v>38.886699999999998</v>
      </c>
    </row>
    <row r="6" spans="1:10" x14ac:dyDescent="0.2">
      <c r="A6" s="13" t="s">
        <v>2</v>
      </c>
      <c r="B6" s="13" t="s">
        <v>35</v>
      </c>
      <c r="C6" s="13" t="s">
        <v>36</v>
      </c>
      <c r="D6" s="17">
        <v>69588674</v>
      </c>
      <c r="E6" s="17">
        <v>69588674</v>
      </c>
      <c r="F6" s="17">
        <v>50912790</v>
      </c>
      <c r="G6" s="17">
        <v>50912790</v>
      </c>
      <c r="H6" s="17">
        <v>17587998</v>
      </c>
      <c r="I6" s="96">
        <v>648883455</v>
      </c>
      <c r="J6" s="95">
        <v>28.744700000000002</v>
      </c>
    </row>
    <row r="7" spans="1:10" x14ac:dyDescent="0.2">
      <c r="A7" s="13">
        <v>165506</v>
      </c>
      <c r="B7" s="13" t="s">
        <v>35</v>
      </c>
      <c r="C7" s="13" t="s">
        <v>36</v>
      </c>
      <c r="D7" s="17">
        <v>324217555</v>
      </c>
      <c r="E7" s="17">
        <v>324217555</v>
      </c>
      <c r="F7" s="17">
        <v>243076533</v>
      </c>
      <c r="G7" s="17">
        <v>243076533</v>
      </c>
      <c r="H7" s="17">
        <v>78960862</v>
      </c>
      <c r="I7" s="96"/>
      <c r="J7" s="95"/>
    </row>
    <row r="8" spans="1:10" s="7" customFormat="1" x14ac:dyDescent="0.2">
      <c r="A8" s="4" t="s">
        <v>41</v>
      </c>
      <c r="B8" s="4"/>
      <c r="C8" s="4"/>
      <c r="D8" s="18">
        <f>SUM(D2:D7)/6</f>
        <v>382380073.5</v>
      </c>
      <c r="E8" s="18">
        <f t="shared" ref="E8:J8" si="0">SUM(E2:E7)/6</f>
        <v>382380073.5</v>
      </c>
      <c r="F8" s="18">
        <f t="shared" si="0"/>
        <v>281001712.83333331</v>
      </c>
      <c r="G8" s="18">
        <f t="shared" si="0"/>
        <v>281001712.83333331</v>
      </c>
      <c r="H8" s="18">
        <f t="shared" si="0"/>
        <v>98401608.5</v>
      </c>
      <c r="I8" s="18">
        <f t="shared" si="0"/>
        <v>650200274</v>
      </c>
      <c r="J8" s="18">
        <f t="shared" si="0"/>
        <v>29.499399999999998</v>
      </c>
    </row>
    <row r="9" spans="1:10" x14ac:dyDescent="0.2">
      <c r="A9" s="13"/>
      <c r="B9" s="13"/>
      <c r="C9" s="13"/>
      <c r="D9" s="17"/>
      <c r="E9" s="17"/>
      <c r="F9" s="14"/>
      <c r="G9" s="14"/>
      <c r="H9" s="14"/>
      <c r="I9" s="14"/>
      <c r="J9" s="15"/>
    </row>
    <row r="10" spans="1:10" x14ac:dyDescent="0.2">
      <c r="A10" s="13">
        <v>165499</v>
      </c>
      <c r="B10" s="13" t="s">
        <v>39</v>
      </c>
      <c r="C10" s="13" t="s">
        <v>40</v>
      </c>
      <c r="D10" s="17">
        <v>1052616788</v>
      </c>
      <c r="E10" s="17">
        <v>1052616788</v>
      </c>
      <c r="F10" s="17">
        <v>687228509</v>
      </c>
      <c r="G10" s="17">
        <v>687228509</v>
      </c>
      <c r="H10" s="17">
        <v>352041449</v>
      </c>
      <c r="I10" s="14">
        <v>1711155892</v>
      </c>
      <c r="J10" s="15">
        <v>78.612099999999998</v>
      </c>
    </row>
    <row r="11" spans="1:10" x14ac:dyDescent="0.2">
      <c r="A11" s="13">
        <v>165500</v>
      </c>
      <c r="B11" s="13" t="s">
        <v>29</v>
      </c>
      <c r="C11" s="13" t="s">
        <v>30</v>
      </c>
      <c r="D11" s="17">
        <v>1595070740</v>
      </c>
      <c r="E11" s="17">
        <v>1595070740</v>
      </c>
      <c r="F11" s="17">
        <v>1595070740</v>
      </c>
      <c r="G11" s="17">
        <v>1595070740</v>
      </c>
      <c r="H11" s="14" t="s">
        <v>12</v>
      </c>
      <c r="I11" s="14">
        <v>814524500</v>
      </c>
      <c r="J11" s="16">
        <v>35.567900000000002</v>
      </c>
    </row>
    <row r="12" spans="1:10" x14ac:dyDescent="0.2">
      <c r="A12" s="13">
        <v>165502</v>
      </c>
      <c r="B12" s="13" t="s">
        <v>23</v>
      </c>
      <c r="C12" s="13" t="s">
        <v>24</v>
      </c>
      <c r="D12" s="17">
        <v>1322685817</v>
      </c>
      <c r="E12" s="17">
        <v>1322685817</v>
      </c>
      <c r="F12" s="17">
        <v>799586292</v>
      </c>
      <c r="G12" s="17">
        <v>799586292</v>
      </c>
      <c r="H12" s="17">
        <v>514160223</v>
      </c>
      <c r="I12" s="14">
        <v>2100978633</v>
      </c>
      <c r="J12" s="15">
        <v>96.887699999999995</v>
      </c>
    </row>
    <row r="13" spans="1:10" x14ac:dyDescent="0.2">
      <c r="A13" s="13">
        <v>165504</v>
      </c>
      <c r="B13" s="13" t="s">
        <v>27</v>
      </c>
      <c r="C13" s="13" t="s">
        <v>28</v>
      </c>
      <c r="D13" s="17">
        <v>1221175083</v>
      </c>
      <c r="E13" s="17">
        <v>1221175083</v>
      </c>
      <c r="F13" s="17">
        <v>838404725</v>
      </c>
      <c r="G13" s="17">
        <v>838404725</v>
      </c>
      <c r="H13" s="17">
        <v>366665861</v>
      </c>
      <c r="I13" s="14">
        <v>2025227400</v>
      </c>
      <c r="J13" s="15">
        <v>91.8142</v>
      </c>
    </row>
    <row r="14" spans="1:10" x14ac:dyDescent="0.2">
      <c r="A14" s="13">
        <v>165505</v>
      </c>
      <c r="B14" s="13" t="s">
        <v>33</v>
      </c>
      <c r="C14" s="13" t="s">
        <v>34</v>
      </c>
      <c r="D14" s="17">
        <v>1349466969</v>
      </c>
      <c r="E14" s="17">
        <v>1349466969</v>
      </c>
      <c r="F14" s="17">
        <v>858046295</v>
      </c>
      <c r="G14" s="17">
        <v>858046295</v>
      </c>
      <c r="H14" s="14" t="s">
        <v>12</v>
      </c>
      <c r="I14" s="14">
        <v>1954287878</v>
      </c>
      <c r="J14" s="15">
        <v>90.386300000000006</v>
      </c>
    </row>
    <row r="15" spans="1:10" s="7" customFormat="1" x14ac:dyDescent="0.2">
      <c r="A15" s="4" t="s">
        <v>41</v>
      </c>
      <c r="B15" s="4"/>
      <c r="C15" s="4"/>
      <c r="D15" s="4">
        <f t="shared" ref="D15:J15" si="1">SUM(D10:D14)/5</f>
        <v>1308203079.4000001</v>
      </c>
      <c r="E15" s="4">
        <f t="shared" si="1"/>
        <v>1308203079.4000001</v>
      </c>
      <c r="F15" s="4">
        <f t="shared" si="1"/>
        <v>955667312.20000005</v>
      </c>
      <c r="G15" s="4">
        <f t="shared" si="1"/>
        <v>955667312.20000005</v>
      </c>
      <c r="H15" s="4">
        <f t="shared" si="1"/>
        <v>246573506.59999999</v>
      </c>
      <c r="I15" s="4">
        <f t="shared" si="1"/>
        <v>1721234860.5999999</v>
      </c>
      <c r="J15" s="4">
        <f t="shared" si="1"/>
        <v>78.653639999999996</v>
      </c>
    </row>
    <row r="16" spans="1:10" x14ac:dyDescent="0.2">
      <c r="A16" s="13" t="s">
        <v>0</v>
      </c>
      <c r="B16" s="13"/>
      <c r="C16" s="13"/>
      <c r="D16" s="17">
        <v>1355223216</v>
      </c>
      <c r="E16" s="17">
        <v>1355223216</v>
      </c>
      <c r="F16" s="17">
        <v>1197614781</v>
      </c>
      <c r="G16" s="17">
        <v>1197614781</v>
      </c>
      <c r="H16" s="17">
        <v>137348694</v>
      </c>
      <c r="I16" s="14"/>
      <c r="J16" s="15"/>
    </row>
    <row r="17" spans="1:10" x14ac:dyDescent="0.2">
      <c r="A17" s="13" t="s">
        <v>1</v>
      </c>
      <c r="B17" s="13"/>
      <c r="C17" s="13"/>
      <c r="D17" s="17">
        <v>670067174</v>
      </c>
      <c r="E17" s="17">
        <v>670067174</v>
      </c>
      <c r="F17" s="14">
        <v>603558177</v>
      </c>
      <c r="G17" s="14">
        <v>603558177</v>
      </c>
      <c r="H17" s="17">
        <v>60137024</v>
      </c>
      <c r="I17" s="14"/>
      <c r="J17" s="15"/>
    </row>
    <row r="18" spans="1:10" x14ac:dyDescent="0.2">
      <c r="A18" s="7" t="s">
        <v>13</v>
      </c>
    </row>
    <row r="21" spans="1:10" x14ac:dyDescent="0.2">
      <c r="D21" s="8"/>
      <c r="I21" s="9"/>
      <c r="J21" s="8"/>
    </row>
    <row r="22" spans="1:10" ht="32" x14ac:dyDescent="0.2">
      <c r="A22" s="10" t="s">
        <v>3</v>
      </c>
      <c r="B22" s="10"/>
      <c r="C22" s="12" t="s">
        <v>14</v>
      </c>
      <c r="D22" s="8"/>
      <c r="I22" s="9"/>
      <c r="J22" s="8"/>
    </row>
    <row r="23" spans="1:10" x14ac:dyDescent="0.2">
      <c r="A23" s="13">
        <v>165495</v>
      </c>
      <c r="B23" s="13" t="s">
        <v>25</v>
      </c>
      <c r="C23" s="81">
        <v>39.082099999999997</v>
      </c>
      <c r="D23" s="8"/>
      <c r="I23" s="9"/>
      <c r="J23" s="8"/>
    </row>
    <row r="24" spans="1:10" x14ac:dyDescent="0.2">
      <c r="A24" s="13">
        <v>165498</v>
      </c>
      <c r="B24" s="13" t="s">
        <v>31</v>
      </c>
      <c r="C24" s="81">
        <v>40.340299999999999</v>
      </c>
      <c r="D24" s="8"/>
      <c r="I24" s="9"/>
      <c r="J24" s="8"/>
    </row>
    <row r="25" spans="1:10" x14ac:dyDescent="0.2">
      <c r="A25" s="13">
        <v>165501</v>
      </c>
      <c r="B25" s="13" t="s">
        <v>21</v>
      </c>
      <c r="C25" s="81">
        <v>29.942599999999999</v>
      </c>
      <c r="D25" s="8"/>
      <c r="I25" s="9"/>
      <c r="J25" s="8"/>
    </row>
    <row r="26" spans="1:10" x14ac:dyDescent="0.2">
      <c r="A26" s="13">
        <v>165503</v>
      </c>
      <c r="B26" s="13" t="s">
        <v>37</v>
      </c>
      <c r="C26" s="81">
        <v>38.886699999999998</v>
      </c>
      <c r="D26" s="8"/>
      <c r="I26" s="9"/>
      <c r="J26" s="8"/>
    </row>
    <row r="27" spans="1:10" x14ac:dyDescent="0.2">
      <c r="A27" s="13" t="s">
        <v>2</v>
      </c>
      <c r="B27" s="13" t="s">
        <v>35</v>
      </c>
      <c r="C27" s="95">
        <v>28.744700000000002</v>
      </c>
      <c r="D27" s="8"/>
      <c r="I27" s="9"/>
      <c r="J27" s="8"/>
    </row>
    <row r="28" spans="1:10" x14ac:dyDescent="0.2">
      <c r="A28" s="13">
        <v>165506</v>
      </c>
      <c r="B28" s="13" t="s">
        <v>35</v>
      </c>
      <c r="C28" s="95"/>
      <c r="D28" s="8"/>
      <c r="I28" s="9"/>
      <c r="J28" s="8"/>
    </row>
    <row r="29" spans="1:10" x14ac:dyDescent="0.2">
      <c r="C29" s="18">
        <f t="shared" ref="C29" si="2">SUM(C23:C28)/6</f>
        <v>29.499399999999998</v>
      </c>
      <c r="D29" s="8"/>
      <c r="I29" s="9"/>
      <c r="J29" s="8"/>
    </row>
    <row r="30" spans="1:10" ht="32" x14ac:dyDescent="0.2">
      <c r="A30" s="10" t="s">
        <v>3</v>
      </c>
      <c r="B30" s="10" t="s">
        <v>57</v>
      </c>
      <c r="C30" s="12" t="s">
        <v>14</v>
      </c>
      <c r="D30" s="8"/>
      <c r="I30" s="9"/>
      <c r="J30" s="8"/>
    </row>
    <row r="31" spans="1:10" x14ac:dyDescent="0.2">
      <c r="A31" s="13">
        <v>165499</v>
      </c>
      <c r="B31" s="13" t="s">
        <v>39</v>
      </c>
      <c r="C31" s="16">
        <v>78.612099999999998</v>
      </c>
    </row>
    <row r="32" spans="1:10" x14ac:dyDescent="0.2">
      <c r="A32" s="13">
        <v>165500</v>
      </c>
      <c r="B32" s="13" t="s">
        <v>29</v>
      </c>
      <c r="C32" s="16">
        <v>35.567900000000002</v>
      </c>
    </row>
    <row r="33" spans="1:3" x14ac:dyDescent="0.2">
      <c r="A33" s="13">
        <v>165502</v>
      </c>
      <c r="B33" s="13" t="s">
        <v>23</v>
      </c>
      <c r="C33" s="81">
        <v>96.887699999999995</v>
      </c>
    </row>
    <row r="34" spans="1:3" x14ac:dyDescent="0.2">
      <c r="A34" s="13">
        <v>165504</v>
      </c>
      <c r="B34" s="13" t="s">
        <v>27</v>
      </c>
      <c r="C34" s="81">
        <v>91.8142</v>
      </c>
    </row>
    <row r="35" spans="1:3" x14ac:dyDescent="0.2">
      <c r="A35" s="13">
        <v>165505</v>
      </c>
      <c r="B35" s="13" t="s">
        <v>33</v>
      </c>
      <c r="C35" s="81">
        <v>90.386300000000006</v>
      </c>
    </row>
    <row r="36" spans="1:3" x14ac:dyDescent="0.2">
      <c r="C36" s="4">
        <f t="shared" ref="C36" si="3">SUM(C31:C35)/5</f>
        <v>78.653639999999996</v>
      </c>
    </row>
  </sheetData>
  <mergeCells count="3">
    <mergeCell ref="J6:J7"/>
    <mergeCell ref="I6:I7"/>
    <mergeCell ref="C27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2"/>
  <sheetViews>
    <sheetView topLeftCell="A3" zoomScale="70" zoomScaleNormal="70" zoomScalePageLayoutView="70" workbookViewId="0">
      <selection activeCell="A45" sqref="A45"/>
    </sheetView>
  </sheetViews>
  <sheetFormatPr baseColWidth="10" defaultRowHeight="16" x14ac:dyDescent="0.2"/>
  <cols>
    <col min="1" max="1" width="27" bestFit="1" customWidth="1"/>
    <col min="2" max="7" width="9.1640625" bestFit="1" customWidth="1"/>
    <col min="8" max="8" width="10.1640625" bestFit="1" customWidth="1"/>
    <col min="9" max="14" width="9.1640625" bestFit="1" customWidth="1"/>
    <col min="15" max="17" width="10.1640625" bestFit="1" customWidth="1"/>
    <col min="18" max="21" width="9.1640625" bestFit="1" customWidth="1"/>
    <col min="22" max="22" width="10.1640625" bestFit="1" customWidth="1"/>
    <col min="23" max="28" width="9.1640625" bestFit="1" customWidth="1"/>
    <col min="29" max="29" width="10.1640625" bestFit="1" customWidth="1"/>
    <col min="30" max="35" width="8.1640625" bestFit="1" customWidth="1"/>
    <col min="36" max="37" width="9.1640625" bestFit="1" customWidth="1"/>
    <col min="38" max="43" width="9.1640625"/>
    <col min="44" max="45" width="8.1640625" bestFit="1" customWidth="1"/>
    <col min="46" max="49" width="7.1640625" bestFit="1" customWidth="1"/>
    <col min="50" max="50" width="9.1640625"/>
    <col min="51" max="56" width="8.1640625" bestFit="1" customWidth="1"/>
  </cols>
  <sheetData>
    <row r="1" spans="1:86" ht="17" thickBot="1" x14ac:dyDescent="0.25">
      <c r="A1" s="3"/>
      <c r="B1" s="97" t="s">
        <v>15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42" t="s">
        <v>44</v>
      </c>
    </row>
    <row r="2" spans="1:86" x14ac:dyDescent="0.2">
      <c r="A2" s="30" t="s">
        <v>3</v>
      </c>
      <c r="B2" s="99">
        <v>165495</v>
      </c>
      <c r="C2" s="100"/>
      <c r="D2" s="100"/>
      <c r="E2" s="100"/>
      <c r="F2" s="100"/>
      <c r="G2" s="100"/>
      <c r="H2" s="101"/>
      <c r="I2" s="102">
        <v>165498</v>
      </c>
      <c r="J2" s="103"/>
      <c r="K2" s="103"/>
      <c r="L2" s="103"/>
      <c r="M2" s="103"/>
      <c r="N2" s="103"/>
      <c r="O2" s="104"/>
      <c r="P2" s="102">
        <v>165501</v>
      </c>
      <c r="Q2" s="103"/>
      <c r="R2" s="103"/>
      <c r="S2" s="103"/>
      <c r="T2" s="103"/>
      <c r="U2" s="103"/>
      <c r="V2" s="104"/>
      <c r="W2" s="102">
        <v>165503</v>
      </c>
      <c r="X2" s="103"/>
      <c r="Y2" s="103"/>
      <c r="Z2" s="103"/>
      <c r="AA2" s="103"/>
      <c r="AB2" s="103"/>
      <c r="AC2" s="104"/>
      <c r="AD2" s="105" t="s">
        <v>43</v>
      </c>
      <c r="AE2" s="106"/>
      <c r="AF2" s="106"/>
      <c r="AG2" s="106"/>
      <c r="AH2" s="106"/>
      <c r="AI2" s="106"/>
      <c r="AJ2" s="107"/>
      <c r="AK2" s="38"/>
      <c r="CG2" s="1"/>
      <c r="CH2" s="1"/>
    </row>
    <row r="3" spans="1:86" s="2" customFormat="1" x14ac:dyDescent="0.2">
      <c r="A3" s="30" t="s">
        <v>20</v>
      </c>
      <c r="B3" s="23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24" t="s">
        <v>42</v>
      </c>
      <c r="I3" s="23">
        <v>1</v>
      </c>
      <c r="J3" s="5">
        <v>2</v>
      </c>
      <c r="K3" s="5">
        <v>3</v>
      </c>
      <c r="L3" s="5">
        <v>4</v>
      </c>
      <c r="M3" s="5">
        <v>5</v>
      </c>
      <c r="N3" s="5">
        <v>6</v>
      </c>
      <c r="O3" s="24" t="s">
        <v>42</v>
      </c>
      <c r="P3" s="23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24" t="s">
        <v>42</v>
      </c>
      <c r="W3" s="23">
        <v>1</v>
      </c>
      <c r="X3" s="5">
        <v>2</v>
      </c>
      <c r="Y3" s="5">
        <v>3</v>
      </c>
      <c r="Z3" s="5">
        <v>4</v>
      </c>
      <c r="AA3" s="5">
        <v>5</v>
      </c>
      <c r="AB3" s="5">
        <v>6</v>
      </c>
      <c r="AC3" s="24" t="s">
        <v>42</v>
      </c>
      <c r="AD3" s="23">
        <v>1</v>
      </c>
      <c r="AE3" s="5">
        <v>2</v>
      </c>
      <c r="AF3" s="5">
        <v>3</v>
      </c>
      <c r="AG3" s="5">
        <v>4</v>
      </c>
      <c r="AH3" s="5">
        <v>5</v>
      </c>
      <c r="AI3" s="5">
        <v>6</v>
      </c>
      <c r="AJ3" s="22" t="s">
        <v>42</v>
      </c>
      <c r="AK3" s="39"/>
    </row>
    <row r="4" spans="1:86" x14ac:dyDescent="0.2">
      <c r="A4" s="31" t="s">
        <v>18</v>
      </c>
      <c r="B4" s="25">
        <v>106557</v>
      </c>
      <c r="C4" s="3">
        <v>122244</v>
      </c>
      <c r="D4" s="3">
        <v>104786</v>
      </c>
      <c r="E4" s="3">
        <v>75653</v>
      </c>
      <c r="F4" s="3">
        <v>54353</v>
      </c>
      <c r="G4" s="3">
        <v>50022</v>
      </c>
      <c r="H4" s="26">
        <f>SUM(B4:G4)</f>
        <v>513615</v>
      </c>
      <c r="I4" s="25">
        <v>106557</v>
      </c>
      <c r="J4" s="3">
        <v>127188</v>
      </c>
      <c r="K4" s="3">
        <v>115097</v>
      </c>
      <c r="L4" s="3">
        <v>79371</v>
      </c>
      <c r="M4" s="3">
        <v>51827</v>
      </c>
      <c r="N4" s="3">
        <v>52866</v>
      </c>
      <c r="O4" s="26">
        <f>SUM(I4:N4)</f>
        <v>532906</v>
      </c>
      <c r="P4" s="25">
        <v>107119</v>
      </c>
      <c r="Q4" s="3">
        <v>124324</v>
      </c>
      <c r="R4" s="3">
        <v>110100</v>
      </c>
      <c r="S4" s="3">
        <v>72654</v>
      </c>
      <c r="T4" s="3">
        <v>50321</v>
      </c>
      <c r="U4" s="3">
        <v>47001</v>
      </c>
      <c r="V4" s="26">
        <f>SUM(P4:U4)</f>
        <v>511519</v>
      </c>
      <c r="W4" s="25">
        <v>111776</v>
      </c>
      <c r="X4" s="3">
        <v>129872</v>
      </c>
      <c r="Y4" s="3">
        <v>118890</v>
      </c>
      <c r="Z4" s="3">
        <v>79930</v>
      </c>
      <c r="AA4" s="3">
        <v>54911</v>
      </c>
      <c r="AB4" s="3">
        <v>54287</v>
      </c>
      <c r="AC4" s="26">
        <f>SUM(W4:AB4)</f>
        <v>549666</v>
      </c>
      <c r="AD4" s="25">
        <v>79870</v>
      </c>
      <c r="AE4" s="3">
        <v>458487</v>
      </c>
      <c r="AF4" s="3">
        <v>82147</v>
      </c>
      <c r="AG4" s="3">
        <v>273380</v>
      </c>
      <c r="AH4" s="3">
        <v>196341</v>
      </c>
      <c r="AI4" s="3">
        <v>182223</v>
      </c>
      <c r="AJ4" s="31">
        <f>SUM(AD4:AI4)</f>
        <v>1272448</v>
      </c>
      <c r="AK4" s="41">
        <f>SUM(AJ4,AC4,V4,O4,H4)</f>
        <v>3380154</v>
      </c>
    </row>
    <row r="5" spans="1:86" x14ac:dyDescent="0.2">
      <c r="A5" s="31" t="s">
        <v>17</v>
      </c>
      <c r="B5" s="25">
        <v>64359</v>
      </c>
      <c r="C5" s="3">
        <v>68997</v>
      </c>
      <c r="D5" s="3">
        <v>64173</v>
      </c>
      <c r="E5" s="3">
        <v>44724</v>
      </c>
      <c r="F5" s="3">
        <v>33466</v>
      </c>
      <c r="G5" s="3">
        <v>27395</v>
      </c>
      <c r="H5" s="26">
        <f t="shared" ref="H5:H7" si="0">SUM(B5:G5)</f>
        <v>303114</v>
      </c>
      <c r="I5" s="25">
        <v>64359</v>
      </c>
      <c r="J5" s="3">
        <v>71143</v>
      </c>
      <c r="K5" s="3">
        <v>69713</v>
      </c>
      <c r="L5" s="3">
        <v>47086</v>
      </c>
      <c r="M5" s="3">
        <v>31516</v>
      </c>
      <c r="N5" s="3">
        <v>29513</v>
      </c>
      <c r="O5" s="26">
        <f>SUM(I5:N5)</f>
        <v>313330</v>
      </c>
      <c r="P5" s="25">
        <v>65428</v>
      </c>
      <c r="Q5" s="3">
        <v>71526</v>
      </c>
      <c r="R5" s="3">
        <v>66918</v>
      </c>
      <c r="S5" s="3">
        <v>43184</v>
      </c>
      <c r="T5" s="3">
        <v>30569</v>
      </c>
      <c r="U5" s="3">
        <v>26176</v>
      </c>
      <c r="V5" s="26">
        <f t="shared" ref="V5:V7" si="1">SUM(P5:U5)</f>
        <v>303801</v>
      </c>
      <c r="W5" s="25">
        <v>67619</v>
      </c>
      <c r="X5" s="3">
        <v>72186</v>
      </c>
      <c r="Y5" s="3">
        <v>71686</v>
      </c>
      <c r="Z5" s="3">
        <v>47209</v>
      </c>
      <c r="AA5" s="3">
        <v>33130</v>
      </c>
      <c r="AB5" s="3">
        <v>29922</v>
      </c>
      <c r="AC5" s="26">
        <f t="shared" ref="AC5:AC7" si="2">SUM(W5:AB5)</f>
        <v>321752</v>
      </c>
      <c r="AD5" s="25">
        <v>49934</v>
      </c>
      <c r="AE5" s="3">
        <v>54899</v>
      </c>
      <c r="AF5" s="3">
        <v>50493</v>
      </c>
      <c r="AG5" s="3">
        <v>31886</v>
      </c>
      <c r="AH5" s="3">
        <v>22318</v>
      </c>
      <c r="AI5" s="3">
        <v>20101</v>
      </c>
      <c r="AJ5" s="31">
        <f t="shared" ref="AJ5:AJ7" si="3">SUM(AD5:AI5)</f>
        <v>229631</v>
      </c>
      <c r="AK5" s="41">
        <f>SUM(AJ5,AC5,V5,O5,H5)</f>
        <v>1471628</v>
      </c>
    </row>
    <row r="6" spans="1:86" s="64" customFormat="1" x14ac:dyDescent="0.2">
      <c r="A6" s="57" t="s">
        <v>5</v>
      </c>
      <c r="B6" s="58">
        <v>614497</v>
      </c>
      <c r="C6" s="59">
        <v>683334</v>
      </c>
      <c r="D6" s="59">
        <v>591886</v>
      </c>
      <c r="E6" s="59">
        <v>421873</v>
      </c>
      <c r="F6" s="59">
        <v>309030</v>
      </c>
      <c r="G6" s="59">
        <v>269526</v>
      </c>
      <c r="H6" s="62">
        <f t="shared" si="0"/>
        <v>2890146</v>
      </c>
      <c r="I6" s="58">
        <v>614497</v>
      </c>
      <c r="J6" s="59">
        <v>701426</v>
      </c>
      <c r="K6" s="59">
        <v>671691</v>
      </c>
      <c r="L6" s="59">
        <v>442023</v>
      </c>
      <c r="M6" s="59">
        <v>301834</v>
      </c>
      <c r="N6" s="59">
        <v>283385</v>
      </c>
      <c r="O6" s="62">
        <f>SUM(I6:N6)</f>
        <v>3014856</v>
      </c>
      <c r="P6" s="58">
        <v>604503</v>
      </c>
      <c r="Q6" s="59">
        <v>671855</v>
      </c>
      <c r="R6" s="59">
        <v>635027</v>
      </c>
      <c r="S6" s="59">
        <v>400188</v>
      </c>
      <c r="T6" s="59">
        <v>286147</v>
      </c>
      <c r="U6" s="59">
        <v>253493</v>
      </c>
      <c r="V6" s="62">
        <f t="shared" si="1"/>
        <v>2851213</v>
      </c>
      <c r="W6" s="58">
        <v>632326</v>
      </c>
      <c r="X6" s="59">
        <v>709528</v>
      </c>
      <c r="Y6" s="59">
        <v>678880</v>
      </c>
      <c r="Z6" s="59">
        <v>440077</v>
      </c>
      <c r="AA6" s="59">
        <v>308129</v>
      </c>
      <c r="AB6" s="59">
        <v>287973</v>
      </c>
      <c r="AC6" s="62">
        <f t="shared" si="2"/>
        <v>3056913</v>
      </c>
      <c r="AD6" s="58">
        <v>407854</v>
      </c>
      <c r="AE6" s="59">
        <v>94707</v>
      </c>
      <c r="AF6" s="59">
        <v>439299</v>
      </c>
      <c r="AG6" s="59">
        <v>55071</v>
      </c>
      <c r="AH6" s="59">
        <v>36886</v>
      </c>
      <c r="AI6" s="59">
        <v>36357</v>
      </c>
      <c r="AJ6" s="57">
        <f t="shared" si="3"/>
        <v>1070174</v>
      </c>
      <c r="AK6" s="65">
        <f>SUM(AJ6,AC6,V6,O6,H6)</f>
        <v>12883302</v>
      </c>
    </row>
    <row r="7" spans="1:86" s="20" customFormat="1" ht="17" thickBot="1" x14ac:dyDescent="0.25">
      <c r="A7" s="31" t="s">
        <v>19</v>
      </c>
      <c r="B7" s="27">
        <v>60769199</v>
      </c>
      <c r="C7" s="28">
        <v>65251188</v>
      </c>
      <c r="D7" s="28">
        <v>54934450</v>
      </c>
      <c r="E7" s="28">
        <v>43314776</v>
      </c>
      <c r="F7" s="28">
        <v>26775875</v>
      </c>
      <c r="G7" s="28">
        <v>23382063</v>
      </c>
      <c r="H7" s="29">
        <f t="shared" si="0"/>
        <v>274427551</v>
      </c>
      <c r="I7" s="27">
        <v>60769199</v>
      </c>
      <c r="J7" s="28">
        <v>63957075</v>
      </c>
      <c r="K7" s="28">
        <v>54255987</v>
      </c>
      <c r="L7" s="28">
        <v>41840604</v>
      </c>
      <c r="M7" s="28">
        <v>25883277</v>
      </c>
      <c r="N7" s="28">
        <v>22685041</v>
      </c>
      <c r="O7" s="29">
        <f>SUM(I7:N7)</f>
        <v>269391183</v>
      </c>
      <c r="P7" s="27">
        <v>102683738</v>
      </c>
      <c r="Q7" s="28">
        <v>109995483</v>
      </c>
      <c r="R7" s="28">
        <v>94381570</v>
      </c>
      <c r="S7" s="28">
        <v>72791704</v>
      </c>
      <c r="T7" s="28">
        <v>44923956</v>
      </c>
      <c r="U7" s="28">
        <v>39464443</v>
      </c>
      <c r="V7" s="29">
        <f t="shared" si="1"/>
        <v>464240894</v>
      </c>
      <c r="W7" s="27">
        <v>67104023</v>
      </c>
      <c r="X7" s="28">
        <v>72584758</v>
      </c>
      <c r="Y7" s="28">
        <v>62016431</v>
      </c>
      <c r="Z7" s="28">
        <v>47361220</v>
      </c>
      <c r="AA7" s="28">
        <v>29884217</v>
      </c>
      <c r="AB7" s="28">
        <v>26478857</v>
      </c>
      <c r="AC7" s="29">
        <f t="shared" si="2"/>
        <v>305429506</v>
      </c>
      <c r="AD7" s="27"/>
      <c r="AE7" s="28"/>
      <c r="AF7" s="28"/>
      <c r="AG7" s="28"/>
      <c r="AH7" s="28"/>
      <c r="AI7" s="28"/>
      <c r="AJ7" s="37">
        <f t="shared" si="3"/>
        <v>0</v>
      </c>
      <c r="AK7" s="40"/>
    </row>
    <row r="8" spans="1:86" s="19" customFormat="1" x14ac:dyDescent="0.2"/>
    <row r="9" spans="1:86" s="19" customFormat="1" ht="17" thickBot="1" x14ac:dyDescent="0.25">
      <c r="A9" s="3"/>
      <c r="B9" s="110" t="s">
        <v>16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2"/>
    </row>
    <row r="10" spans="1:86" s="19" customFormat="1" x14ac:dyDescent="0.2">
      <c r="A10" s="30" t="s">
        <v>3</v>
      </c>
      <c r="B10" s="102">
        <v>165499</v>
      </c>
      <c r="C10" s="103"/>
      <c r="D10" s="103"/>
      <c r="E10" s="103"/>
      <c r="F10" s="103"/>
      <c r="G10" s="103"/>
      <c r="H10" s="104"/>
      <c r="I10" s="102" t="s">
        <v>53</v>
      </c>
      <c r="J10" s="103"/>
      <c r="K10" s="103"/>
      <c r="L10" s="103"/>
      <c r="M10" s="103"/>
      <c r="N10" s="103"/>
      <c r="O10" s="104"/>
      <c r="P10" s="102">
        <v>165502</v>
      </c>
      <c r="Q10" s="103"/>
      <c r="R10" s="103"/>
      <c r="S10" s="103"/>
      <c r="T10" s="103"/>
      <c r="U10" s="103"/>
      <c r="V10" s="104"/>
      <c r="W10" s="102">
        <v>165504</v>
      </c>
      <c r="X10" s="103"/>
      <c r="Y10" s="103"/>
      <c r="Z10" s="103"/>
      <c r="AA10" s="103"/>
      <c r="AB10" s="103"/>
      <c r="AC10" s="104"/>
      <c r="AD10" s="102">
        <v>165505</v>
      </c>
      <c r="AE10" s="103"/>
      <c r="AF10" s="103"/>
      <c r="AG10" s="103"/>
      <c r="AH10" s="103"/>
      <c r="AI10" s="103"/>
      <c r="AJ10" s="104"/>
      <c r="AK10" s="103" t="s">
        <v>0</v>
      </c>
      <c r="AL10" s="103"/>
      <c r="AM10" s="103"/>
      <c r="AN10" s="103"/>
      <c r="AO10" s="103"/>
      <c r="AP10" s="103"/>
      <c r="AQ10" s="104"/>
      <c r="AR10" s="102" t="s">
        <v>52</v>
      </c>
      <c r="AS10" s="103"/>
      <c r="AT10" s="103"/>
      <c r="AU10" s="103"/>
      <c r="AV10" s="103"/>
      <c r="AW10" s="104"/>
    </row>
    <row r="11" spans="1:86" s="19" customFormat="1" x14ac:dyDescent="0.2">
      <c r="A11" s="30" t="s">
        <v>20</v>
      </c>
      <c r="B11" s="23">
        <v>1</v>
      </c>
      <c r="C11" s="43">
        <v>2</v>
      </c>
      <c r="D11" s="43">
        <v>3</v>
      </c>
      <c r="E11" s="43">
        <v>4</v>
      </c>
      <c r="F11" s="43">
        <v>5</v>
      </c>
      <c r="G11" s="43">
        <v>6</v>
      </c>
      <c r="H11" s="24" t="s">
        <v>42</v>
      </c>
      <c r="I11" s="23">
        <v>1</v>
      </c>
      <c r="J11" s="43">
        <v>2</v>
      </c>
      <c r="K11" s="43">
        <v>3</v>
      </c>
      <c r="L11" s="43">
        <v>4</v>
      </c>
      <c r="M11" s="43">
        <v>5</v>
      </c>
      <c r="N11" s="43">
        <v>6</v>
      </c>
      <c r="O11" s="24" t="s">
        <v>42</v>
      </c>
      <c r="P11" s="23">
        <v>1</v>
      </c>
      <c r="Q11" s="43">
        <v>2</v>
      </c>
      <c r="R11" s="43">
        <v>3</v>
      </c>
      <c r="S11" s="43">
        <v>4</v>
      </c>
      <c r="T11" s="43">
        <v>5</v>
      </c>
      <c r="U11" s="43">
        <v>6</v>
      </c>
      <c r="V11" s="24" t="s">
        <v>42</v>
      </c>
      <c r="W11" s="23">
        <v>1</v>
      </c>
      <c r="X11" s="43">
        <v>2</v>
      </c>
      <c r="Y11" s="43">
        <v>3</v>
      </c>
      <c r="Z11" s="43">
        <v>4</v>
      </c>
      <c r="AA11" s="43">
        <v>5</v>
      </c>
      <c r="AB11" s="43">
        <v>6</v>
      </c>
      <c r="AC11" s="24" t="s">
        <v>42</v>
      </c>
      <c r="AD11" s="23">
        <v>1</v>
      </c>
      <c r="AE11" s="43">
        <v>2</v>
      </c>
      <c r="AF11" s="43">
        <v>3</v>
      </c>
      <c r="AG11" s="43">
        <v>4</v>
      </c>
      <c r="AH11" s="43">
        <v>5</v>
      </c>
      <c r="AI11" s="43">
        <v>6</v>
      </c>
      <c r="AJ11" s="24" t="s">
        <v>42</v>
      </c>
      <c r="AK11" s="47">
        <v>1</v>
      </c>
      <c r="AL11" s="5">
        <v>2</v>
      </c>
      <c r="AM11" s="5">
        <v>3</v>
      </c>
      <c r="AN11" s="5">
        <v>4</v>
      </c>
      <c r="AO11" s="5">
        <v>5</v>
      </c>
      <c r="AP11" s="5">
        <v>6</v>
      </c>
      <c r="AQ11" s="32"/>
      <c r="AR11" s="23">
        <v>1</v>
      </c>
      <c r="AS11" s="5">
        <v>2</v>
      </c>
      <c r="AT11" s="5">
        <v>3</v>
      </c>
      <c r="AU11" s="5">
        <v>4</v>
      </c>
      <c r="AV11" s="5">
        <v>5</v>
      </c>
      <c r="AW11" s="32">
        <v>6</v>
      </c>
    </row>
    <row r="12" spans="1:86" s="19" customFormat="1" x14ac:dyDescent="0.2">
      <c r="A12" s="31" t="s">
        <v>18</v>
      </c>
      <c r="B12" s="25">
        <v>121241</v>
      </c>
      <c r="C12" s="3">
        <v>141902</v>
      </c>
      <c r="D12" s="3">
        <v>125976</v>
      </c>
      <c r="E12" s="3">
        <v>85263</v>
      </c>
      <c r="F12" s="3">
        <v>54439</v>
      </c>
      <c r="G12" s="3">
        <v>57733</v>
      </c>
      <c r="H12" s="26">
        <f>SUM(B12:G12)</f>
        <v>586554</v>
      </c>
      <c r="I12" s="25">
        <v>110392</v>
      </c>
      <c r="J12" s="3">
        <v>118677</v>
      </c>
      <c r="K12" s="84">
        <v>1149</v>
      </c>
      <c r="L12" s="84">
        <v>850</v>
      </c>
      <c r="M12" s="84">
        <v>654</v>
      </c>
      <c r="N12" s="84">
        <v>398</v>
      </c>
      <c r="O12" s="85">
        <f>SUM(I12:N12)</f>
        <v>232120</v>
      </c>
      <c r="P12" s="25">
        <v>123135</v>
      </c>
      <c r="Q12" s="3">
        <v>129263</v>
      </c>
      <c r="R12" s="3">
        <v>114323</v>
      </c>
      <c r="S12" s="3">
        <v>84732</v>
      </c>
      <c r="T12" s="3">
        <v>55375</v>
      </c>
      <c r="U12" s="3">
        <v>56313</v>
      </c>
      <c r="V12" s="26">
        <f>SUM(P12:U12)</f>
        <v>563141</v>
      </c>
      <c r="W12" s="25">
        <v>119811</v>
      </c>
      <c r="X12" s="3">
        <v>140179</v>
      </c>
      <c r="Y12" s="3">
        <v>105501</v>
      </c>
      <c r="Z12" s="3">
        <v>83232</v>
      </c>
      <c r="AA12" s="3">
        <v>55890</v>
      </c>
      <c r="AB12" s="3">
        <v>57324</v>
      </c>
      <c r="AC12" s="26">
        <f>SUM(W12:AB12)</f>
        <v>561937</v>
      </c>
      <c r="AD12" s="25">
        <v>107941</v>
      </c>
      <c r="AE12" s="3">
        <v>127030</v>
      </c>
      <c r="AF12" s="3">
        <v>113469</v>
      </c>
      <c r="AG12" s="3">
        <v>71164</v>
      </c>
      <c r="AH12" s="3">
        <v>48238</v>
      </c>
      <c r="AI12" s="3">
        <v>23436</v>
      </c>
      <c r="AJ12" s="26">
        <f>SUM(AD12:AI12)</f>
        <v>491278</v>
      </c>
      <c r="AK12" s="48"/>
      <c r="AL12" s="3"/>
      <c r="AM12" s="3"/>
      <c r="AN12" s="3"/>
      <c r="AO12" s="3"/>
      <c r="AP12" s="3"/>
      <c r="AQ12" s="33"/>
      <c r="AR12" s="25"/>
      <c r="AS12" s="3"/>
      <c r="AT12" s="3"/>
      <c r="AU12" s="3"/>
      <c r="AV12" s="3"/>
      <c r="AW12" s="33"/>
    </row>
    <row r="13" spans="1:86" s="19" customFormat="1" x14ac:dyDescent="0.2">
      <c r="A13" s="31" t="s">
        <v>17</v>
      </c>
      <c r="B13" s="25">
        <v>73523</v>
      </c>
      <c r="C13" s="3">
        <v>79515</v>
      </c>
      <c r="D13" s="3">
        <v>75634</v>
      </c>
      <c r="E13" s="3">
        <v>50299</v>
      </c>
      <c r="F13" s="3">
        <v>32802</v>
      </c>
      <c r="G13" s="3">
        <v>31583</v>
      </c>
      <c r="H13" s="26">
        <f>SUM(B13:G13)</f>
        <v>343356</v>
      </c>
      <c r="I13" s="25">
        <v>68402</v>
      </c>
      <c r="J13" s="3">
        <v>69146</v>
      </c>
      <c r="K13" s="84">
        <v>763</v>
      </c>
      <c r="L13" s="84">
        <v>534</v>
      </c>
      <c r="M13" s="84">
        <v>418</v>
      </c>
      <c r="N13" s="84">
        <v>219</v>
      </c>
      <c r="O13" s="85">
        <f>SUM(I13:N13)</f>
        <v>139482</v>
      </c>
      <c r="P13" s="25">
        <v>74060</v>
      </c>
      <c r="Q13" s="3">
        <v>74097</v>
      </c>
      <c r="R13" s="3">
        <v>69343</v>
      </c>
      <c r="S13" s="3">
        <v>48170</v>
      </c>
      <c r="T13" s="3">
        <v>32674</v>
      </c>
      <c r="U13" s="3">
        <v>29912</v>
      </c>
      <c r="V13" s="26">
        <f t="shared" ref="V13:V21" si="4">SUM(P13:U13)</f>
        <v>328256</v>
      </c>
      <c r="W13" s="25">
        <v>73029</v>
      </c>
      <c r="X13" s="3">
        <v>78435</v>
      </c>
      <c r="Y13" s="3">
        <v>66223</v>
      </c>
      <c r="Z13" s="3">
        <v>47809</v>
      </c>
      <c r="AA13" s="3">
        <v>33205</v>
      </c>
      <c r="AB13" s="3">
        <v>31063</v>
      </c>
      <c r="AC13" s="26">
        <f t="shared" ref="AC13:AC21" si="5">SUM(W13:AB13)</f>
        <v>329764</v>
      </c>
      <c r="AD13" s="25">
        <v>64483</v>
      </c>
      <c r="AE13" s="3">
        <v>69832</v>
      </c>
      <c r="AF13" s="3">
        <v>65212</v>
      </c>
      <c r="AG13" s="3">
        <v>39990</v>
      </c>
      <c r="AH13" s="3">
        <v>27446</v>
      </c>
      <c r="AI13" s="3">
        <v>12647</v>
      </c>
      <c r="AJ13" s="26">
        <f t="shared" ref="AJ13:AJ18" si="6">SUM(AD13:AI13)</f>
        <v>279610</v>
      </c>
      <c r="AK13" s="48"/>
      <c r="AL13" s="3"/>
      <c r="AM13" s="3"/>
      <c r="AN13" s="3"/>
      <c r="AO13" s="3"/>
      <c r="AP13" s="3"/>
      <c r="AQ13" s="33"/>
      <c r="AR13" s="25"/>
      <c r="AS13" s="3"/>
      <c r="AT13" s="3"/>
      <c r="AU13" s="3"/>
      <c r="AV13" s="3"/>
      <c r="AW13" s="33"/>
    </row>
    <row r="14" spans="1:86" s="61" customFormat="1" x14ac:dyDescent="0.2">
      <c r="A14" s="35" t="s">
        <v>5</v>
      </c>
      <c r="B14" s="70">
        <v>633625</v>
      </c>
      <c r="C14" s="36">
        <v>709585</v>
      </c>
      <c r="D14" s="36">
        <v>674479</v>
      </c>
      <c r="E14" s="36">
        <v>426711</v>
      </c>
      <c r="F14" s="36">
        <v>278233</v>
      </c>
      <c r="G14" s="36">
        <v>282183</v>
      </c>
      <c r="H14" s="71">
        <f>SUM(B14:G14)</f>
        <v>3004816</v>
      </c>
      <c r="I14" s="70">
        <v>556974</v>
      </c>
      <c r="J14" s="36">
        <v>539714</v>
      </c>
      <c r="K14" s="84">
        <v>22203</v>
      </c>
      <c r="L14" s="86">
        <v>15615</v>
      </c>
      <c r="M14" s="84">
        <v>345832</v>
      </c>
      <c r="N14" s="84">
        <v>8171</v>
      </c>
      <c r="O14" s="85">
        <f>SUM(I14:N14)</f>
        <v>1488509</v>
      </c>
      <c r="P14" s="70">
        <v>625612</v>
      </c>
      <c r="Q14" s="36">
        <v>581152</v>
      </c>
      <c r="R14" s="36">
        <v>543485</v>
      </c>
      <c r="S14" s="36">
        <v>410348</v>
      </c>
      <c r="T14" s="36">
        <v>283368</v>
      </c>
      <c r="U14" s="36">
        <v>270021</v>
      </c>
      <c r="V14" s="71">
        <f t="shared" si="4"/>
        <v>2713986</v>
      </c>
      <c r="W14" s="70">
        <v>611231</v>
      </c>
      <c r="X14" s="36">
        <v>687113</v>
      </c>
      <c r="Y14" s="36">
        <v>487120</v>
      </c>
      <c r="Z14" s="36">
        <v>401968</v>
      </c>
      <c r="AA14" s="36">
        <v>290829</v>
      </c>
      <c r="AB14" s="36">
        <v>273672</v>
      </c>
      <c r="AC14" s="71">
        <f t="shared" si="5"/>
        <v>2751933</v>
      </c>
      <c r="AD14" s="70">
        <v>564008</v>
      </c>
      <c r="AE14" s="36">
        <v>645218</v>
      </c>
      <c r="AF14" s="36">
        <v>607117</v>
      </c>
      <c r="AG14" s="36">
        <v>355316</v>
      </c>
      <c r="AH14" s="36">
        <v>257890</v>
      </c>
      <c r="AI14" s="36">
        <v>91217</v>
      </c>
      <c r="AJ14" s="71">
        <f t="shared" si="6"/>
        <v>2520766</v>
      </c>
      <c r="AK14" s="63"/>
      <c r="AL14" s="59"/>
      <c r="AM14" s="59"/>
      <c r="AN14" s="59"/>
      <c r="AO14" s="59"/>
      <c r="AP14" s="59"/>
      <c r="AQ14" s="60"/>
      <c r="AR14" s="58"/>
      <c r="AS14" s="59"/>
      <c r="AT14" s="59"/>
      <c r="AU14" s="59"/>
      <c r="AV14" s="59"/>
      <c r="AW14" s="60"/>
    </row>
    <row r="15" spans="1:86" ht="17" thickBot="1" x14ac:dyDescent="0.25">
      <c r="A15" s="31" t="s">
        <v>19</v>
      </c>
      <c r="B15" s="44">
        <v>7297211</v>
      </c>
      <c r="C15" s="45">
        <v>8072348</v>
      </c>
      <c r="D15" s="45">
        <v>7180289</v>
      </c>
      <c r="E15" s="45">
        <v>4638736</v>
      </c>
      <c r="F15" s="45">
        <v>3255557</v>
      </c>
      <c r="G15" s="45">
        <v>2958667</v>
      </c>
      <c r="H15" s="29">
        <f>SUM(B15:G15)</f>
        <v>33402808</v>
      </c>
      <c r="I15" s="27">
        <v>6365918</v>
      </c>
      <c r="J15" s="28">
        <v>6654186</v>
      </c>
      <c r="K15" s="87">
        <v>765757</v>
      </c>
      <c r="L15" s="87">
        <v>553563</v>
      </c>
      <c r="M15" s="87">
        <v>10386</v>
      </c>
      <c r="N15" s="87">
        <v>297206</v>
      </c>
      <c r="O15" s="88">
        <f>SUM(I15:N15)</f>
        <v>14647016</v>
      </c>
      <c r="P15" s="27">
        <v>5670929</v>
      </c>
      <c r="Q15" s="28">
        <v>5607409</v>
      </c>
      <c r="R15" s="28">
        <v>5138379</v>
      </c>
      <c r="S15" s="28">
        <v>3731518</v>
      </c>
      <c r="T15" s="28">
        <v>2628868</v>
      </c>
      <c r="U15" s="28">
        <v>2315181</v>
      </c>
      <c r="V15" s="29">
        <f t="shared" si="4"/>
        <v>25092284</v>
      </c>
      <c r="W15" s="27">
        <v>6156145</v>
      </c>
      <c r="X15" s="28">
        <v>6899341</v>
      </c>
      <c r="Y15" s="28">
        <v>5232339</v>
      </c>
      <c r="Z15" s="28">
        <v>3873382</v>
      </c>
      <c r="AA15" s="28">
        <v>2918978</v>
      </c>
      <c r="AB15" s="28">
        <v>2493236</v>
      </c>
      <c r="AC15" s="29">
        <f t="shared" si="5"/>
        <v>27573421</v>
      </c>
      <c r="AD15" s="27">
        <v>5933932</v>
      </c>
      <c r="AE15" s="28">
        <v>7277494</v>
      </c>
      <c r="AF15" s="28">
        <v>5965229</v>
      </c>
      <c r="AG15" s="28">
        <v>3483830</v>
      </c>
      <c r="AH15" s="28">
        <v>2552162</v>
      </c>
      <c r="AI15" s="28">
        <v>1018262</v>
      </c>
      <c r="AJ15" s="29">
        <f t="shared" si="6"/>
        <v>26230909</v>
      </c>
      <c r="AK15" s="49"/>
      <c r="AL15" s="28"/>
      <c r="AM15" s="28"/>
      <c r="AN15" s="28"/>
      <c r="AO15" s="28"/>
      <c r="AP15" s="28"/>
      <c r="AQ15" s="34"/>
      <c r="AR15" s="27"/>
      <c r="AS15" s="28"/>
      <c r="AT15" s="28"/>
      <c r="AU15" s="28"/>
      <c r="AV15" s="28"/>
      <c r="AW15" s="34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</row>
    <row r="16" spans="1:86" ht="17" thickBot="1" x14ac:dyDescent="0.25">
      <c r="A16" s="31" t="s">
        <v>48</v>
      </c>
      <c r="B16" s="50">
        <v>104783</v>
      </c>
      <c r="C16" s="51">
        <v>124014</v>
      </c>
      <c r="D16" s="51">
        <v>110423</v>
      </c>
      <c r="E16" s="51">
        <v>74505</v>
      </c>
      <c r="F16" s="51">
        <v>47406</v>
      </c>
      <c r="G16" s="51">
        <v>50778</v>
      </c>
      <c r="H16" s="52">
        <f>SUM(B16:G16)</f>
        <v>511909</v>
      </c>
      <c r="I16" s="53">
        <v>98326</v>
      </c>
      <c r="J16" s="54">
        <v>106200</v>
      </c>
      <c r="K16" s="89">
        <v>997</v>
      </c>
      <c r="L16" s="89">
        <v>709</v>
      </c>
      <c r="M16" s="89">
        <v>590</v>
      </c>
      <c r="N16" s="89">
        <v>340</v>
      </c>
      <c r="O16" s="90">
        <f t="shared" ref="O16:O21" si="7">SUM(I16:N16)</f>
        <v>207162</v>
      </c>
      <c r="P16" s="53">
        <v>109367</v>
      </c>
      <c r="Q16" s="54">
        <v>115954</v>
      </c>
      <c r="R16" s="54">
        <v>102144</v>
      </c>
      <c r="S16" s="54">
        <v>75763</v>
      </c>
      <c r="T16" s="54">
        <v>49468</v>
      </c>
      <c r="U16" s="54">
        <v>50462</v>
      </c>
      <c r="V16" s="55">
        <f t="shared" si="4"/>
        <v>503158</v>
      </c>
      <c r="W16" s="53">
        <v>105061</v>
      </c>
      <c r="X16" s="54">
        <v>123323</v>
      </c>
      <c r="Y16" s="54">
        <v>93315</v>
      </c>
      <c r="Z16" s="54">
        <v>73271</v>
      </c>
      <c r="AA16" s="54">
        <v>48917</v>
      </c>
      <c r="AB16" s="54">
        <v>50820</v>
      </c>
      <c r="AC16" s="55">
        <f t="shared" si="5"/>
        <v>494707</v>
      </c>
      <c r="AD16" s="53">
        <v>92765</v>
      </c>
      <c r="AE16" s="54">
        <v>108398</v>
      </c>
      <c r="AF16" s="54">
        <v>97962</v>
      </c>
      <c r="AG16" s="54">
        <v>61522</v>
      </c>
      <c r="AH16" s="54">
        <v>41249</v>
      </c>
      <c r="AI16" s="54">
        <v>20315</v>
      </c>
      <c r="AJ16" s="56">
        <f t="shared" si="6"/>
        <v>422211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</row>
    <row r="17" spans="1:84" ht="17" thickBot="1" x14ac:dyDescent="0.25">
      <c r="A17" s="31" t="s">
        <v>49</v>
      </c>
      <c r="B17" s="25">
        <v>63588</v>
      </c>
      <c r="C17" s="3">
        <v>68721</v>
      </c>
      <c r="D17" s="3">
        <v>66105</v>
      </c>
      <c r="E17" s="3">
        <v>43527</v>
      </c>
      <c r="F17" s="3">
        <v>28505</v>
      </c>
      <c r="G17" s="3">
        <v>27603</v>
      </c>
      <c r="H17" s="52">
        <f t="shared" ref="H17:H18" si="8">SUM(B17:G17)</f>
        <v>298049</v>
      </c>
      <c r="I17" s="25">
        <v>60678</v>
      </c>
      <c r="J17" s="3">
        <v>61385</v>
      </c>
      <c r="K17" s="84">
        <v>669</v>
      </c>
      <c r="L17" s="84">
        <v>474</v>
      </c>
      <c r="M17" s="84">
        <v>383</v>
      </c>
      <c r="N17" s="84">
        <v>195</v>
      </c>
      <c r="O17" s="91">
        <f t="shared" si="7"/>
        <v>123784</v>
      </c>
      <c r="P17" s="25">
        <v>65166</v>
      </c>
      <c r="Q17" s="3">
        <v>65597</v>
      </c>
      <c r="R17" s="3">
        <v>61580</v>
      </c>
      <c r="S17" s="3">
        <v>42366</v>
      </c>
      <c r="T17" s="3">
        <v>28707</v>
      </c>
      <c r="U17" s="3">
        <v>26322</v>
      </c>
      <c r="V17" s="46">
        <f t="shared" si="4"/>
        <v>289738</v>
      </c>
      <c r="W17" s="25">
        <v>63580</v>
      </c>
      <c r="X17" s="3">
        <v>67890</v>
      </c>
      <c r="Y17" s="3">
        <v>58606</v>
      </c>
      <c r="Z17" s="3">
        <v>41666</v>
      </c>
      <c r="AA17" s="3">
        <v>28735</v>
      </c>
      <c r="AB17" s="3">
        <v>27191</v>
      </c>
      <c r="AC17" s="46">
        <f t="shared" si="5"/>
        <v>287668</v>
      </c>
      <c r="AD17" s="25">
        <v>54895</v>
      </c>
      <c r="AE17" s="3">
        <v>58419</v>
      </c>
      <c r="AF17" s="3">
        <v>55333</v>
      </c>
      <c r="AG17" s="3">
        <v>33879</v>
      </c>
      <c r="AH17" s="3">
        <v>23147</v>
      </c>
      <c r="AI17" s="3">
        <v>10733</v>
      </c>
      <c r="AJ17" s="26">
        <f t="shared" si="6"/>
        <v>236406</v>
      </c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</row>
    <row r="18" spans="1:84" s="64" customFormat="1" ht="17" thickBot="1" x14ac:dyDescent="0.25">
      <c r="A18" s="72" t="s">
        <v>6</v>
      </c>
      <c r="B18" s="73">
        <v>482902</v>
      </c>
      <c r="C18" s="74">
        <v>541284</v>
      </c>
      <c r="D18" s="74">
        <v>530030</v>
      </c>
      <c r="E18" s="74">
        <v>330163</v>
      </c>
      <c r="F18" s="74">
        <v>216700</v>
      </c>
      <c r="G18" s="74">
        <v>222885</v>
      </c>
      <c r="H18" s="52">
        <f t="shared" si="8"/>
        <v>2323964</v>
      </c>
      <c r="I18" s="73">
        <v>452754</v>
      </c>
      <c r="J18" s="74">
        <v>439803</v>
      </c>
      <c r="K18" s="92">
        <v>18860</v>
      </c>
      <c r="L18" s="92">
        <v>13419</v>
      </c>
      <c r="M18" s="92">
        <v>9040</v>
      </c>
      <c r="N18" s="92">
        <v>7012</v>
      </c>
      <c r="O18" s="91">
        <f t="shared" si="7"/>
        <v>940888</v>
      </c>
      <c r="P18" s="73">
        <v>500412</v>
      </c>
      <c r="Q18" s="74">
        <v>468126</v>
      </c>
      <c r="R18" s="74">
        <v>440723</v>
      </c>
      <c r="S18" s="74">
        <v>330061</v>
      </c>
      <c r="T18" s="74">
        <v>230783</v>
      </c>
      <c r="U18" s="74">
        <v>221091</v>
      </c>
      <c r="V18" s="75">
        <f t="shared" si="4"/>
        <v>2191196</v>
      </c>
      <c r="W18" s="73">
        <v>482695</v>
      </c>
      <c r="X18" s="74">
        <v>539158</v>
      </c>
      <c r="Y18" s="74">
        <v>391698</v>
      </c>
      <c r="Z18" s="74">
        <v>321831</v>
      </c>
      <c r="AA18" s="74">
        <v>233532</v>
      </c>
      <c r="AB18" s="74">
        <v>223872</v>
      </c>
      <c r="AC18" s="75">
        <f t="shared" si="5"/>
        <v>2192786</v>
      </c>
      <c r="AD18" s="73">
        <v>441813</v>
      </c>
      <c r="AE18" s="74">
        <v>498490</v>
      </c>
      <c r="AF18" s="74">
        <v>487594</v>
      </c>
      <c r="AG18" s="74">
        <v>283417</v>
      </c>
      <c r="AH18" s="74">
        <v>207194</v>
      </c>
      <c r="AI18" s="74">
        <v>72289</v>
      </c>
      <c r="AJ18" s="75">
        <f t="shared" si="6"/>
        <v>1990797</v>
      </c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</row>
    <row r="19" spans="1:84" x14ac:dyDescent="0.2">
      <c r="A19" s="31" t="s">
        <v>54</v>
      </c>
      <c r="B19" s="50"/>
      <c r="C19" s="51"/>
      <c r="D19" s="51"/>
      <c r="E19" s="51"/>
      <c r="F19" s="51"/>
      <c r="G19" s="51"/>
      <c r="H19" s="52"/>
      <c r="I19" s="50">
        <v>95867</v>
      </c>
      <c r="J19" s="51">
        <v>103288</v>
      </c>
      <c r="K19" s="93">
        <v>138</v>
      </c>
      <c r="L19" s="93">
        <v>95</v>
      </c>
      <c r="M19" s="93">
        <v>64</v>
      </c>
      <c r="N19" s="93">
        <v>51</v>
      </c>
      <c r="O19" s="94">
        <f t="shared" si="7"/>
        <v>199503</v>
      </c>
      <c r="P19" s="50">
        <v>107183</v>
      </c>
      <c r="Q19" s="51">
        <v>113800</v>
      </c>
      <c r="R19" s="51">
        <v>100227</v>
      </c>
      <c r="S19" s="51">
        <v>74315</v>
      </c>
      <c r="T19" s="51">
        <v>48512</v>
      </c>
      <c r="U19" s="51">
        <v>49733</v>
      </c>
      <c r="V19" s="80">
        <f t="shared" si="4"/>
        <v>493770</v>
      </c>
      <c r="W19" s="50">
        <v>102697</v>
      </c>
      <c r="X19" s="51">
        <v>120513</v>
      </c>
      <c r="Y19" s="51">
        <v>91172</v>
      </c>
      <c r="Z19" s="51">
        <v>71703</v>
      </c>
      <c r="AA19" s="51">
        <v>47798</v>
      </c>
      <c r="AB19" s="51">
        <v>50041</v>
      </c>
      <c r="AC19" s="80">
        <f t="shared" si="5"/>
        <v>483924</v>
      </c>
      <c r="AD19" s="50">
        <v>90609</v>
      </c>
      <c r="AE19" s="51"/>
      <c r="AF19" s="51"/>
      <c r="AG19" s="51">
        <v>60138</v>
      </c>
      <c r="AH19" s="51">
        <v>40323</v>
      </c>
      <c r="AI19" s="51">
        <v>19936</v>
      </c>
      <c r="AJ19" s="52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84" x14ac:dyDescent="0.2">
      <c r="A20" s="31" t="s">
        <v>55</v>
      </c>
      <c r="B20" s="25"/>
      <c r="C20" s="3"/>
      <c r="D20" s="3"/>
      <c r="E20" s="3"/>
      <c r="F20" s="3"/>
      <c r="G20" s="3"/>
      <c r="H20" s="33"/>
      <c r="I20" s="25">
        <v>57497</v>
      </c>
      <c r="J20" s="3">
        <v>57735</v>
      </c>
      <c r="K20" s="84">
        <v>64</v>
      </c>
      <c r="L20" s="84">
        <v>40</v>
      </c>
      <c r="M20" s="84">
        <v>43</v>
      </c>
      <c r="N20" s="84">
        <v>19</v>
      </c>
      <c r="O20" s="85">
        <f t="shared" si="7"/>
        <v>115398</v>
      </c>
      <c r="P20" s="25">
        <v>62651</v>
      </c>
      <c r="Q20" s="3">
        <v>62964</v>
      </c>
      <c r="R20" s="3">
        <v>59256</v>
      </c>
      <c r="S20" s="3">
        <v>40696</v>
      </c>
      <c r="T20" s="3">
        <v>27529</v>
      </c>
      <c r="U20" s="3">
        <v>25382</v>
      </c>
      <c r="V20" s="71">
        <f t="shared" si="4"/>
        <v>278478</v>
      </c>
      <c r="W20" s="25">
        <v>60661</v>
      </c>
      <c r="X20" s="3">
        <v>64601</v>
      </c>
      <c r="Y20" s="3">
        <v>55974</v>
      </c>
      <c r="Z20" s="3">
        <v>39812</v>
      </c>
      <c r="AA20" s="3">
        <v>27469</v>
      </c>
      <c r="AB20" s="3">
        <v>26125</v>
      </c>
      <c r="AC20" s="71">
        <f t="shared" si="5"/>
        <v>274642</v>
      </c>
      <c r="AD20" s="25">
        <v>52130</v>
      </c>
      <c r="AE20" s="3"/>
      <c r="AF20" s="3"/>
      <c r="AG20" s="3">
        <v>32084</v>
      </c>
      <c r="AH20" s="3">
        <v>22021</v>
      </c>
      <c r="AI20" s="3">
        <v>10226</v>
      </c>
      <c r="AJ20" s="33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84" ht="17" thickBot="1" x14ac:dyDescent="0.25">
      <c r="A21" s="35" t="s">
        <v>56</v>
      </c>
      <c r="B21" s="27"/>
      <c r="C21" s="28"/>
      <c r="D21" s="28"/>
      <c r="E21" s="28"/>
      <c r="F21" s="28"/>
      <c r="G21" s="28"/>
      <c r="H21" s="34"/>
      <c r="I21" s="27">
        <v>431752</v>
      </c>
      <c r="J21" s="28">
        <v>412895</v>
      </c>
      <c r="K21" s="87">
        <v>3130</v>
      </c>
      <c r="L21" s="87">
        <v>2238</v>
      </c>
      <c r="M21" s="87">
        <v>1504</v>
      </c>
      <c r="N21" s="87">
        <v>1132</v>
      </c>
      <c r="O21" s="88">
        <f t="shared" si="7"/>
        <v>852651</v>
      </c>
      <c r="P21" s="27">
        <v>479064</v>
      </c>
      <c r="Q21" s="28">
        <v>446448</v>
      </c>
      <c r="R21" s="28">
        <v>421830</v>
      </c>
      <c r="S21" s="28">
        <v>315563</v>
      </c>
      <c r="T21" s="28">
        <v>222031</v>
      </c>
      <c r="U21" s="28">
        <v>214506</v>
      </c>
      <c r="V21" s="68">
        <f t="shared" si="4"/>
        <v>2099442</v>
      </c>
      <c r="W21" s="27">
        <v>460036</v>
      </c>
      <c r="X21" s="28">
        <v>512933</v>
      </c>
      <c r="Y21" s="28">
        <v>373597</v>
      </c>
      <c r="Z21" s="28">
        <v>307343</v>
      </c>
      <c r="AA21" s="28">
        <v>224329</v>
      </c>
      <c r="AB21" s="28">
        <v>216979</v>
      </c>
      <c r="AC21" s="68">
        <f t="shared" si="5"/>
        <v>2095217</v>
      </c>
      <c r="AD21" s="27">
        <v>419889</v>
      </c>
      <c r="AE21" s="28"/>
      <c r="AF21" s="28"/>
      <c r="AG21" s="28">
        <v>269465</v>
      </c>
      <c r="AH21" s="28">
        <v>198255</v>
      </c>
      <c r="AI21" s="28">
        <v>68736</v>
      </c>
      <c r="AJ21" s="34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84" ht="17" thickBot="1" x14ac:dyDescent="0.25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84" x14ac:dyDescent="0.2">
      <c r="A23" s="50"/>
      <c r="B23" s="108" t="s">
        <v>50</v>
      </c>
      <c r="C23" s="108"/>
      <c r="D23" s="108"/>
      <c r="E23" s="108"/>
      <c r="F23" s="108"/>
      <c r="G23" s="108"/>
      <c r="H23" s="108"/>
      <c r="I23" s="108" t="s">
        <v>16</v>
      </c>
      <c r="J23" s="108"/>
      <c r="K23" s="108"/>
      <c r="L23" s="108"/>
      <c r="M23" s="108"/>
      <c r="N23" s="108"/>
      <c r="O23" s="10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84" s="64" customFormat="1" x14ac:dyDescent="0.2">
      <c r="A24" s="25" t="s">
        <v>20</v>
      </c>
      <c r="B24" s="69">
        <v>1</v>
      </c>
      <c r="C24" s="69">
        <v>2</v>
      </c>
      <c r="D24" s="69">
        <v>3</v>
      </c>
      <c r="E24" s="69">
        <v>4</v>
      </c>
      <c r="F24" s="69">
        <v>5</v>
      </c>
      <c r="G24" s="69">
        <v>6</v>
      </c>
      <c r="H24" s="21" t="s">
        <v>42</v>
      </c>
      <c r="I24" s="69">
        <v>1</v>
      </c>
      <c r="J24" s="69">
        <v>2</v>
      </c>
      <c r="K24" s="69">
        <v>3</v>
      </c>
      <c r="L24" s="69">
        <v>4</v>
      </c>
      <c r="M24" s="69">
        <v>5</v>
      </c>
      <c r="N24" s="69">
        <v>6</v>
      </c>
      <c r="O24" s="33" t="s">
        <v>42</v>
      </c>
    </row>
    <row r="25" spans="1:84" x14ac:dyDescent="0.2">
      <c r="A25" s="76" t="s">
        <v>45</v>
      </c>
      <c r="B25" s="3">
        <v>112221</v>
      </c>
      <c r="C25" s="3">
        <v>135971</v>
      </c>
      <c r="D25" s="3">
        <v>118772</v>
      </c>
      <c r="E25" s="3">
        <v>79797</v>
      </c>
      <c r="F25" s="3">
        <v>56738</v>
      </c>
      <c r="G25" s="3">
        <v>55233</v>
      </c>
      <c r="H25" s="21">
        <f>SUM(B25:G25)</f>
        <v>558732</v>
      </c>
      <c r="I25" s="3">
        <v>124384</v>
      </c>
      <c r="J25" s="3">
        <v>147127</v>
      </c>
      <c r="K25" s="3">
        <v>126272</v>
      </c>
      <c r="L25" s="3">
        <v>85907</v>
      </c>
      <c r="M25" s="3">
        <v>58289</v>
      </c>
      <c r="N25" s="3">
        <v>57711</v>
      </c>
      <c r="O25" s="33">
        <f>SUM(I25:N25)</f>
        <v>599690</v>
      </c>
    </row>
    <row r="26" spans="1:84" x14ac:dyDescent="0.2">
      <c r="A26" s="76" t="s">
        <v>46</v>
      </c>
      <c r="B26" s="3">
        <v>81714</v>
      </c>
      <c r="C26" s="3">
        <v>91456</v>
      </c>
      <c r="D26" s="3">
        <v>85420</v>
      </c>
      <c r="E26" s="3">
        <v>56923</v>
      </c>
      <c r="F26" s="3">
        <v>41368</v>
      </c>
      <c r="G26" s="3">
        <v>35957</v>
      </c>
      <c r="H26" s="21">
        <f t="shared" ref="H26:H27" si="9">SUM(B26:G26)</f>
        <v>392838</v>
      </c>
      <c r="I26" s="3">
        <v>97522</v>
      </c>
      <c r="J26" s="3">
        <v>107005</v>
      </c>
      <c r="K26" s="3">
        <v>94217</v>
      </c>
      <c r="L26" s="3">
        <v>65639</v>
      </c>
      <c r="M26" s="3">
        <v>44403</v>
      </c>
      <c r="N26" s="3">
        <v>38888</v>
      </c>
      <c r="O26" s="33">
        <f t="shared" ref="O26:O27" si="10">SUM(I26:N26)</f>
        <v>447674</v>
      </c>
    </row>
    <row r="27" spans="1:84" ht="17" thickBot="1" x14ac:dyDescent="0.25">
      <c r="A27" s="77" t="s">
        <v>47</v>
      </c>
      <c r="B27" s="78">
        <v>562032</v>
      </c>
      <c r="C27" s="78">
        <v>640412</v>
      </c>
      <c r="D27" s="78">
        <v>611499</v>
      </c>
      <c r="E27" s="78">
        <v>385680</v>
      </c>
      <c r="F27" s="78">
        <v>288224</v>
      </c>
      <c r="G27" s="78">
        <v>266051</v>
      </c>
      <c r="H27" s="79">
        <f t="shared" si="9"/>
        <v>2753898</v>
      </c>
      <c r="I27" s="78">
        <v>621564</v>
      </c>
      <c r="J27" s="78">
        <v>694478</v>
      </c>
      <c r="K27" s="78">
        <v>640581</v>
      </c>
      <c r="L27" s="78">
        <v>410940</v>
      </c>
      <c r="M27" s="78">
        <v>298949</v>
      </c>
      <c r="N27" s="78">
        <v>274160</v>
      </c>
      <c r="O27" s="33">
        <f t="shared" si="10"/>
        <v>2940672</v>
      </c>
    </row>
    <row r="29" spans="1:84" ht="17" thickBot="1" x14ac:dyDescent="0.25"/>
    <row r="30" spans="1:84" x14ac:dyDescent="0.2">
      <c r="A30" s="113"/>
      <c r="B30" s="117" t="s">
        <v>15</v>
      </c>
      <c r="C30" s="82"/>
      <c r="D30" s="82"/>
      <c r="E30" s="82"/>
      <c r="F30" s="82"/>
      <c r="G30" s="82"/>
      <c r="H30" s="83"/>
    </row>
    <row r="31" spans="1:84" x14ac:dyDescent="0.2">
      <c r="A31" s="114" t="s">
        <v>20</v>
      </c>
      <c r="B31" s="23">
        <v>1</v>
      </c>
      <c r="C31" s="69">
        <v>2</v>
      </c>
      <c r="D31" s="69">
        <v>3</v>
      </c>
      <c r="E31" s="69">
        <v>4</v>
      </c>
      <c r="F31" s="69">
        <v>5</v>
      </c>
      <c r="G31" s="69">
        <v>6</v>
      </c>
      <c r="H31" s="33" t="s">
        <v>51</v>
      </c>
    </row>
    <row r="32" spans="1:84" ht="17" thickBot="1" x14ac:dyDescent="0.25">
      <c r="A32" s="116" t="s">
        <v>6</v>
      </c>
      <c r="B32" s="118">
        <v>439980</v>
      </c>
      <c r="C32" s="66">
        <v>500584</v>
      </c>
      <c r="D32" s="66">
        <v>485095</v>
      </c>
      <c r="E32" s="66">
        <v>300834</v>
      </c>
      <c r="F32" s="66">
        <v>224049</v>
      </c>
      <c r="G32" s="66">
        <v>218281</v>
      </c>
      <c r="H32" s="68">
        <f>SUM(B32:G32)</f>
        <v>2168823</v>
      </c>
    </row>
    <row r="34" spans="1:8" ht="17" thickBot="1" x14ac:dyDescent="0.25">
      <c r="A34" s="119"/>
      <c r="B34" s="61"/>
      <c r="C34" s="61"/>
      <c r="D34" s="61"/>
      <c r="E34" s="61"/>
      <c r="F34" s="61"/>
      <c r="G34" s="61"/>
      <c r="H34" s="19"/>
    </row>
    <row r="35" spans="1:8" ht="17" thickBot="1" x14ac:dyDescent="0.25">
      <c r="A35" s="50"/>
      <c r="B35" s="121" t="s">
        <v>16</v>
      </c>
      <c r="C35" s="122"/>
      <c r="D35" s="122"/>
      <c r="E35" s="122"/>
      <c r="F35" s="122"/>
      <c r="G35" s="122"/>
      <c r="H35" s="123"/>
    </row>
    <row r="36" spans="1:8" x14ac:dyDescent="0.2">
      <c r="A36" s="114" t="s">
        <v>20</v>
      </c>
      <c r="B36" s="117">
        <v>1</v>
      </c>
      <c r="C36" s="82">
        <v>2</v>
      </c>
      <c r="D36" s="82">
        <v>3</v>
      </c>
      <c r="E36" s="82">
        <v>4</v>
      </c>
      <c r="F36" s="82">
        <v>5</v>
      </c>
      <c r="G36" s="82">
        <v>6</v>
      </c>
      <c r="H36" s="52" t="s">
        <v>42</v>
      </c>
    </row>
    <row r="37" spans="1:8" x14ac:dyDescent="0.2">
      <c r="A37" s="115" t="s">
        <v>45</v>
      </c>
      <c r="B37" s="25">
        <v>103987</v>
      </c>
      <c r="C37" s="3">
        <v>123570</v>
      </c>
      <c r="D37" s="3">
        <v>107907</v>
      </c>
      <c r="E37" s="3">
        <v>71925</v>
      </c>
      <c r="F37" s="3">
        <v>48573</v>
      </c>
      <c r="G37" s="3">
        <v>50524</v>
      </c>
      <c r="H37" s="33">
        <f>SUM(B37:G37)</f>
        <v>506486</v>
      </c>
    </row>
    <row r="38" spans="1:8" x14ac:dyDescent="0.2">
      <c r="A38" s="115" t="s">
        <v>46</v>
      </c>
      <c r="B38" s="25">
        <v>80285</v>
      </c>
      <c r="C38" s="3">
        <v>87846</v>
      </c>
      <c r="D38" s="3">
        <v>79600</v>
      </c>
      <c r="E38" s="3">
        <v>53770</v>
      </c>
      <c r="F38" s="3">
        <v>36215</v>
      </c>
      <c r="G38" s="3">
        <v>33128</v>
      </c>
      <c r="H38" s="33">
        <f t="shared" ref="H38:H39" si="11">SUM(B38:G38)</f>
        <v>370844</v>
      </c>
    </row>
    <row r="39" spans="1:8" ht="17" thickBot="1" x14ac:dyDescent="0.25">
      <c r="A39" s="120" t="s">
        <v>47</v>
      </c>
      <c r="B39" s="73">
        <v>425687</v>
      </c>
      <c r="C39" s="74">
        <v>475247</v>
      </c>
      <c r="D39" s="74">
        <v>463908</v>
      </c>
      <c r="E39" s="74">
        <v>283435</v>
      </c>
      <c r="F39" s="74">
        <v>208231</v>
      </c>
      <c r="G39" s="74">
        <v>207372</v>
      </c>
      <c r="H39" s="124">
        <f t="shared" si="11"/>
        <v>2063880</v>
      </c>
    </row>
    <row r="40" spans="1:8" x14ac:dyDescent="0.2">
      <c r="A40" s="31" t="s">
        <v>54</v>
      </c>
      <c r="B40" s="50">
        <v>103795</v>
      </c>
      <c r="C40" s="51">
        <v>123360</v>
      </c>
      <c r="D40" s="51">
        <v>107735</v>
      </c>
      <c r="E40" s="51">
        <v>71809</v>
      </c>
      <c r="F40" s="51">
        <v>48507</v>
      </c>
      <c r="G40" s="51">
        <v>50459</v>
      </c>
      <c r="H40" s="52">
        <f>SUM(B40:G40)</f>
        <v>505665</v>
      </c>
    </row>
    <row r="41" spans="1:8" x14ac:dyDescent="0.2">
      <c r="A41" s="31" t="s">
        <v>55</v>
      </c>
      <c r="B41" s="25">
        <v>79827</v>
      </c>
      <c r="C41" s="3">
        <v>87382</v>
      </c>
      <c r="D41" s="3">
        <v>79211</v>
      </c>
      <c r="E41" s="3">
        <v>53517</v>
      </c>
      <c r="F41" s="3">
        <v>36063</v>
      </c>
      <c r="G41" s="3">
        <v>32999</v>
      </c>
      <c r="H41" s="33">
        <f t="shared" ref="H41:H42" si="12">SUM(B41:G41)</f>
        <v>368999</v>
      </c>
    </row>
    <row r="42" spans="1:8" ht="17" thickBot="1" x14ac:dyDescent="0.25">
      <c r="A42" s="35" t="s">
        <v>56</v>
      </c>
      <c r="B42" s="118">
        <v>423548</v>
      </c>
      <c r="C42" s="66">
        <v>472832</v>
      </c>
      <c r="D42" s="66">
        <v>461516</v>
      </c>
      <c r="E42" s="66">
        <v>281998</v>
      </c>
      <c r="F42" s="66">
        <v>207311</v>
      </c>
      <c r="G42" s="66">
        <v>206664</v>
      </c>
      <c r="H42" s="67">
        <f t="shared" si="12"/>
        <v>2053869</v>
      </c>
    </row>
  </sheetData>
  <mergeCells count="16">
    <mergeCell ref="B23:H23"/>
    <mergeCell ref="I23:O23"/>
    <mergeCell ref="B9:AW9"/>
    <mergeCell ref="B10:H10"/>
    <mergeCell ref="I10:O10"/>
    <mergeCell ref="P10:V10"/>
    <mergeCell ref="W10:AC10"/>
    <mergeCell ref="AD10:AJ10"/>
    <mergeCell ref="AK10:AQ10"/>
    <mergeCell ref="AR10:AW10"/>
    <mergeCell ref="B1:AJ1"/>
    <mergeCell ref="B2:H2"/>
    <mergeCell ref="I2:O2"/>
    <mergeCell ref="P2:V2"/>
    <mergeCell ref="W2:AC2"/>
    <mergeCell ref="AD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fq_bam</vt:lpstr>
      <vt:lpstr>vcf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Hendricks, Sarah (hend6746@vandals.uidaho.edu)</dc:creator>
  <cp:lastModifiedBy>Hendricks, Sarah (hend6746@vandals.uidaho.edu)</cp:lastModifiedBy>
  <dcterms:created xsi:type="dcterms:W3CDTF">2016-10-18T00:10:05Z</dcterms:created>
  <dcterms:modified xsi:type="dcterms:W3CDTF">2016-12-01T18:54:59Z</dcterms:modified>
</cp:coreProperties>
</file>