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aron\Desktop\大學修課\基物實\phys_exp5\"/>
    </mc:Choice>
  </mc:AlternateContent>
  <xr:revisionPtr revIDLastSave="0" documentId="13_ncr:1_{19C90974-66E0-42F6-A73F-01901CBEF65E}" xr6:coauthVersionLast="47" xr6:coauthVersionMax="47" xr10:uidLastSave="{00000000-0000-0000-0000-000000000000}"/>
  <bookViews>
    <workbookView xWindow="-98" yWindow="-98" windowWidth="21795" windowHeight="12345" activeTab="4" xr2:uid="{00000000-000D-0000-FFFF-FFFF00000000}"/>
  </bookViews>
  <sheets>
    <sheet name="工作表1" sheetId="1" r:id="rId1"/>
    <sheet name="MgO" sheetId="4" r:id="rId2"/>
    <sheet name="LaAlO3" sheetId="3" r:id="rId3"/>
    <sheet name="Si" sheetId="2" r:id="rId4"/>
    <sheet name="alum" sheetId="5" r:id="rId5"/>
    <sheet name="工作表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20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6" i="2"/>
  <c r="D18" i="2"/>
  <c r="D19" i="2"/>
  <c r="D21" i="2"/>
  <c r="D22" i="2"/>
  <c r="D24" i="2"/>
  <c r="D25" i="2"/>
  <c r="D26" i="2"/>
  <c r="D27" i="2"/>
  <c r="D28" i="2"/>
  <c r="D29" i="2"/>
  <c r="D30" i="2"/>
  <c r="D31" i="2"/>
  <c r="D23" i="2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D3" i="5"/>
  <c r="C3" i="5"/>
  <c r="C7" i="6"/>
  <c r="C6" i="6"/>
  <c r="C5" i="6"/>
  <c r="C4" i="6"/>
  <c r="C3" i="6"/>
  <c r="C2" i="6"/>
  <c r="C3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1" i="3"/>
  <c r="M21" i="3"/>
  <c r="N18" i="3"/>
  <c r="M18" i="3"/>
  <c r="N17" i="3"/>
  <c r="M17" i="3"/>
  <c r="N16" i="3"/>
  <c r="M16" i="3"/>
  <c r="N15" i="3"/>
  <c r="M15" i="3"/>
  <c r="N23" i="3"/>
  <c r="M23" i="3"/>
  <c r="N22" i="3"/>
  <c r="M22" i="3"/>
  <c r="N19" i="3"/>
  <c r="M19" i="3"/>
  <c r="N10" i="3"/>
  <c r="M10" i="3"/>
  <c r="N9" i="3"/>
  <c r="M9" i="3"/>
  <c r="N3" i="3"/>
  <c r="M3" i="3"/>
  <c r="N4" i="3"/>
  <c r="M4" i="3"/>
  <c r="N5" i="3"/>
  <c r="M5" i="3"/>
  <c r="N6" i="3"/>
  <c r="M6" i="3"/>
  <c r="N7" i="3"/>
  <c r="M7" i="3"/>
  <c r="N8" i="3"/>
  <c r="M8" i="3"/>
  <c r="N11" i="3"/>
  <c r="M11" i="3"/>
  <c r="N12" i="3"/>
  <c r="M12" i="3"/>
  <c r="N13" i="3"/>
  <c r="M13" i="3"/>
  <c r="N14" i="3"/>
  <c r="M14" i="3"/>
  <c r="N20" i="3"/>
  <c r="M20" i="3"/>
  <c r="N24" i="3"/>
  <c r="M24" i="3"/>
  <c r="N25" i="3"/>
  <c r="M25" i="3"/>
  <c r="H21" i="3"/>
  <c r="H22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I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1" i="2"/>
  <c r="C30" i="2"/>
  <c r="C29" i="2"/>
  <c r="C28" i="2"/>
  <c r="C27" i="2"/>
  <c r="C26" i="2"/>
  <c r="C25" i="2"/>
  <c r="C24" i="2"/>
  <c r="C22" i="2"/>
  <c r="C21" i="2"/>
  <c r="C19" i="2"/>
  <c r="C18" i="2"/>
  <c r="C16" i="2"/>
  <c r="C3" i="2"/>
  <c r="C4" i="2"/>
  <c r="C6" i="2"/>
  <c r="C20" i="2"/>
  <c r="C17" i="2"/>
  <c r="C15" i="2"/>
  <c r="C14" i="2"/>
  <c r="C13" i="2"/>
  <c r="C12" i="2"/>
  <c r="C11" i="2"/>
  <c r="C10" i="2"/>
  <c r="C9" i="2"/>
  <c r="C8" i="2"/>
  <c r="C7" i="2"/>
  <c r="C23" i="2"/>
  <c r="E6" i="1"/>
  <c r="F6" i="1"/>
  <c r="E5" i="1"/>
  <c r="F4" i="1"/>
  <c r="F5" i="1"/>
  <c r="F3" i="1"/>
  <c r="F2" i="1"/>
  <c r="E3" i="1"/>
  <c r="E4" i="1"/>
  <c r="E2" i="1"/>
</calcChain>
</file>

<file path=xl/sharedStrings.xml><?xml version="1.0" encoding="utf-8"?>
<sst xmlns="http://schemas.openxmlformats.org/spreadsheetml/2006/main" count="43" uniqueCount="20">
  <si>
    <t>MgO</t>
    <phoneticPr fontId="1" type="noConversion"/>
  </si>
  <si>
    <t>hkl</t>
    <phoneticPr fontId="1" type="noConversion"/>
  </si>
  <si>
    <t>theta</t>
    <phoneticPr fontId="1" type="noConversion"/>
  </si>
  <si>
    <t>Si</t>
    <phoneticPr fontId="1" type="noConversion"/>
  </si>
  <si>
    <t>LaAlO3</t>
    <phoneticPr fontId="1" type="noConversion"/>
  </si>
  <si>
    <t xml:space="preserve"> </t>
    <phoneticPr fontId="1" type="noConversion"/>
  </si>
  <si>
    <t>2 theta = 68</t>
    <phoneticPr fontId="1" type="noConversion"/>
  </si>
  <si>
    <t>度</t>
    <phoneticPr fontId="1" type="noConversion"/>
  </si>
  <si>
    <t>分</t>
    <phoneticPr fontId="1" type="noConversion"/>
  </si>
  <si>
    <t>amp</t>
    <phoneticPr fontId="1" type="noConversion"/>
  </si>
  <si>
    <t>2 theta = 24</t>
    <phoneticPr fontId="1" type="noConversion"/>
  </si>
  <si>
    <t>eff amp</t>
    <phoneticPr fontId="1" type="noConversion"/>
  </si>
  <si>
    <t>2 theta = 67</t>
    <phoneticPr fontId="1" type="noConversion"/>
  </si>
  <si>
    <t>2 theta = 75</t>
    <phoneticPr fontId="1" type="noConversion"/>
  </si>
  <si>
    <t>玫瑰玲</t>
    <phoneticPr fontId="1" type="noConversion"/>
  </si>
  <si>
    <t>2 theta = 43</t>
    <phoneticPr fontId="1" type="noConversion"/>
  </si>
  <si>
    <t>2theta</t>
    <phoneticPr fontId="1" type="noConversion"/>
  </si>
  <si>
    <t>da</t>
    <phoneticPr fontId="1" type="noConversion"/>
  </si>
  <si>
    <t>dada</t>
    <phoneticPr fontId="1" type="noConversion"/>
  </si>
  <si>
    <t>2 theta = 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</si>
</sst>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"/>
    <numFmt numFmtId="177" formatCode="0.00000"/>
    <numFmt numFmtId="178" formatCode="0.000000000"/>
    <numFmt numFmtId="179" formatCode="0.000000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MgO!$C$3:$C$26</c:f>
              <c:numCache>
                <c:formatCode>General</c:formatCode>
                <c:ptCount val="24"/>
                <c:pt idx="0">
                  <c:v>20.472222222222221</c:v>
                </c:pt>
                <c:pt idx="1">
                  <c:v>20.766666666666666</c:v>
                </c:pt>
                <c:pt idx="2">
                  <c:v>21.002777777777776</c:v>
                </c:pt>
                <c:pt idx="3">
                  <c:v>21.18888888888889</c:v>
                </c:pt>
                <c:pt idx="4">
                  <c:v>21.274999999999999</c:v>
                </c:pt>
                <c:pt idx="5">
                  <c:v>21.35</c:v>
                </c:pt>
                <c:pt idx="6">
                  <c:v>21.425000000000001</c:v>
                </c:pt>
                <c:pt idx="7">
                  <c:v>21.447222222222223</c:v>
                </c:pt>
                <c:pt idx="8">
                  <c:v>21.469444444444441</c:v>
                </c:pt>
                <c:pt idx="9">
                  <c:v>21.486111111111111</c:v>
                </c:pt>
                <c:pt idx="10">
                  <c:v>21.502777777777776</c:v>
                </c:pt>
                <c:pt idx="11">
                  <c:v>21.530555555555555</c:v>
                </c:pt>
                <c:pt idx="12">
                  <c:v>21.544444444444448</c:v>
                </c:pt>
                <c:pt idx="13">
                  <c:v>21.580555555555556</c:v>
                </c:pt>
                <c:pt idx="14">
                  <c:v>21.602777777777778</c:v>
                </c:pt>
                <c:pt idx="15">
                  <c:v>21.622222222222224</c:v>
                </c:pt>
                <c:pt idx="16">
                  <c:v>21.65</c:v>
                </c:pt>
                <c:pt idx="17">
                  <c:v>21.691666666666666</c:v>
                </c:pt>
                <c:pt idx="18">
                  <c:v>21.736111111111111</c:v>
                </c:pt>
                <c:pt idx="19">
                  <c:v>21.824999999999999</c:v>
                </c:pt>
                <c:pt idx="20">
                  <c:v>21.944444444444446</c:v>
                </c:pt>
                <c:pt idx="21">
                  <c:v>22.066666666666666</c:v>
                </c:pt>
                <c:pt idx="22">
                  <c:v>22.425000000000001</c:v>
                </c:pt>
                <c:pt idx="23">
                  <c:v>23.402777777777775</c:v>
                </c:pt>
              </c:numCache>
            </c:numRef>
          </c:xVal>
          <c:yVal>
            <c:numRef>
              <c:f>MgO!$D$3:$D$26</c:f>
              <c:numCache>
                <c:formatCode>General</c:formatCode>
                <c:ptCount val="24"/>
                <c:pt idx="0">
                  <c:v>3.3898305084745763E-2</c:v>
                </c:pt>
                <c:pt idx="1">
                  <c:v>3.3898305084745763E-2</c:v>
                </c:pt>
                <c:pt idx="2">
                  <c:v>5.0847457627118647E-2</c:v>
                </c:pt>
                <c:pt idx="3">
                  <c:v>6.7796610169491525E-2</c:v>
                </c:pt>
                <c:pt idx="4">
                  <c:v>0.11864406779661017</c:v>
                </c:pt>
                <c:pt idx="5">
                  <c:v>0.1864406779661017</c:v>
                </c:pt>
                <c:pt idx="6">
                  <c:v>0.40677966101694918</c:v>
                </c:pt>
                <c:pt idx="7">
                  <c:v>0.5423728813559322</c:v>
                </c:pt>
                <c:pt idx="8">
                  <c:v>0.69491525423728817</c:v>
                </c:pt>
                <c:pt idx="9">
                  <c:v>0.84745762711864403</c:v>
                </c:pt>
                <c:pt idx="10">
                  <c:v>0.9152542372881356</c:v>
                </c:pt>
                <c:pt idx="11">
                  <c:v>1</c:v>
                </c:pt>
                <c:pt idx="12">
                  <c:v>0.9152542372881356</c:v>
                </c:pt>
                <c:pt idx="13">
                  <c:v>0.81355932203389836</c:v>
                </c:pt>
                <c:pt idx="14">
                  <c:v>0.67796610169491522</c:v>
                </c:pt>
                <c:pt idx="15">
                  <c:v>0.57627118644067798</c:v>
                </c:pt>
                <c:pt idx="16">
                  <c:v>0.47457627118644069</c:v>
                </c:pt>
                <c:pt idx="17">
                  <c:v>0.33898305084745761</c:v>
                </c:pt>
                <c:pt idx="18">
                  <c:v>0.25423728813559321</c:v>
                </c:pt>
                <c:pt idx="19">
                  <c:v>0.16949152542372881</c:v>
                </c:pt>
                <c:pt idx="20">
                  <c:v>0.11864406779661017</c:v>
                </c:pt>
                <c:pt idx="21">
                  <c:v>8.4745762711864403E-2</c:v>
                </c:pt>
                <c:pt idx="22">
                  <c:v>3.3898305084745763E-2</c:v>
                </c:pt>
                <c:pt idx="23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9-4195-9762-40D908D5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7871"/>
        <c:axId val="92038351"/>
      </c:scatterChart>
      <c:valAx>
        <c:axId val="9203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038351"/>
        <c:crosses val="autoZero"/>
        <c:crossBetween val="midCat"/>
      </c:valAx>
      <c:valAx>
        <c:axId val="92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03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LaAlO3!$C$3:$C$20</c:f>
              <c:numCache>
                <c:formatCode>General</c:formatCode>
                <c:ptCount val="18"/>
                <c:pt idx="0">
                  <c:v>11.380555555555556</c:v>
                </c:pt>
                <c:pt idx="1">
                  <c:v>11.591666666666667</c:v>
                </c:pt>
                <c:pt idx="2">
                  <c:v>11.702777777777778</c:v>
                </c:pt>
                <c:pt idx="3">
                  <c:v>11.769444444444446</c:v>
                </c:pt>
                <c:pt idx="4">
                  <c:v>11.794444444444444</c:v>
                </c:pt>
                <c:pt idx="5">
                  <c:v>11.802777777777779</c:v>
                </c:pt>
                <c:pt idx="6">
                  <c:v>11.808333333333334</c:v>
                </c:pt>
                <c:pt idx="7">
                  <c:v>11.816666666666666</c:v>
                </c:pt>
                <c:pt idx="8">
                  <c:v>11.830555555555556</c:v>
                </c:pt>
                <c:pt idx="9">
                  <c:v>11.852777777777778</c:v>
                </c:pt>
                <c:pt idx="10">
                  <c:v>11.869444444444445</c:v>
                </c:pt>
                <c:pt idx="11">
                  <c:v>11.886111111111111</c:v>
                </c:pt>
                <c:pt idx="12">
                  <c:v>11.902777777777779</c:v>
                </c:pt>
                <c:pt idx="13">
                  <c:v>11.919444444444444</c:v>
                </c:pt>
                <c:pt idx="14">
                  <c:v>11.955555555555556</c:v>
                </c:pt>
                <c:pt idx="15">
                  <c:v>12.002777777777778</c:v>
                </c:pt>
                <c:pt idx="16">
                  <c:v>12.094444444444445</c:v>
                </c:pt>
                <c:pt idx="17">
                  <c:v>12.147222222222222</c:v>
                </c:pt>
              </c:numCache>
            </c:numRef>
          </c:xVal>
          <c:yVal>
            <c:numRef>
              <c:f>LaAlO3!$D$3:$D$20</c:f>
              <c:numCache>
                <c:formatCode>General</c:formatCode>
                <c:ptCount val="18"/>
                <c:pt idx="0">
                  <c:v>3.6585365853658534E-2</c:v>
                </c:pt>
                <c:pt idx="1">
                  <c:v>4.878048780487805E-2</c:v>
                </c:pt>
                <c:pt idx="2">
                  <c:v>7.3170731707317069E-2</c:v>
                </c:pt>
                <c:pt idx="3">
                  <c:v>0.14634146341463414</c:v>
                </c:pt>
                <c:pt idx="4">
                  <c:v>0.26829268292682928</c:v>
                </c:pt>
                <c:pt idx="5">
                  <c:v>0.36585365853658536</c:v>
                </c:pt>
                <c:pt idx="6">
                  <c:v>0.59756097560975607</c:v>
                </c:pt>
                <c:pt idx="7">
                  <c:v>0.85365853658536583</c:v>
                </c:pt>
                <c:pt idx="8">
                  <c:v>1</c:v>
                </c:pt>
                <c:pt idx="9">
                  <c:v>0.97560975609756095</c:v>
                </c:pt>
                <c:pt idx="10">
                  <c:v>0.71951219512195119</c:v>
                </c:pt>
                <c:pt idx="11">
                  <c:v>0.45121951219512196</c:v>
                </c:pt>
                <c:pt idx="12">
                  <c:v>0.28048780487804881</c:v>
                </c:pt>
                <c:pt idx="13">
                  <c:v>0.15853658536585366</c:v>
                </c:pt>
                <c:pt idx="14">
                  <c:v>9.7560975609756101E-2</c:v>
                </c:pt>
                <c:pt idx="15">
                  <c:v>7.3170731707317069E-2</c:v>
                </c:pt>
                <c:pt idx="16">
                  <c:v>4.878048780487805E-2</c:v>
                </c:pt>
                <c:pt idx="17">
                  <c:v>4.878048780487805E-2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A-4556-9B74-2C4D8888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495"/>
        <c:axId val="100528175"/>
      </c:scatterChart>
      <c:valAx>
        <c:axId val="10052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528175"/>
        <c:crosses val="autoZero"/>
        <c:crossBetween val="midCat"/>
      </c:valAx>
      <c:valAx>
        <c:axId val="1005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52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LaAlO3!$H$4:$H$22</c:f>
              <c:numCache>
                <c:formatCode>General</c:formatCode>
                <c:ptCount val="19"/>
                <c:pt idx="0">
                  <c:v>32.866666666666667</c:v>
                </c:pt>
                <c:pt idx="1">
                  <c:v>33.144444444444446</c:v>
                </c:pt>
                <c:pt idx="2">
                  <c:v>33.18055555555555</c:v>
                </c:pt>
                <c:pt idx="3">
                  <c:v>33.272222222222219</c:v>
                </c:pt>
                <c:pt idx="4">
                  <c:v>33.31111111111111</c:v>
                </c:pt>
                <c:pt idx="5">
                  <c:v>33.347222222222221</c:v>
                </c:pt>
                <c:pt idx="6">
                  <c:v>33.383333333333333</c:v>
                </c:pt>
                <c:pt idx="7">
                  <c:v>33.405555555555551</c:v>
                </c:pt>
                <c:pt idx="8">
                  <c:v>33.416666666666664</c:v>
                </c:pt>
                <c:pt idx="9">
                  <c:v>33.43333333333333</c:v>
                </c:pt>
                <c:pt idx="10">
                  <c:v>33.441666666666663</c:v>
                </c:pt>
                <c:pt idx="11">
                  <c:v>33.458333333333336</c:v>
                </c:pt>
                <c:pt idx="12">
                  <c:v>33.475000000000001</c:v>
                </c:pt>
                <c:pt idx="13">
                  <c:v>33.486111111111114</c:v>
                </c:pt>
                <c:pt idx="14">
                  <c:v>33.5</c:v>
                </c:pt>
                <c:pt idx="15">
                  <c:v>33.536111111111111</c:v>
                </c:pt>
                <c:pt idx="16">
                  <c:v>33.56666666666667</c:v>
                </c:pt>
                <c:pt idx="17">
                  <c:v>33.641666666666666</c:v>
                </c:pt>
                <c:pt idx="18">
                  <c:v>34.049999999999997</c:v>
                </c:pt>
              </c:numCache>
            </c:numRef>
          </c:xVal>
          <c:yVal>
            <c:numRef>
              <c:f>LaAlO3!$I$4:$I$22</c:f>
              <c:numCache>
                <c:formatCode>General</c:formatCode>
                <c:ptCount val="19"/>
                <c:pt idx="0">
                  <c:v>0.1076923076923077</c:v>
                </c:pt>
                <c:pt idx="1">
                  <c:v>0.12307692307692308</c:v>
                </c:pt>
                <c:pt idx="2">
                  <c:v>0.13846153846153847</c:v>
                </c:pt>
                <c:pt idx="3">
                  <c:v>0.12307692307692308</c:v>
                </c:pt>
                <c:pt idx="4">
                  <c:v>0.18461538461538463</c:v>
                </c:pt>
                <c:pt idx="5">
                  <c:v>0.24615384615384617</c:v>
                </c:pt>
                <c:pt idx="6">
                  <c:v>0.49230769230769234</c:v>
                </c:pt>
                <c:pt idx="7">
                  <c:v>0.76923076923076927</c:v>
                </c:pt>
                <c:pt idx="8">
                  <c:v>0.86153846153846159</c:v>
                </c:pt>
                <c:pt idx="9">
                  <c:v>0.9538461538461539</c:v>
                </c:pt>
                <c:pt idx="10">
                  <c:v>1</c:v>
                </c:pt>
                <c:pt idx="11">
                  <c:v>0.9538461538461539</c:v>
                </c:pt>
                <c:pt idx="12">
                  <c:v>0.75384615384615383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0.12307692307692308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8-455C-B1CE-4335AAD4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07807"/>
        <c:axId val="104317407"/>
      </c:scatterChart>
      <c:valAx>
        <c:axId val="1043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17407"/>
        <c:crosses val="autoZero"/>
        <c:crossBetween val="midCat"/>
      </c:valAx>
      <c:valAx>
        <c:axId val="1043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0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LaAlO3!$M$3:$M$25</c:f>
              <c:numCache>
                <c:formatCode>General</c:formatCode>
                <c:ptCount val="23"/>
                <c:pt idx="0">
                  <c:v>37.455555555555556</c:v>
                </c:pt>
                <c:pt idx="1">
                  <c:v>37.477777777777781</c:v>
                </c:pt>
                <c:pt idx="2">
                  <c:v>37.5</c:v>
                </c:pt>
                <c:pt idx="3">
                  <c:v>37.513888888888886</c:v>
                </c:pt>
                <c:pt idx="4">
                  <c:v>37.524999999999999</c:v>
                </c:pt>
                <c:pt idx="5">
                  <c:v>37.544444444444444</c:v>
                </c:pt>
                <c:pt idx="6">
                  <c:v>37.547222222222217</c:v>
                </c:pt>
                <c:pt idx="7">
                  <c:v>37.55833333333333</c:v>
                </c:pt>
                <c:pt idx="8">
                  <c:v>37.572222222222223</c:v>
                </c:pt>
                <c:pt idx="9">
                  <c:v>37.580555555555556</c:v>
                </c:pt>
                <c:pt idx="10">
                  <c:v>37.586111111111116</c:v>
                </c:pt>
                <c:pt idx="11">
                  <c:v>37.597222222222221</c:v>
                </c:pt>
                <c:pt idx="12">
                  <c:v>37.602777777777781</c:v>
                </c:pt>
                <c:pt idx="13">
                  <c:v>37.625</c:v>
                </c:pt>
                <c:pt idx="14">
                  <c:v>37.644444444444446</c:v>
                </c:pt>
                <c:pt idx="15">
                  <c:v>37.658333333333331</c:v>
                </c:pt>
                <c:pt idx="16">
                  <c:v>37.666666666666664</c:v>
                </c:pt>
                <c:pt idx="17">
                  <c:v>37.677777777777777</c:v>
                </c:pt>
                <c:pt idx="18">
                  <c:v>37.677777777777777</c:v>
                </c:pt>
                <c:pt idx="19">
                  <c:v>37.691666666666663</c:v>
                </c:pt>
                <c:pt idx="20">
                  <c:v>37.702777777777783</c:v>
                </c:pt>
                <c:pt idx="21">
                  <c:v>37.713888888888889</c:v>
                </c:pt>
                <c:pt idx="22">
                  <c:v>37.74722222222222</c:v>
                </c:pt>
              </c:numCache>
            </c:numRef>
          </c:xVal>
          <c:yVal>
            <c:numRef>
              <c:f>LaAlO3!$N$3:$N$25</c:f>
              <c:numCache>
                <c:formatCode>General</c:formatCode>
                <c:ptCount val="23"/>
                <c:pt idx="0">
                  <c:v>5.7142857142857141E-2</c:v>
                </c:pt>
                <c:pt idx="1">
                  <c:v>0.17142857142857143</c:v>
                </c:pt>
                <c:pt idx="2">
                  <c:v>0.34285714285714286</c:v>
                </c:pt>
                <c:pt idx="3">
                  <c:v>0.51428571428571423</c:v>
                </c:pt>
                <c:pt idx="4">
                  <c:v>0.7</c:v>
                </c:pt>
                <c:pt idx="5">
                  <c:v>0.91428571428571426</c:v>
                </c:pt>
                <c:pt idx="6">
                  <c:v>0.97142857142857142</c:v>
                </c:pt>
                <c:pt idx="7">
                  <c:v>1</c:v>
                </c:pt>
                <c:pt idx="8">
                  <c:v>0.91428571428571426</c:v>
                </c:pt>
                <c:pt idx="9">
                  <c:v>0.8</c:v>
                </c:pt>
                <c:pt idx="10">
                  <c:v>0.74285714285714288</c:v>
                </c:pt>
                <c:pt idx="11">
                  <c:v>0.6</c:v>
                </c:pt>
                <c:pt idx="12">
                  <c:v>0.55714285714285716</c:v>
                </c:pt>
                <c:pt idx="13">
                  <c:v>0.45714285714285713</c:v>
                </c:pt>
                <c:pt idx="14">
                  <c:v>0.51428571428571423</c:v>
                </c:pt>
                <c:pt idx="15">
                  <c:v>0.54285714285714282</c:v>
                </c:pt>
                <c:pt idx="16">
                  <c:v>0.52857142857142858</c:v>
                </c:pt>
                <c:pt idx="17">
                  <c:v>0.5</c:v>
                </c:pt>
                <c:pt idx="18">
                  <c:v>0.5</c:v>
                </c:pt>
                <c:pt idx="19">
                  <c:v>0.38571428571428573</c:v>
                </c:pt>
                <c:pt idx="20">
                  <c:v>0.2857142857142857</c:v>
                </c:pt>
                <c:pt idx="21">
                  <c:v>0.14285714285714285</c:v>
                </c:pt>
                <c:pt idx="22">
                  <c:v>2.8571428571428571E-2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B-4962-A22D-918AADF7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2975"/>
        <c:axId val="100520975"/>
      </c:scatterChart>
      <c:valAx>
        <c:axId val="10053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520975"/>
        <c:crosses val="autoZero"/>
        <c:crossBetween val="midCat"/>
      </c:valAx>
      <c:valAx>
        <c:axId val="1005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53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Si!$C$3:$C$137</c:f>
              <c:numCache>
                <c:formatCode>General</c:formatCode>
                <c:ptCount val="135"/>
                <c:pt idx="0">
                  <c:v>34.35</c:v>
                </c:pt>
                <c:pt idx="1">
                  <c:v>34.402777777777779</c:v>
                </c:pt>
                <c:pt idx="2">
                  <c:v>34.461111111111116</c:v>
                </c:pt>
                <c:pt idx="3">
                  <c:v>34.477777777777781</c:v>
                </c:pt>
                <c:pt idx="4">
                  <c:v>34.50277777777778</c:v>
                </c:pt>
                <c:pt idx="5">
                  <c:v>34.511111111111113</c:v>
                </c:pt>
                <c:pt idx="6">
                  <c:v>34.519444444444446</c:v>
                </c:pt>
                <c:pt idx="7">
                  <c:v>34.524999999999999</c:v>
                </c:pt>
                <c:pt idx="8">
                  <c:v>34.530555555555551</c:v>
                </c:pt>
                <c:pt idx="9">
                  <c:v>34.538888888888884</c:v>
                </c:pt>
                <c:pt idx="10">
                  <c:v>34.549999999999997</c:v>
                </c:pt>
                <c:pt idx="11">
                  <c:v>34.563888888888883</c:v>
                </c:pt>
                <c:pt idx="12">
                  <c:v>34.575000000000003</c:v>
                </c:pt>
                <c:pt idx="13">
                  <c:v>34.586111111111116</c:v>
                </c:pt>
                <c:pt idx="14">
                  <c:v>34.591666666666669</c:v>
                </c:pt>
                <c:pt idx="15">
                  <c:v>34.594444444444449</c:v>
                </c:pt>
                <c:pt idx="16">
                  <c:v>34.6</c:v>
                </c:pt>
                <c:pt idx="17">
                  <c:v>34.608333333333334</c:v>
                </c:pt>
                <c:pt idx="18">
                  <c:v>34.616666666666667</c:v>
                </c:pt>
                <c:pt idx="19">
                  <c:v>34.638888888888886</c:v>
                </c:pt>
                <c:pt idx="20">
                  <c:v>34.647222222222219</c:v>
                </c:pt>
                <c:pt idx="21">
                  <c:v>34.669444444444444</c:v>
                </c:pt>
                <c:pt idx="22">
                  <c:v>34.68611111111111</c:v>
                </c:pt>
                <c:pt idx="23">
                  <c:v>34.702777777777783</c:v>
                </c:pt>
                <c:pt idx="24">
                  <c:v>34.711111111111116</c:v>
                </c:pt>
                <c:pt idx="25">
                  <c:v>34.736111111111114</c:v>
                </c:pt>
                <c:pt idx="26">
                  <c:v>34.763888888888886</c:v>
                </c:pt>
                <c:pt idx="27">
                  <c:v>34.81111111111111</c:v>
                </c:pt>
                <c:pt idx="28">
                  <c:v>34.916666666666664</c:v>
                </c:pt>
              </c:numCache>
            </c:numRef>
          </c:xVal>
          <c:yVal>
            <c:numRef>
              <c:f>Si!$E$3:$E$137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58</c:v>
                </c:pt>
                <c:pt idx="10">
                  <c:v>65</c:v>
                </c:pt>
                <c:pt idx="11">
                  <c:v>68</c:v>
                </c:pt>
                <c:pt idx="12">
                  <c:v>68</c:v>
                </c:pt>
                <c:pt idx="13">
                  <c:v>64</c:v>
                </c:pt>
                <c:pt idx="14">
                  <c:v>60</c:v>
                </c:pt>
                <c:pt idx="15">
                  <c:v>56</c:v>
                </c:pt>
                <c:pt idx="16">
                  <c:v>51</c:v>
                </c:pt>
                <c:pt idx="17">
                  <c:v>47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30</c:v>
                </c:pt>
                <c:pt idx="23">
                  <c:v>21</c:v>
                </c:pt>
                <c:pt idx="24">
                  <c:v>17</c:v>
                </c:pt>
                <c:pt idx="25">
                  <c:v>8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A-403A-B600-D359ADD2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4831"/>
        <c:axId val="88709551"/>
      </c:scatterChart>
      <c:valAx>
        <c:axId val="887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709551"/>
        <c:crosses val="autoZero"/>
        <c:crossBetween val="midCat"/>
      </c:valAx>
      <c:valAx>
        <c:axId val="887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71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LaAlO3!$D$1:$D$2</c:f>
              <c:strCache>
                <c:ptCount val="2"/>
                <c:pt idx="0">
                  <c:v>100</c:v>
                </c:pt>
                <c:pt idx="1">
                  <c:v>eff 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LaAlO3!$C$3:$C$37</c:f>
              <c:numCache>
                <c:formatCode>General</c:formatCode>
                <c:ptCount val="35"/>
                <c:pt idx="0">
                  <c:v>11.380555555555556</c:v>
                </c:pt>
                <c:pt idx="1">
                  <c:v>11.591666666666667</c:v>
                </c:pt>
                <c:pt idx="2">
                  <c:v>11.702777777777778</c:v>
                </c:pt>
                <c:pt idx="3">
                  <c:v>11.769444444444446</c:v>
                </c:pt>
                <c:pt idx="4">
                  <c:v>11.794444444444444</c:v>
                </c:pt>
                <c:pt idx="5">
                  <c:v>11.802777777777779</c:v>
                </c:pt>
                <c:pt idx="6">
                  <c:v>11.808333333333334</c:v>
                </c:pt>
                <c:pt idx="7">
                  <c:v>11.816666666666666</c:v>
                </c:pt>
                <c:pt idx="8">
                  <c:v>11.830555555555556</c:v>
                </c:pt>
                <c:pt idx="9">
                  <c:v>11.852777777777778</c:v>
                </c:pt>
                <c:pt idx="10">
                  <c:v>11.869444444444445</c:v>
                </c:pt>
                <c:pt idx="11">
                  <c:v>11.886111111111111</c:v>
                </c:pt>
                <c:pt idx="12">
                  <c:v>11.902777777777779</c:v>
                </c:pt>
                <c:pt idx="13">
                  <c:v>11.919444444444444</c:v>
                </c:pt>
                <c:pt idx="14">
                  <c:v>11.955555555555556</c:v>
                </c:pt>
                <c:pt idx="15">
                  <c:v>12.002777777777778</c:v>
                </c:pt>
                <c:pt idx="16">
                  <c:v>12.094444444444445</c:v>
                </c:pt>
                <c:pt idx="17">
                  <c:v>12.147222222222222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LaAlO3!$D$3:$D$37</c:f>
              <c:numCache>
                <c:formatCode>General</c:formatCode>
                <c:ptCount val="35"/>
                <c:pt idx="0">
                  <c:v>3.6585365853658534E-2</c:v>
                </c:pt>
                <c:pt idx="1">
                  <c:v>4.878048780487805E-2</c:v>
                </c:pt>
                <c:pt idx="2">
                  <c:v>7.3170731707317069E-2</c:v>
                </c:pt>
                <c:pt idx="3">
                  <c:v>0.14634146341463414</c:v>
                </c:pt>
                <c:pt idx="4">
                  <c:v>0.26829268292682928</c:v>
                </c:pt>
                <c:pt idx="5">
                  <c:v>0.36585365853658536</c:v>
                </c:pt>
                <c:pt idx="6">
                  <c:v>0.59756097560975607</c:v>
                </c:pt>
                <c:pt idx="7">
                  <c:v>0.85365853658536583</c:v>
                </c:pt>
                <c:pt idx="8">
                  <c:v>1</c:v>
                </c:pt>
                <c:pt idx="9">
                  <c:v>0.97560975609756095</c:v>
                </c:pt>
                <c:pt idx="10">
                  <c:v>0.71951219512195119</c:v>
                </c:pt>
                <c:pt idx="11">
                  <c:v>0.45121951219512196</c:v>
                </c:pt>
                <c:pt idx="12">
                  <c:v>0.28048780487804881</c:v>
                </c:pt>
                <c:pt idx="13">
                  <c:v>0.15853658536585366</c:v>
                </c:pt>
                <c:pt idx="14">
                  <c:v>9.7560975609756101E-2</c:v>
                </c:pt>
                <c:pt idx="15">
                  <c:v>7.3170731707317069E-2</c:v>
                </c:pt>
                <c:pt idx="16">
                  <c:v>4.878048780487805E-2</c:v>
                </c:pt>
                <c:pt idx="17">
                  <c:v>4.878048780487805E-2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4-4577-AFFF-3372FB06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0991"/>
        <c:axId val="104316927"/>
      </c:scatterChart>
      <c:valAx>
        <c:axId val="8871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16927"/>
        <c:crosses val="autoZero"/>
        <c:crossBetween val="midCat"/>
      </c:valAx>
      <c:valAx>
        <c:axId val="1043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71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Si!$C$3:$C$31</c:f>
              <c:numCache>
                <c:formatCode>General</c:formatCode>
                <c:ptCount val="29"/>
                <c:pt idx="0">
                  <c:v>34.35</c:v>
                </c:pt>
                <c:pt idx="1">
                  <c:v>34.402777777777779</c:v>
                </c:pt>
                <c:pt idx="2">
                  <c:v>34.461111111111116</c:v>
                </c:pt>
                <c:pt idx="3">
                  <c:v>34.477777777777781</c:v>
                </c:pt>
                <c:pt idx="4">
                  <c:v>34.50277777777778</c:v>
                </c:pt>
                <c:pt idx="5">
                  <c:v>34.511111111111113</c:v>
                </c:pt>
                <c:pt idx="6">
                  <c:v>34.519444444444446</c:v>
                </c:pt>
                <c:pt idx="7">
                  <c:v>34.524999999999999</c:v>
                </c:pt>
                <c:pt idx="8">
                  <c:v>34.530555555555551</c:v>
                </c:pt>
                <c:pt idx="9">
                  <c:v>34.538888888888884</c:v>
                </c:pt>
                <c:pt idx="10">
                  <c:v>34.549999999999997</c:v>
                </c:pt>
                <c:pt idx="11">
                  <c:v>34.563888888888883</c:v>
                </c:pt>
                <c:pt idx="12">
                  <c:v>34.575000000000003</c:v>
                </c:pt>
                <c:pt idx="13">
                  <c:v>34.586111111111116</c:v>
                </c:pt>
                <c:pt idx="14">
                  <c:v>34.591666666666669</c:v>
                </c:pt>
                <c:pt idx="15">
                  <c:v>34.594444444444449</c:v>
                </c:pt>
                <c:pt idx="16">
                  <c:v>34.6</c:v>
                </c:pt>
                <c:pt idx="17">
                  <c:v>34.608333333333334</c:v>
                </c:pt>
                <c:pt idx="18">
                  <c:v>34.616666666666667</c:v>
                </c:pt>
                <c:pt idx="19">
                  <c:v>34.638888888888886</c:v>
                </c:pt>
                <c:pt idx="20">
                  <c:v>34.647222222222219</c:v>
                </c:pt>
                <c:pt idx="21">
                  <c:v>34.669444444444444</c:v>
                </c:pt>
                <c:pt idx="22">
                  <c:v>34.68611111111111</c:v>
                </c:pt>
                <c:pt idx="23">
                  <c:v>34.702777777777783</c:v>
                </c:pt>
                <c:pt idx="24">
                  <c:v>34.711111111111116</c:v>
                </c:pt>
                <c:pt idx="25">
                  <c:v>34.736111111111114</c:v>
                </c:pt>
                <c:pt idx="26">
                  <c:v>34.763888888888886</c:v>
                </c:pt>
                <c:pt idx="27">
                  <c:v>34.81111111111111</c:v>
                </c:pt>
                <c:pt idx="28">
                  <c:v>34.916666666666664</c:v>
                </c:pt>
              </c:numCache>
            </c:numRef>
          </c:xVal>
          <c:yVal>
            <c:numRef>
              <c:f>Si!$E$3:$E$31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58</c:v>
                </c:pt>
                <c:pt idx="10">
                  <c:v>65</c:v>
                </c:pt>
                <c:pt idx="11">
                  <c:v>68</c:v>
                </c:pt>
                <c:pt idx="12">
                  <c:v>68</c:v>
                </c:pt>
                <c:pt idx="13">
                  <c:v>64</c:v>
                </c:pt>
                <c:pt idx="14">
                  <c:v>60</c:v>
                </c:pt>
                <c:pt idx="15">
                  <c:v>56</c:v>
                </c:pt>
                <c:pt idx="16">
                  <c:v>51</c:v>
                </c:pt>
                <c:pt idx="17">
                  <c:v>47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37</c:v>
                </c:pt>
                <c:pt idx="22">
                  <c:v>30</c:v>
                </c:pt>
                <c:pt idx="23">
                  <c:v>21</c:v>
                </c:pt>
                <c:pt idx="24">
                  <c:v>17</c:v>
                </c:pt>
                <c:pt idx="25">
                  <c:v>8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A70-A0D7-91E7F4DA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007935"/>
        <c:axId val="1153016095"/>
      </c:scatterChart>
      <c:valAx>
        <c:axId val="115300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3016095"/>
        <c:crosses val="autoZero"/>
        <c:crossBetween val="midCat"/>
      </c:valAx>
      <c:valAx>
        <c:axId val="11530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300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alum!$C$3:$C$18</c:f>
              <c:numCache>
                <c:formatCode>General</c:formatCode>
                <c:ptCount val="16"/>
                <c:pt idx="0">
                  <c:v>18.486111111111111</c:v>
                </c:pt>
                <c:pt idx="1">
                  <c:v>18.705555555555556</c:v>
                </c:pt>
                <c:pt idx="2">
                  <c:v>19.055555555555557</c:v>
                </c:pt>
                <c:pt idx="3">
                  <c:v>19.144444444444446</c:v>
                </c:pt>
                <c:pt idx="4">
                  <c:v>19.158333333333331</c:v>
                </c:pt>
                <c:pt idx="5">
                  <c:v>19.175000000000001</c:v>
                </c:pt>
                <c:pt idx="6">
                  <c:v>19.18888888888889</c:v>
                </c:pt>
                <c:pt idx="7">
                  <c:v>19.2</c:v>
                </c:pt>
                <c:pt idx="8">
                  <c:v>19.222222222222221</c:v>
                </c:pt>
                <c:pt idx="9">
                  <c:v>19.263888888888889</c:v>
                </c:pt>
                <c:pt idx="10">
                  <c:v>19.283333333333335</c:v>
                </c:pt>
                <c:pt idx="11">
                  <c:v>19.305555555555557</c:v>
                </c:pt>
                <c:pt idx="12">
                  <c:v>19.347222222222221</c:v>
                </c:pt>
                <c:pt idx="13">
                  <c:v>19.408333333333331</c:v>
                </c:pt>
                <c:pt idx="14">
                  <c:v>19.230555555555554</c:v>
                </c:pt>
                <c:pt idx="15">
                  <c:v>19.213888888888889</c:v>
                </c:pt>
              </c:numCache>
            </c:numRef>
          </c:xVal>
          <c:yVal>
            <c:numRef>
              <c:f>alum!$D$3:$D$18</c:f>
              <c:numCache>
                <c:formatCode>General</c:formatCode>
                <c:ptCount val="16"/>
                <c:pt idx="0">
                  <c:v>3.4482758620689655E-2</c:v>
                </c:pt>
                <c:pt idx="1">
                  <c:v>6.8965517241379309E-2</c:v>
                </c:pt>
                <c:pt idx="2">
                  <c:v>0.10344827586206896</c:v>
                </c:pt>
                <c:pt idx="3">
                  <c:v>0.20689655172413793</c:v>
                </c:pt>
                <c:pt idx="4">
                  <c:v>0.34482758620689657</c:v>
                </c:pt>
                <c:pt idx="5">
                  <c:v>0.48275862068965519</c:v>
                </c:pt>
                <c:pt idx="6">
                  <c:v>0.62068965517241381</c:v>
                </c:pt>
                <c:pt idx="7">
                  <c:v>0.82758620689655171</c:v>
                </c:pt>
                <c:pt idx="8">
                  <c:v>1</c:v>
                </c:pt>
                <c:pt idx="9">
                  <c:v>0.7931034482758621</c:v>
                </c:pt>
                <c:pt idx="10">
                  <c:v>0.48275862068965519</c:v>
                </c:pt>
                <c:pt idx="11">
                  <c:v>0.31034482758620691</c:v>
                </c:pt>
                <c:pt idx="12">
                  <c:v>0.13793103448275862</c:v>
                </c:pt>
                <c:pt idx="13">
                  <c:v>6.8965517241379309E-2</c:v>
                </c:pt>
                <c:pt idx="14">
                  <c:v>0.96551724137931039</c:v>
                </c:pt>
                <c:pt idx="15">
                  <c:v>0.93103448275862066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2-4A83-B206-4C92E64B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3151"/>
        <c:axId val="92032591"/>
      </c:scatterChart>
      <c:valAx>
        <c:axId val="920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032591"/>
        <c:crosses val="autoZero"/>
        <c:crossBetween val="midCat"/>
      </c:valAx>
      <c:valAx>
        <c:axId val="920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04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5</xdr:row>
      <xdr:rowOff>145256</xdr:rowOff>
    </xdr:from>
    <xdr:to>
      <xdr:col>14</xdr:col>
      <xdr:colOff>395287</xdr:colOff>
      <xdr:row>20</xdr:row>
      <xdr:rowOff>30956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DD03D2-7047-F8F2-65E7-596250BCA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20</xdr:row>
      <xdr:rowOff>128588</xdr:rowOff>
    </xdr:from>
    <xdr:to>
      <xdr:col>4</xdr:col>
      <xdr:colOff>604838</xdr:colOff>
      <xdr:row>35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BA7CEB-F082-0F7C-F425-8CDF8B9A6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557214</xdr:colOff>
      <xdr:row>33</xdr:row>
      <xdr:rowOff>16669</xdr:rowOff>
    </xdr:from>
    <xdr:to>
      <xdr:col>10</xdr:col>
      <xdr:colOff>252414</xdr:colOff>
      <xdr:row>47</xdr:row>
      <xdr:rowOff>92869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07D021E-DCAA-298F-D715-64E4DD194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8</xdr:row>
      <xdr:rowOff>178593</xdr:rowOff>
    </xdr:from>
    <xdr:to>
      <xdr:col>22</xdr:col>
      <xdr:colOff>95250</xdr:colOff>
      <xdr:row>23</xdr:row>
      <xdr:rowOff>64293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4F9C61F-4805-27A9-2E9A-31DC7A676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42068</xdr:rowOff>
    </xdr:from>
    <xdr:to>
      <xdr:col>7</xdr:col>
      <xdr:colOff>304800</xdr:colOff>
      <xdr:row>53</xdr:row>
      <xdr:rowOff>118268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3528CC-E4CD-347B-1FE3-2F8D45CA6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122237</xdr:colOff>
      <xdr:row>39</xdr:row>
      <xdr:rowOff>8731</xdr:rowOff>
    </xdr:from>
    <xdr:to>
      <xdr:col>15</xdr:col>
      <xdr:colOff>427037</xdr:colOff>
      <xdr:row>53</xdr:row>
      <xdr:rowOff>84931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26F4E76-3A0C-57ED-E7EF-D11FFB07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520700</xdr:colOff>
      <xdr:row>10</xdr:row>
      <xdr:rowOff>50800</xdr:rowOff>
    </xdr:from>
    <xdr:to>
      <xdr:col>18</xdr:col>
      <xdr:colOff>215900</xdr:colOff>
      <xdr:row>24</xdr:row>
      <xdr:rowOff>127000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017B31C-B18D-FDC8-B6C5-CADAB2A1C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4</xdr:row>
      <xdr:rowOff>69056</xdr:rowOff>
    </xdr:from>
    <xdr:to>
      <xdr:col>11</xdr:col>
      <xdr:colOff>304799</xdr:colOff>
      <xdr:row>18</xdr:row>
      <xdr:rowOff>145256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CFF00B4-4ECB-475B-C1AE-79776F8F6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F6" sqref="F6"/>
    </sheetView>
  </sheetViews>
  <sheetFormatPr defaultRowHeight="15" x14ac:dyDescent="0.45"/>
  <cols>
    <col min="1" max="1" width="9.28515625" bestFit="1" customWidth="1"/>
    <col min="2" max="2" width="13.28515625" bestFit="1" customWidth="1"/>
    <col min="3" max="3" width="9.28515625" bestFit="1" customWidth="1"/>
    <col min="4" max="4" width="9.640625" bestFit="1" customWidth="1"/>
    <col min="6" max="6" width="13.28515625" bestFit="1" customWidth="1"/>
    <col min="7" max="7" width="12.5703125" bestFit="1" customWidth="1"/>
    <col min="12" max="13" width="11.78515625" bestFit="1" customWidth="1"/>
    <col min="15" max="15" width="12.85546875" bestFit="1" customWidth="1"/>
    <col min="16" max="16" width="13.7109375" customWidth="1"/>
  </cols>
  <sheetData>
    <row r="1" spans="1:7" x14ac:dyDescent="0.45">
      <c r="E1" t="s">
        <v>2</v>
      </c>
      <c r="G1" t="s">
        <v>1</v>
      </c>
    </row>
    <row r="2" spans="1:7" x14ac:dyDescent="0.45">
      <c r="A2" t="s">
        <v>0</v>
      </c>
      <c r="B2">
        <v>21</v>
      </c>
      <c r="C2">
        <v>23</v>
      </c>
      <c r="E2">
        <f>B2+C2/60</f>
        <v>21.383333333333333</v>
      </c>
      <c r="F2">
        <f>E2*2</f>
        <v>42.766666666666666</v>
      </c>
      <c r="G2">
        <v>200</v>
      </c>
    </row>
    <row r="3" spans="1:7" x14ac:dyDescent="0.45">
      <c r="A3" t="s">
        <v>3</v>
      </c>
      <c r="B3">
        <v>34</v>
      </c>
      <c r="C3">
        <v>24.5</v>
      </c>
      <c r="E3">
        <f t="shared" ref="E3:E6" si="0">B3+C3/60</f>
        <v>34.408333333333331</v>
      </c>
      <c r="F3">
        <f>E3*2</f>
        <v>68.816666666666663</v>
      </c>
      <c r="G3">
        <v>400</v>
      </c>
    </row>
    <row r="4" spans="1:7" x14ac:dyDescent="0.45">
      <c r="A4" t="s">
        <v>4</v>
      </c>
      <c r="B4">
        <v>24</v>
      </c>
      <c r="C4">
        <v>12</v>
      </c>
      <c r="E4">
        <f t="shared" si="0"/>
        <v>24.2</v>
      </c>
      <c r="F4">
        <f t="shared" ref="F4:F6" si="1">E4*2</f>
        <v>48.4</v>
      </c>
      <c r="G4">
        <v>200</v>
      </c>
    </row>
    <row r="5" spans="1:7" x14ac:dyDescent="0.45">
      <c r="B5">
        <v>11</v>
      </c>
      <c r="C5">
        <v>58</v>
      </c>
      <c r="E5">
        <f t="shared" si="0"/>
        <v>11.966666666666667</v>
      </c>
      <c r="F5">
        <f t="shared" si="1"/>
        <v>23.933333333333334</v>
      </c>
      <c r="G5">
        <v>100</v>
      </c>
    </row>
    <row r="6" spans="1:7" x14ac:dyDescent="0.45">
      <c r="B6">
        <v>33</v>
      </c>
      <c r="C6">
        <v>38</v>
      </c>
      <c r="E6">
        <f t="shared" si="0"/>
        <v>33.633333333333333</v>
      </c>
      <c r="F6">
        <f t="shared" si="1"/>
        <v>67.266666666666666</v>
      </c>
      <c r="G6">
        <v>22</v>
      </c>
    </row>
    <row r="7" spans="1:7" x14ac:dyDescent="0.45">
      <c r="G7" t="s">
        <v>5</v>
      </c>
    </row>
    <row r="13" spans="1:7" x14ac:dyDescent="0.45">
      <c r="A13" s="1"/>
      <c r="B13" s="2"/>
      <c r="C13" s="1"/>
      <c r="D13" s="1"/>
    </row>
    <row r="20" spans="12:15" x14ac:dyDescent="0.45">
      <c r="L20" s="3"/>
      <c r="M20" s="3"/>
      <c r="O20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251B-AC17-4762-8242-E434BBF4C790}">
  <dimension ref="A1:D37"/>
  <sheetViews>
    <sheetView workbookViewId="0">
      <selection activeCell="G9" sqref="G9"/>
    </sheetView>
  </sheetViews>
  <sheetFormatPr defaultRowHeight="15" x14ac:dyDescent="0.45"/>
  <sheetData>
    <row r="1" spans="1:4" x14ac:dyDescent="0.45">
      <c r="A1" t="s">
        <v>15</v>
      </c>
      <c r="C1">
        <v>200</v>
      </c>
    </row>
    <row r="2" spans="1:4" x14ac:dyDescent="0.45">
      <c r="A2" t="s">
        <v>7</v>
      </c>
      <c r="B2" t="s">
        <v>9</v>
      </c>
      <c r="C2" t="s">
        <v>7</v>
      </c>
      <c r="D2" t="s">
        <v>11</v>
      </c>
    </row>
    <row r="3" spans="1:4" x14ac:dyDescent="0.45">
      <c r="A3">
        <v>20282</v>
      </c>
      <c r="B3">
        <v>2</v>
      </c>
      <c r="C3">
        <f t="shared" ref="C3:C20" si="0">(A3-MOD(A3,1000))/1000+(MOD(A3,1000)-MOD(A3,10))/600+MOD(A3,10)/360</f>
        <v>20.472222222222221</v>
      </c>
      <c r="D3">
        <f>B3/MAX(B:B)</f>
        <v>3.3898305084745763E-2</v>
      </c>
    </row>
    <row r="4" spans="1:4" x14ac:dyDescent="0.45">
      <c r="A4">
        <v>20460</v>
      </c>
      <c r="B4">
        <v>2</v>
      </c>
      <c r="C4">
        <f t="shared" si="0"/>
        <v>20.766666666666666</v>
      </c>
      <c r="D4">
        <f t="shared" ref="D4:D37" si="1">B4/MAX(B:B)</f>
        <v>3.3898305084745763E-2</v>
      </c>
    </row>
    <row r="5" spans="1:4" x14ac:dyDescent="0.45">
      <c r="A5">
        <v>21001</v>
      </c>
      <c r="B5">
        <v>3</v>
      </c>
      <c r="C5">
        <f t="shared" si="0"/>
        <v>21.002777777777776</v>
      </c>
      <c r="D5">
        <f t="shared" si="1"/>
        <v>5.0847457627118647E-2</v>
      </c>
    </row>
    <row r="6" spans="1:4" x14ac:dyDescent="0.45">
      <c r="A6">
        <v>21112</v>
      </c>
      <c r="B6">
        <v>4</v>
      </c>
      <c r="C6">
        <f t="shared" si="0"/>
        <v>21.18888888888889</v>
      </c>
      <c r="D6">
        <f t="shared" si="1"/>
        <v>6.7796610169491525E-2</v>
      </c>
    </row>
    <row r="7" spans="1:4" x14ac:dyDescent="0.45">
      <c r="A7">
        <v>21163</v>
      </c>
      <c r="B7">
        <v>7</v>
      </c>
      <c r="C7">
        <f t="shared" si="0"/>
        <v>21.274999999999999</v>
      </c>
      <c r="D7">
        <f t="shared" si="1"/>
        <v>0.11864406779661017</v>
      </c>
    </row>
    <row r="8" spans="1:4" x14ac:dyDescent="0.45">
      <c r="A8">
        <v>21210</v>
      </c>
      <c r="B8">
        <v>11</v>
      </c>
      <c r="C8">
        <f t="shared" si="0"/>
        <v>21.35</v>
      </c>
      <c r="D8">
        <f t="shared" si="1"/>
        <v>0.1864406779661017</v>
      </c>
    </row>
    <row r="9" spans="1:4" x14ac:dyDescent="0.45">
      <c r="A9">
        <v>21253</v>
      </c>
      <c r="B9">
        <v>24</v>
      </c>
      <c r="C9">
        <f t="shared" si="0"/>
        <v>21.425000000000001</v>
      </c>
      <c r="D9">
        <f t="shared" si="1"/>
        <v>0.40677966101694918</v>
      </c>
    </row>
    <row r="10" spans="1:4" x14ac:dyDescent="0.45">
      <c r="A10">
        <v>21265</v>
      </c>
      <c r="B10">
        <v>32</v>
      </c>
      <c r="C10">
        <f t="shared" si="0"/>
        <v>21.447222222222223</v>
      </c>
      <c r="D10">
        <f t="shared" si="1"/>
        <v>0.5423728813559322</v>
      </c>
    </row>
    <row r="11" spans="1:4" x14ac:dyDescent="0.45">
      <c r="A11">
        <v>21281</v>
      </c>
      <c r="B11">
        <v>41</v>
      </c>
      <c r="C11">
        <f t="shared" si="0"/>
        <v>21.469444444444441</v>
      </c>
      <c r="D11">
        <f t="shared" si="1"/>
        <v>0.69491525423728817</v>
      </c>
    </row>
    <row r="12" spans="1:4" x14ac:dyDescent="0.45">
      <c r="A12">
        <v>21291</v>
      </c>
      <c r="B12">
        <v>50</v>
      </c>
      <c r="C12">
        <f t="shared" si="0"/>
        <v>21.486111111111111</v>
      </c>
      <c r="D12">
        <f t="shared" si="1"/>
        <v>0.84745762711864403</v>
      </c>
    </row>
    <row r="13" spans="1:4" x14ac:dyDescent="0.45">
      <c r="A13">
        <v>21301</v>
      </c>
      <c r="B13">
        <v>54</v>
      </c>
      <c r="C13">
        <f t="shared" si="0"/>
        <v>21.502777777777776</v>
      </c>
      <c r="D13">
        <f t="shared" si="1"/>
        <v>0.9152542372881356</v>
      </c>
    </row>
    <row r="14" spans="1:4" x14ac:dyDescent="0.45">
      <c r="A14">
        <v>21315</v>
      </c>
      <c r="B14">
        <v>59</v>
      </c>
      <c r="C14">
        <f t="shared" si="0"/>
        <v>21.530555555555555</v>
      </c>
      <c r="D14">
        <f t="shared" si="1"/>
        <v>1</v>
      </c>
    </row>
    <row r="15" spans="1:4" x14ac:dyDescent="0.45">
      <c r="A15">
        <v>21324</v>
      </c>
      <c r="B15">
        <v>54</v>
      </c>
      <c r="C15">
        <f t="shared" si="0"/>
        <v>21.544444444444448</v>
      </c>
      <c r="D15">
        <f t="shared" si="1"/>
        <v>0.9152542372881356</v>
      </c>
    </row>
    <row r="16" spans="1:4" x14ac:dyDescent="0.45">
      <c r="A16">
        <v>21345</v>
      </c>
      <c r="B16">
        <v>48</v>
      </c>
      <c r="C16">
        <f t="shared" si="0"/>
        <v>21.580555555555556</v>
      </c>
      <c r="D16">
        <f t="shared" si="1"/>
        <v>0.81355932203389836</v>
      </c>
    </row>
    <row r="17" spans="1:4" x14ac:dyDescent="0.45">
      <c r="A17">
        <v>21361</v>
      </c>
      <c r="B17">
        <v>40</v>
      </c>
      <c r="C17">
        <f t="shared" si="0"/>
        <v>21.602777777777778</v>
      </c>
      <c r="D17">
        <f t="shared" si="1"/>
        <v>0.67796610169491522</v>
      </c>
    </row>
    <row r="18" spans="1:4" x14ac:dyDescent="0.45">
      <c r="A18">
        <v>21372</v>
      </c>
      <c r="B18">
        <v>34</v>
      </c>
      <c r="C18">
        <f t="shared" si="0"/>
        <v>21.622222222222224</v>
      </c>
      <c r="D18">
        <f t="shared" si="1"/>
        <v>0.57627118644067798</v>
      </c>
    </row>
    <row r="19" spans="1:4" x14ac:dyDescent="0.45">
      <c r="A19">
        <v>21390</v>
      </c>
      <c r="B19">
        <v>28</v>
      </c>
      <c r="C19">
        <f t="shared" si="0"/>
        <v>21.65</v>
      </c>
      <c r="D19">
        <f t="shared" si="1"/>
        <v>0.47457627118644069</v>
      </c>
    </row>
    <row r="20" spans="1:4" x14ac:dyDescent="0.45">
      <c r="A20">
        <v>21413</v>
      </c>
      <c r="B20">
        <v>20</v>
      </c>
      <c r="C20">
        <f t="shared" si="0"/>
        <v>21.691666666666666</v>
      </c>
      <c r="D20">
        <f t="shared" si="1"/>
        <v>0.33898305084745761</v>
      </c>
    </row>
    <row r="21" spans="1:4" x14ac:dyDescent="0.45">
      <c r="A21">
        <v>21441</v>
      </c>
      <c r="B21">
        <v>15</v>
      </c>
      <c r="C21">
        <f t="shared" ref="C21:C22" si="2">(A21-MOD(A21,1000))/1000+(MOD(A21,1000)-MOD(A21,10))/600+MOD(A21,10)/360</f>
        <v>21.736111111111111</v>
      </c>
      <c r="D21">
        <f t="shared" si="1"/>
        <v>0.25423728813559321</v>
      </c>
    </row>
    <row r="22" spans="1:4" x14ac:dyDescent="0.45">
      <c r="A22">
        <v>21493</v>
      </c>
      <c r="B22">
        <v>10</v>
      </c>
      <c r="C22">
        <f t="shared" si="2"/>
        <v>21.824999999999999</v>
      </c>
      <c r="D22">
        <f t="shared" si="1"/>
        <v>0.16949152542372881</v>
      </c>
    </row>
    <row r="23" spans="1:4" x14ac:dyDescent="0.45">
      <c r="A23">
        <v>21564</v>
      </c>
      <c r="B23">
        <v>7</v>
      </c>
      <c r="C23">
        <f t="shared" ref="C23:C37" si="3">(A23-MOD(A23,1000))/1000+(MOD(A23,1000)-MOD(A23,10))/600+MOD(A23,10)/360</f>
        <v>21.944444444444446</v>
      </c>
      <c r="D23">
        <f t="shared" si="1"/>
        <v>0.11864406779661017</v>
      </c>
    </row>
    <row r="24" spans="1:4" x14ac:dyDescent="0.45">
      <c r="A24">
        <v>22040</v>
      </c>
      <c r="B24">
        <v>5</v>
      </c>
      <c r="C24">
        <f t="shared" si="3"/>
        <v>22.066666666666666</v>
      </c>
      <c r="D24">
        <f t="shared" si="1"/>
        <v>8.4745762711864403E-2</v>
      </c>
    </row>
    <row r="25" spans="1:4" x14ac:dyDescent="0.45">
      <c r="A25">
        <v>22253</v>
      </c>
      <c r="B25">
        <v>2</v>
      </c>
      <c r="C25">
        <f t="shared" si="3"/>
        <v>22.425000000000001</v>
      </c>
      <c r="D25">
        <f t="shared" si="1"/>
        <v>3.3898305084745763E-2</v>
      </c>
    </row>
    <row r="26" spans="1:4" x14ac:dyDescent="0.45">
      <c r="A26">
        <v>23241</v>
      </c>
      <c r="B26">
        <v>1</v>
      </c>
      <c r="C26">
        <f t="shared" si="3"/>
        <v>23.402777777777775</v>
      </c>
      <c r="D26">
        <f t="shared" si="1"/>
        <v>1.6949152542372881E-2</v>
      </c>
    </row>
    <row r="27" spans="1:4" x14ac:dyDescent="0.45">
      <c r="C27">
        <f t="shared" si="3"/>
        <v>0</v>
      </c>
      <c r="D27">
        <f t="shared" si="1"/>
        <v>0</v>
      </c>
    </row>
    <row r="28" spans="1:4" x14ac:dyDescent="0.45">
      <c r="C28">
        <f t="shared" si="3"/>
        <v>0</v>
      </c>
      <c r="D28">
        <f t="shared" si="1"/>
        <v>0</v>
      </c>
    </row>
    <row r="29" spans="1:4" x14ac:dyDescent="0.45">
      <c r="C29">
        <f t="shared" si="3"/>
        <v>0</v>
      </c>
      <c r="D29">
        <f t="shared" si="1"/>
        <v>0</v>
      </c>
    </row>
    <row r="30" spans="1:4" x14ac:dyDescent="0.45">
      <c r="C30">
        <f t="shared" si="3"/>
        <v>0</v>
      </c>
      <c r="D30">
        <f t="shared" si="1"/>
        <v>0</v>
      </c>
    </row>
    <row r="31" spans="1:4" x14ac:dyDescent="0.45">
      <c r="C31">
        <f t="shared" si="3"/>
        <v>0</v>
      </c>
      <c r="D31">
        <f t="shared" si="1"/>
        <v>0</v>
      </c>
    </row>
    <row r="32" spans="1:4" x14ac:dyDescent="0.45">
      <c r="C32">
        <f t="shared" si="3"/>
        <v>0</v>
      </c>
      <c r="D32">
        <f t="shared" si="1"/>
        <v>0</v>
      </c>
    </row>
    <row r="33" spans="3:4" x14ac:dyDescent="0.45">
      <c r="C33">
        <f t="shared" si="3"/>
        <v>0</v>
      </c>
      <c r="D33">
        <f t="shared" si="1"/>
        <v>0</v>
      </c>
    </row>
    <row r="34" spans="3:4" x14ac:dyDescent="0.45">
      <c r="C34">
        <f t="shared" si="3"/>
        <v>0</v>
      </c>
      <c r="D34">
        <f t="shared" si="1"/>
        <v>0</v>
      </c>
    </row>
    <row r="35" spans="3:4" x14ac:dyDescent="0.45">
      <c r="C35">
        <f t="shared" si="3"/>
        <v>0</v>
      </c>
      <c r="D35">
        <f t="shared" si="1"/>
        <v>0</v>
      </c>
    </row>
    <row r="36" spans="3:4" x14ac:dyDescent="0.45">
      <c r="C36">
        <f t="shared" si="3"/>
        <v>0</v>
      </c>
      <c r="D36">
        <f t="shared" si="1"/>
        <v>0</v>
      </c>
    </row>
    <row r="37" spans="3:4" x14ac:dyDescent="0.45">
      <c r="C37">
        <f t="shared" si="3"/>
        <v>0</v>
      </c>
      <c r="D37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DED4-EED6-4C08-B903-B4F79539B7A6}">
  <dimension ref="A1:N37"/>
  <sheetViews>
    <sheetView topLeftCell="A2" workbookViewId="0">
      <selection activeCell="G24" sqref="G24"/>
    </sheetView>
  </sheetViews>
  <sheetFormatPr defaultRowHeight="15" x14ac:dyDescent="0.45"/>
  <sheetData>
    <row r="1" spans="1:14" x14ac:dyDescent="0.45">
      <c r="A1" t="s">
        <v>10</v>
      </c>
      <c r="C1">
        <v>100</v>
      </c>
      <c r="F1" t="s">
        <v>12</v>
      </c>
      <c r="H1">
        <v>200</v>
      </c>
      <c r="K1" t="s">
        <v>13</v>
      </c>
      <c r="M1">
        <v>300</v>
      </c>
      <c r="N1" t="s">
        <v>14</v>
      </c>
    </row>
    <row r="2" spans="1:14" x14ac:dyDescent="0.45">
      <c r="A2" t="s">
        <v>7</v>
      </c>
      <c r="B2" t="s">
        <v>9</v>
      </c>
      <c r="C2" t="s">
        <v>7</v>
      </c>
      <c r="D2" t="s">
        <v>11</v>
      </c>
      <c r="F2" t="s">
        <v>7</v>
      </c>
      <c r="G2" t="s">
        <v>9</v>
      </c>
      <c r="H2" t="s">
        <v>7</v>
      </c>
      <c r="I2" t="s">
        <v>11</v>
      </c>
      <c r="K2" t="s">
        <v>7</v>
      </c>
      <c r="L2" t="s">
        <v>9</v>
      </c>
      <c r="M2" t="s">
        <v>7</v>
      </c>
      <c r="N2" t="s">
        <v>11</v>
      </c>
    </row>
    <row r="3" spans="1:14" x14ac:dyDescent="0.45">
      <c r="A3">
        <v>11225</v>
      </c>
      <c r="B3">
        <v>3</v>
      </c>
      <c r="C3">
        <f t="shared" ref="C3:C37" si="0">(A3-MOD(A3,1000))/1000+(MOD(A3,1000)-MOD(A3,10))/600+MOD(A3,10)/360</f>
        <v>11.380555555555556</v>
      </c>
      <c r="D3">
        <f>B3/MAX(B:B)</f>
        <v>3.6585365853658534E-2</v>
      </c>
      <c r="F3">
        <v>32051</v>
      </c>
      <c r="G3">
        <v>5</v>
      </c>
      <c r="H3">
        <f t="shared" ref="H3:H20" si="1">(F3-MOD(F3,1000))/1000+(MOD(F3,1000)-MOD(F3,10))/600+MOD(F3,10)/360</f>
        <v>32.086111111111116</v>
      </c>
      <c r="I3">
        <f>G3/MAX(G:G)</f>
        <v>7.6923076923076927E-2</v>
      </c>
      <c r="K3">
        <v>37272</v>
      </c>
      <c r="L3">
        <v>4</v>
      </c>
      <c r="M3">
        <f>(K3-MOD(K3,1000))/1000+(MOD(K3,1000)-MOD(K3,10))/600+MOD(K3,10)/360</f>
        <v>37.455555555555556</v>
      </c>
      <c r="N3">
        <f>L3/MAX(L:L)</f>
        <v>5.7142857142857141E-2</v>
      </c>
    </row>
    <row r="4" spans="1:14" x14ac:dyDescent="0.45">
      <c r="A4">
        <v>11353</v>
      </c>
      <c r="B4">
        <v>4</v>
      </c>
      <c r="C4">
        <f t="shared" si="0"/>
        <v>11.591666666666667</v>
      </c>
      <c r="D4">
        <f t="shared" ref="D4:D37" si="2">B4/MAX(B:B)</f>
        <v>4.878048780487805E-2</v>
      </c>
      <c r="F4">
        <v>32520</v>
      </c>
      <c r="G4">
        <v>7</v>
      </c>
      <c r="H4">
        <f t="shared" si="1"/>
        <v>32.866666666666667</v>
      </c>
      <c r="I4">
        <f t="shared" ref="I4:I37" si="3">G4/MAX(G:G)</f>
        <v>0.1076923076923077</v>
      </c>
      <c r="K4">
        <v>37284</v>
      </c>
      <c r="L4">
        <v>12</v>
      </c>
      <c r="M4">
        <f>(K4-MOD(K4,1000))/1000+(MOD(K4,1000)-MOD(K4,10))/600+MOD(K4,10)/360</f>
        <v>37.477777777777781</v>
      </c>
      <c r="N4">
        <f>L4/MAX(L:L)</f>
        <v>0.17142857142857143</v>
      </c>
    </row>
    <row r="5" spans="1:14" x14ac:dyDescent="0.45">
      <c r="A5">
        <v>11421</v>
      </c>
      <c r="B5">
        <v>6</v>
      </c>
      <c r="C5">
        <f t="shared" si="0"/>
        <v>11.702777777777778</v>
      </c>
      <c r="D5">
        <f t="shared" si="2"/>
        <v>7.3170731707317069E-2</v>
      </c>
      <c r="F5">
        <v>33084</v>
      </c>
      <c r="G5">
        <v>8</v>
      </c>
      <c r="H5">
        <f t="shared" si="1"/>
        <v>33.144444444444446</v>
      </c>
      <c r="I5">
        <f t="shared" si="3"/>
        <v>0.12307692307692308</v>
      </c>
      <c r="K5">
        <v>37300</v>
      </c>
      <c r="L5">
        <v>24</v>
      </c>
      <c r="M5">
        <f>(K5-MOD(K5,1000))/1000+(MOD(K5,1000)-MOD(K5,10))/600+MOD(K5,10)/360</f>
        <v>37.5</v>
      </c>
      <c r="N5">
        <f>L5/MAX(L:L)</f>
        <v>0.34285714285714286</v>
      </c>
    </row>
    <row r="6" spans="1:14" x14ac:dyDescent="0.45">
      <c r="A6">
        <v>11461</v>
      </c>
      <c r="B6">
        <v>12</v>
      </c>
      <c r="C6">
        <f t="shared" si="0"/>
        <v>11.769444444444446</v>
      </c>
      <c r="D6">
        <f t="shared" si="2"/>
        <v>0.14634146341463414</v>
      </c>
      <c r="F6">
        <v>33105</v>
      </c>
      <c r="G6">
        <v>9</v>
      </c>
      <c r="H6">
        <f t="shared" si="1"/>
        <v>33.18055555555555</v>
      </c>
      <c r="I6">
        <f t="shared" si="3"/>
        <v>0.13846153846153847</v>
      </c>
      <c r="K6">
        <v>37305</v>
      </c>
      <c r="L6">
        <v>36</v>
      </c>
      <c r="M6">
        <f>(K6-MOD(K6,1000))/1000+(MOD(K6,1000)-MOD(K6,10))/600+MOD(K6,10)/360</f>
        <v>37.513888888888886</v>
      </c>
      <c r="N6">
        <f>L6/MAX(L:L)</f>
        <v>0.51428571428571423</v>
      </c>
    </row>
    <row r="7" spans="1:14" x14ac:dyDescent="0.45">
      <c r="A7">
        <v>11474</v>
      </c>
      <c r="B7">
        <v>22</v>
      </c>
      <c r="C7">
        <f t="shared" si="0"/>
        <v>11.794444444444444</v>
      </c>
      <c r="D7">
        <f t="shared" si="2"/>
        <v>0.26829268292682928</v>
      </c>
      <c r="F7">
        <v>33162</v>
      </c>
      <c r="G7">
        <v>8</v>
      </c>
      <c r="H7">
        <f t="shared" si="1"/>
        <v>33.272222222222219</v>
      </c>
      <c r="I7">
        <f t="shared" si="3"/>
        <v>0.12307692307692308</v>
      </c>
      <c r="K7">
        <v>37313</v>
      </c>
      <c r="L7">
        <v>49</v>
      </c>
      <c r="M7">
        <f>(K7-MOD(K7,1000))/1000+(MOD(K7,1000)-MOD(K7,10))/600+MOD(K7,10)/360</f>
        <v>37.524999999999999</v>
      </c>
      <c r="N7">
        <f>L7/MAX(L:L)</f>
        <v>0.7</v>
      </c>
    </row>
    <row r="8" spans="1:14" x14ac:dyDescent="0.45">
      <c r="A8">
        <v>11481</v>
      </c>
      <c r="B8">
        <v>30</v>
      </c>
      <c r="C8">
        <f t="shared" si="0"/>
        <v>11.802777777777779</v>
      </c>
      <c r="D8">
        <f t="shared" si="2"/>
        <v>0.36585365853658536</v>
      </c>
      <c r="F8">
        <v>33184</v>
      </c>
      <c r="G8">
        <v>12</v>
      </c>
      <c r="H8">
        <f t="shared" si="1"/>
        <v>33.31111111111111</v>
      </c>
      <c r="I8">
        <f t="shared" si="3"/>
        <v>0.18461538461538463</v>
      </c>
      <c r="K8">
        <v>37324</v>
      </c>
      <c r="L8">
        <v>64</v>
      </c>
      <c r="M8">
        <f>(K8-MOD(K8,1000))/1000+(MOD(K8,1000)-MOD(K8,10))/600+MOD(K8,10)/360</f>
        <v>37.544444444444444</v>
      </c>
      <c r="N8">
        <f>L8/MAX(L:L)</f>
        <v>0.91428571428571426</v>
      </c>
    </row>
    <row r="9" spans="1:14" x14ac:dyDescent="0.45">
      <c r="A9">
        <v>11483</v>
      </c>
      <c r="B9">
        <v>49</v>
      </c>
      <c r="C9">
        <f t="shared" si="0"/>
        <v>11.808333333333334</v>
      </c>
      <c r="D9">
        <f t="shared" si="2"/>
        <v>0.59756097560975607</v>
      </c>
      <c r="F9">
        <v>33205</v>
      </c>
      <c r="G9">
        <v>16</v>
      </c>
      <c r="H9">
        <f t="shared" si="1"/>
        <v>33.347222222222221</v>
      </c>
      <c r="I9">
        <f t="shared" si="3"/>
        <v>0.24615384615384617</v>
      </c>
      <c r="K9">
        <v>37325</v>
      </c>
      <c r="L9">
        <v>68</v>
      </c>
      <c r="M9">
        <f>(K9-MOD(K9,1000))/1000+(MOD(K9,1000)-MOD(K9,10))/600+MOD(K9,10)/360</f>
        <v>37.547222222222217</v>
      </c>
      <c r="N9">
        <f>L9/MAX(L:L)</f>
        <v>0.97142857142857142</v>
      </c>
    </row>
    <row r="10" spans="1:14" x14ac:dyDescent="0.45">
      <c r="A10">
        <v>11490</v>
      </c>
      <c r="B10">
        <v>70</v>
      </c>
      <c r="C10">
        <f t="shared" si="0"/>
        <v>11.816666666666666</v>
      </c>
      <c r="D10">
        <f t="shared" si="2"/>
        <v>0.85365853658536583</v>
      </c>
      <c r="F10">
        <v>33230</v>
      </c>
      <c r="G10">
        <v>32</v>
      </c>
      <c r="H10">
        <f t="shared" si="1"/>
        <v>33.383333333333333</v>
      </c>
      <c r="I10">
        <f t="shared" si="3"/>
        <v>0.49230769230769234</v>
      </c>
      <c r="K10">
        <v>37333</v>
      </c>
      <c r="L10">
        <v>70</v>
      </c>
      <c r="M10">
        <f>(K10-MOD(K10,1000))/1000+(MOD(K10,1000)-MOD(K10,10))/600+MOD(K10,10)/360</f>
        <v>37.55833333333333</v>
      </c>
      <c r="N10">
        <f>L10/MAX(L:L)</f>
        <v>1</v>
      </c>
    </row>
    <row r="11" spans="1:14" x14ac:dyDescent="0.45">
      <c r="A11">
        <v>11495</v>
      </c>
      <c r="B11">
        <v>82</v>
      </c>
      <c r="C11">
        <f t="shared" si="0"/>
        <v>11.830555555555556</v>
      </c>
      <c r="D11">
        <f t="shared" si="2"/>
        <v>1</v>
      </c>
      <c r="F11">
        <v>33242</v>
      </c>
      <c r="G11">
        <v>50</v>
      </c>
      <c r="H11">
        <f t="shared" si="1"/>
        <v>33.405555555555551</v>
      </c>
      <c r="I11">
        <f t="shared" si="3"/>
        <v>0.76923076923076927</v>
      </c>
      <c r="K11">
        <v>37342</v>
      </c>
      <c r="L11">
        <v>64</v>
      </c>
      <c r="M11">
        <f>(K11-MOD(K11,1000))/1000+(MOD(K11,1000)-MOD(K11,10))/600+MOD(K11,10)/360</f>
        <v>37.572222222222223</v>
      </c>
      <c r="N11">
        <f>L11/MAX(L:L)</f>
        <v>0.91428571428571426</v>
      </c>
    </row>
    <row r="12" spans="1:14" x14ac:dyDescent="0.45">
      <c r="A12">
        <v>11511</v>
      </c>
      <c r="B12">
        <v>80</v>
      </c>
      <c r="C12">
        <f t="shared" si="0"/>
        <v>11.852777777777778</v>
      </c>
      <c r="D12">
        <f t="shared" si="2"/>
        <v>0.97560975609756095</v>
      </c>
      <c r="F12">
        <v>33250</v>
      </c>
      <c r="G12">
        <v>56</v>
      </c>
      <c r="H12">
        <f t="shared" si="1"/>
        <v>33.416666666666664</v>
      </c>
      <c r="I12">
        <f t="shared" si="3"/>
        <v>0.86153846153846159</v>
      </c>
      <c r="K12">
        <v>37345</v>
      </c>
      <c r="L12">
        <v>56</v>
      </c>
      <c r="M12">
        <f>(K12-MOD(K12,1000))/1000+(MOD(K12,1000)-MOD(K12,10))/600+MOD(K12,10)/360</f>
        <v>37.580555555555556</v>
      </c>
      <c r="N12">
        <f>L12/MAX(L:L)</f>
        <v>0.8</v>
      </c>
    </row>
    <row r="13" spans="1:14" x14ac:dyDescent="0.45">
      <c r="A13">
        <v>11521</v>
      </c>
      <c r="B13">
        <v>59</v>
      </c>
      <c r="C13">
        <f t="shared" si="0"/>
        <v>11.869444444444445</v>
      </c>
      <c r="D13">
        <f t="shared" si="2"/>
        <v>0.71951219512195119</v>
      </c>
      <c r="F13">
        <v>33260</v>
      </c>
      <c r="G13">
        <v>62</v>
      </c>
      <c r="H13">
        <f t="shared" si="1"/>
        <v>33.43333333333333</v>
      </c>
      <c r="I13">
        <f t="shared" si="3"/>
        <v>0.9538461538461539</v>
      </c>
      <c r="K13">
        <v>37351</v>
      </c>
      <c r="L13">
        <v>52</v>
      </c>
      <c r="M13">
        <f>(K13-MOD(K13,1000))/1000+(MOD(K13,1000)-MOD(K13,10))/600+MOD(K13,10)/360</f>
        <v>37.586111111111116</v>
      </c>
      <c r="N13">
        <f>L13/MAX(L:L)</f>
        <v>0.74285714285714288</v>
      </c>
    </row>
    <row r="14" spans="1:14" x14ac:dyDescent="0.45">
      <c r="A14">
        <v>11531</v>
      </c>
      <c r="B14">
        <v>37</v>
      </c>
      <c r="C14">
        <f t="shared" si="0"/>
        <v>11.886111111111111</v>
      </c>
      <c r="D14">
        <f t="shared" si="2"/>
        <v>0.45121951219512196</v>
      </c>
      <c r="F14">
        <v>33263</v>
      </c>
      <c r="G14">
        <v>65</v>
      </c>
      <c r="H14">
        <f t="shared" si="1"/>
        <v>33.441666666666663</v>
      </c>
      <c r="I14">
        <f t="shared" si="3"/>
        <v>1</v>
      </c>
      <c r="K14">
        <v>37355</v>
      </c>
      <c r="L14">
        <v>42</v>
      </c>
      <c r="M14">
        <f>(K14-MOD(K14,1000))/1000+(MOD(K14,1000)-MOD(K14,10))/600+MOD(K14,10)/360</f>
        <v>37.597222222222221</v>
      </c>
      <c r="N14">
        <f>L14/MAX(L:L)</f>
        <v>0.6</v>
      </c>
    </row>
    <row r="15" spans="1:14" x14ac:dyDescent="0.45">
      <c r="A15">
        <v>11541</v>
      </c>
      <c r="B15">
        <v>23</v>
      </c>
      <c r="C15">
        <f t="shared" si="0"/>
        <v>11.902777777777779</v>
      </c>
      <c r="D15">
        <f t="shared" si="2"/>
        <v>0.28048780487804881</v>
      </c>
      <c r="F15">
        <v>33273</v>
      </c>
      <c r="G15">
        <v>62</v>
      </c>
      <c r="H15">
        <f t="shared" si="1"/>
        <v>33.458333333333336</v>
      </c>
      <c r="I15">
        <f t="shared" si="3"/>
        <v>0.9538461538461539</v>
      </c>
      <c r="K15">
        <v>37361</v>
      </c>
      <c r="L15">
        <v>39</v>
      </c>
      <c r="M15">
        <f>(K15-MOD(K15,1000))/1000+(MOD(K15,1000)-MOD(K15,10))/600+MOD(K15,10)/360</f>
        <v>37.602777777777781</v>
      </c>
      <c r="N15">
        <f>L15/MAX(L:L)</f>
        <v>0.55714285714285716</v>
      </c>
    </row>
    <row r="16" spans="1:14" x14ac:dyDescent="0.45">
      <c r="A16">
        <v>11551</v>
      </c>
      <c r="B16">
        <v>13</v>
      </c>
      <c r="C16">
        <f t="shared" si="0"/>
        <v>11.919444444444444</v>
      </c>
      <c r="D16">
        <f t="shared" si="2"/>
        <v>0.15853658536585366</v>
      </c>
      <c r="F16">
        <v>33283</v>
      </c>
      <c r="G16">
        <v>49</v>
      </c>
      <c r="H16">
        <f t="shared" si="1"/>
        <v>33.475000000000001</v>
      </c>
      <c r="I16">
        <f t="shared" si="3"/>
        <v>0.75384615384615383</v>
      </c>
      <c r="K16">
        <v>37373</v>
      </c>
      <c r="L16">
        <v>32</v>
      </c>
      <c r="M16">
        <f>(K16-MOD(K16,1000))/1000+(MOD(K16,1000)-MOD(K16,10))/600+MOD(K16,10)/360</f>
        <v>37.625</v>
      </c>
      <c r="N16">
        <f>L16/MAX(L:L)</f>
        <v>0.45714285714285713</v>
      </c>
    </row>
    <row r="17" spans="1:14" x14ac:dyDescent="0.45">
      <c r="A17">
        <v>11572</v>
      </c>
      <c r="B17">
        <v>8</v>
      </c>
      <c r="C17">
        <f t="shared" si="0"/>
        <v>11.955555555555556</v>
      </c>
      <c r="D17">
        <f t="shared" si="2"/>
        <v>9.7560975609756101E-2</v>
      </c>
      <c r="F17">
        <v>33291</v>
      </c>
      <c r="G17">
        <v>39</v>
      </c>
      <c r="H17">
        <f t="shared" si="1"/>
        <v>33.486111111111114</v>
      </c>
      <c r="I17">
        <f t="shared" si="3"/>
        <v>0.6</v>
      </c>
      <c r="K17">
        <v>37384</v>
      </c>
      <c r="L17">
        <v>36</v>
      </c>
      <c r="M17">
        <f>(K17-MOD(K17,1000))/1000+(MOD(K17,1000)-MOD(K17,10))/600+MOD(K17,10)/360</f>
        <v>37.644444444444446</v>
      </c>
      <c r="N17">
        <f>L17/MAX(L:L)</f>
        <v>0.51428571428571423</v>
      </c>
    </row>
    <row r="18" spans="1:14" x14ac:dyDescent="0.45">
      <c r="A18">
        <v>12001</v>
      </c>
      <c r="B18">
        <v>6</v>
      </c>
      <c r="C18">
        <f t="shared" si="0"/>
        <v>12.002777777777778</v>
      </c>
      <c r="D18">
        <f t="shared" si="2"/>
        <v>7.3170731707317069E-2</v>
      </c>
      <c r="F18">
        <v>33300</v>
      </c>
      <c r="G18">
        <v>26</v>
      </c>
      <c r="H18">
        <f t="shared" si="1"/>
        <v>33.5</v>
      </c>
      <c r="I18">
        <f t="shared" si="3"/>
        <v>0.4</v>
      </c>
      <c r="K18">
        <v>37393</v>
      </c>
      <c r="L18">
        <v>38</v>
      </c>
      <c r="M18">
        <f>(K18-MOD(K18,1000))/1000+(MOD(K18,1000)-MOD(K18,10))/600+MOD(K18,10)/360</f>
        <v>37.658333333333331</v>
      </c>
      <c r="N18">
        <f>L18/MAX(L:L)</f>
        <v>0.54285714285714282</v>
      </c>
    </row>
    <row r="19" spans="1:14" x14ac:dyDescent="0.45">
      <c r="A19">
        <v>12054</v>
      </c>
      <c r="B19">
        <v>4</v>
      </c>
      <c r="C19">
        <f t="shared" si="0"/>
        <v>12.094444444444445</v>
      </c>
      <c r="D19">
        <f t="shared" si="2"/>
        <v>4.878048780487805E-2</v>
      </c>
      <c r="F19">
        <v>33321</v>
      </c>
      <c r="G19">
        <v>13</v>
      </c>
      <c r="H19">
        <f t="shared" si="1"/>
        <v>33.536111111111111</v>
      </c>
      <c r="I19">
        <f t="shared" si="3"/>
        <v>0.2</v>
      </c>
      <c r="K19">
        <v>37400</v>
      </c>
      <c r="L19">
        <v>37</v>
      </c>
      <c r="M19">
        <f>(K19-MOD(K19,1000))/1000+(MOD(K19,1000)-MOD(K19,10))/600+MOD(K19,10)/360</f>
        <v>37.666666666666664</v>
      </c>
      <c r="N19">
        <f>L19/MAX(L:L)</f>
        <v>0.52857142857142858</v>
      </c>
    </row>
    <row r="20" spans="1:14" x14ac:dyDescent="0.45">
      <c r="A20">
        <v>12085</v>
      </c>
      <c r="B20">
        <v>4</v>
      </c>
      <c r="C20">
        <f t="shared" si="0"/>
        <v>12.147222222222222</v>
      </c>
      <c r="D20">
        <f t="shared" si="2"/>
        <v>4.878048780487805E-2</v>
      </c>
      <c r="F20">
        <v>33340</v>
      </c>
      <c r="G20">
        <v>10</v>
      </c>
      <c r="H20">
        <f t="shared" si="1"/>
        <v>33.56666666666667</v>
      </c>
      <c r="I20">
        <f t="shared" si="3"/>
        <v>0.15384615384615385</v>
      </c>
      <c r="K20">
        <v>37404</v>
      </c>
      <c r="L20">
        <v>35</v>
      </c>
      <c r="M20">
        <f>(K20-MOD(K20,1000))/1000+(MOD(K20,1000)-MOD(K20,10))/600+MOD(K20,10)/360</f>
        <v>37.677777777777777</v>
      </c>
      <c r="N20">
        <f>L20/MAX(L:L)</f>
        <v>0.5</v>
      </c>
    </row>
    <row r="21" spans="1:14" x14ac:dyDescent="0.45">
      <c r="C21">
        <f t="shared" si="0"/>
        <v>0</v>
      </c>
      <c r="D21">
        <f t="shared" si="2"/>
        <v>0</v>
      </c>
      <c r="F21">
        <v>33383</v>
      </c>
      <c r="G21">
        <v>10</v>
      </c>
      <c r="H21">
        <f t="shared" ref="H21:H22" si="4">(F21-MOD(F21,1000))/1000+(MOD(F21,1000)-MOD(F21,10))/600+MOD(F21,10)/360</f>
        <v>33.641666666666666</v>
      </c>
      <c r="I21">
        <f t="shared" si="3"/>
        <v>0.15384615384615385</v>
      </c>
      <c r="K21">
        <v>37404</v>
      </c>
      <c r="L21">
        <v>35</v>
      </c>
      <c r="M21">
        <f>(K21-MOD(K21,1000))/1000+(MOD(K21,1000)-MOD(K21,10))/600+MOD(K21,10)/360</f>
        <v>37.677777777777777</v>
      </c>
      <c r="N21">
        <f>L21/MAX(L:L)</f>
        <v>0.5</v>
      </c>
    </row>
    <row r="22" spans="1:14" x14ac:dyDescent="0.45">
      <c r="C22">
        <f t="shared" si="0"/>
        <v>0</v>
      </c>
      <c r="D22">
        <f t="shared" si="2"/>
        <v>0</v>
      </c>
      <c r="F22">
        <v>34030</v>
      </c>
      <c r="G22">
        <v>8</v>
      </c>
      <c r="H22">
        <f t="shared" si="4"/>
        <v>34.049999999999997</v>
      </c>
      <c r="I22">
        <f t="shared" si="3"/>
        <v>0.12307692307692308</v>
      </c>
      <c r="K22">
        <v>37413</v>
      </c>
      <c r="L22">
        <v>27</v>
      </c>
      <c r="M22">
        <f>(K22-MOD(K22,1000))/1000+(MOD(K22,1000)-MOD(K22,10))/600+MOD(K22,10)/360</f>
        <v>37.691666666666663</v>
      </c>
      <c r="N22">
        <f>L22/MAX(L:L)</f>
        <v>0.38571428571428573</v>
      </c>
    </row>
    <row r="23" spans="1:14" x14ac:dyDescent="0.45">
      <c r="C23">
        <f t="shared" si="0"/>
        <v>0</v>
      </c>
      <c r="D23">
        <f t="shared" si="2"/>
        <v>0</v>
      </c>
      <c r="H23">
        <f t="shared" ref="H23:H37" si="5">(F23-MOD(F23,1000))/1000+(MOD(F23,1000)-MOD(F23,10))/600+MOD(F23,10)/360</f>
        <v>0</v>
      </c>
      <c r="I23">
        <f t="shared" si="3"/>
        <v>0</v>
      </c>
      <c r="K23">
        <v>37421</v>
      </c>
      <c r="L23">
        <v>20</v>
      </c>
      <c r="M23">
        <f>(K23-MOD(K23,1000))/1000+(MOD(K23,1000)-MOD(K23,10))/600+MOD(K23,10)/360</f>
        <v>37.702777777777783</v>
      </c>
      <c r="N23">
        <f>L23/MAX(L:L)</f>
        <v>0.2857142857142857</v>
      </c>
    </row>
    <row r="24" spans="1:14" x14ac:dyDescent="0.45">
      <c r="C24">
        <f t="shared" si="0"/>
        <v>0</v>
      </c>
      <c r="D24">
        <f t="shared" si="2"/>
        <v>0</v>
      </c>
      <c r="H24">
        <f t="shared" si="5"/>
        <v>0</v>
      </c>
      <c r="I24">
        <f t="shared" si="3"/>
        <v>0</v>
      </c>
      <c r="K24">
        <v>37425</v>
      </c>
      <c r="L24">
        <v>10</v>
      </c>
      <c r="M24">
        <f>(K24-MOD(K24,1000))/1000+(MOD(K24,1000)-MOD(K24,10))/600+MOD(K24,10)/360</f>
        <v>37.713888888888889</v>
      </c>
      <c r="N24">
        <f>L24/MAX(L:L)</f>
        <v>0.14285714285714285</v>
      </c>
    </row>
    <row r="25" spans="1:14" x14ac:dyDescent="0.45">
      <c r="C25">
        <f t="shared" si="0"/>
        <v>0</v>
      </c>
      <c r="D25">
        <f t="shared" si="2"/>
        <v>0</v>
      </c>
      <c r="H25">
        <f t="shared" si="5"/>
        <v>0</v>
      </c>
      <c r="I25">
        <f t="shared" si="3"/>
        <v>0</v>
      </c>
      <c r="K25">
        <v>37445</v>
      </c>
      <c r="L25">
        <v>2</v>
      </c>
      <c r="M25">
        <f>(K25-MOD(K25,1000))/1000+(MOD(K25,1000)-MOD(K25,10))/600+MOD(K25,10)/360</f>
        <v>37.74722222222222</v>
      </c>
      <c r="N25">
        <f>L25/MAX(L:L)</f>
        <v>2.8571428571428571E-2</v>
      </c>
    </row>
    <row r="26" spans="1:14" x14ac:dyDescent="0.45">
      <c r="C26">
        <f t="shared" si="0"/>
        <v>0</v>
      </c>
      <c r="D26">
        <f t="shared" si="2"/>
        <v>0</v>
      </c>
      <c r="H26">
        <f t="shared" si="5"/>
        <v>0</v>
      </c>
      <c r="I26">
        <f t="shared" si="3"/>
        <v>0</v>
      </c>
      <c r="M26">
        <f t="shared" ref="M23:M37" si="6">(K26-MOD(K26,1000))/1000+(MOD(K26,1000)-MOD(K26,10))/600+MOD(K26,10)/360</f>
        <v>0</v>
      </c>
      <c r="N26">
        <f t="shared" ref="N4:N37" si="7">L26/MAX(L:L)</f>
        <v>0</v>
      </c>
    </row>
    <row r="27" spans="1:14" x14ac:dyDescent="0.45">
      <c r="C27">
        <f t="shared" si="0"/>
        <v>0</v>
      </c>
      <c r="D27">
        <f t="shared" si="2"/>
        <v>0</v>
      </c>
      <c r="H27">
        <f t="shared" si="5"/>
        <v>0</v>
      </c>
      <c r="I27">
        <f t="shared" si="3"/>
        <v>0</v>
      </c>
      <c r="M27">
        <f t="shared" si="6"/>
        <v>0</v>
      </c>
      <c r="N27">
        <f t="shared" si="7"/>
        <v>0</v>
      </c>
    </row>
    <row r="28" spans="1:14" x14ac:dyDescent="0.45">
      <c r="C28">
        <f t="shared" si="0"/>
        <v>0</v>
      </c>
      <c r="D28">
        <f t="shared" si="2"/>
        <v>0</v>
      </c>
      <c r="H28">
        <f t="shared" si="5"/>
        <v>0</v>
      </c>
      <c r="I28">
        <f t="shared" si="3"/>
        <v>0</v>
      </c>
      <c r="M28">
        <f t="shared" si="6"/>
        <v>0</v>
      </c>
      <c r="N28">
        <f t="shared" si="7"/>
        <v>0</v>
      </c>
    </row>
    <row r="29" spans="1:14" x14ac:dyDescent="0.45">
      <c r="C29">
        <f t="shared" si="0"/>
        <v>0</v>
      </c>
      <c r="D29">
        <f t="shared" si="2"/>
        <v>0</v>
      </c>
      <c r="H29">
        <f t="shared" si="5"/>
        <v>0</v>
      </c>
      <c r="I29">
        <f t="shared" si="3"/>
        <v>0</v>
      </c>
      <c r="M29">
        <f t="shared" si="6"/>
        <v>0</v>
      </c>
      <c r="N29">
        <f t="shared" si="7"/>
        <v>0</v>
      </c>
    </row>
    <row r="30" spans="1:14" x14ac:dyDescent="0.45">
      <c r="C30">
        <f t="shared" si="0"/>
        <v>0</v>
      </c>
      <c r="D30">
        <f t="shared" si="2"/>
        <v>0</v>
      </c>
      <c r="H30">
        <f t="shared" si="5"/>
        <v>0</v>
      </c>
      <c r="I30">
        <f t="shared" si="3"/>
        <v>0</v>
      </c>
      <c r="M30">
        <f t="shared" si="6"/>
        <v>0</v>
      </c>
      <c r="N30">
        <f t="shared" si="7"/>
        <v>0</v>
      </c>
    </row>
    <row r="31" spans="1:14" x14ac:dyDescent="0.45">
      <c r="C31">
        <f t="shared" si="0"/>
        <v>0</v>
      </c>
      <c r="D31">
        <f t="shared" si="2"/>
        <v>0</v>
      </c>
      <c r="H31">
        <f t="shared" si="5"/>
        <v>0</v>
      </c>
      <c r="I31">
        <f t="shared" si="3"/>
        <v>0</v>
      </c>
      <c r="M31">
        <f t="shared" si="6"/>
        <v>0</v>
      </c>
      <c r="N31">
        <f t="shared" si="7"/>
        <v>0</v>
      </c>
    </row>
    <row r="32" spans="1:14" x14ac:dyDescent="0.45">
      <c r="C32">
        <f t="shared" si="0"/>
        <v>0</v>
      </c>
      <c r="D32">
        <f t="shared" si="2"/>
        <v>0</v>
      </c>
      <c r="H32">
        <f t="shared" si="5"/>
        <v>0</v>
      </c>
      <c r="I32">
        <f t="shared" si="3"/>
        <v>0</v>
      </c>
      <c r="M32">
        <f t="shared" si="6"/>
        <v>0</v>
      </c>
      <c r="N32">
        <f t="shared" si="7"/>
        <v>0</v>
      </c>
    </row>
    <row r="33" spans="3:14" x14ac:dyDescent="0.45">
      <c r="C33">
        <f t="shared" si="0"/>
        <v>0</v>
      </c>
      <c r="D33">
        <f t="shared" si="2"/>
        <v>0</v>
      </c>
      <c r="H33">
        <f t="shared" si="5"/>
        <v>0</v>
      </c>
      <c r="I33">
        <f t="shared" si="3"/>
        <v>0</v>
      </c>
      <c r="M33">
        <f t="shared" si="6"/>
        <v>0</v>
      </c>
      <c r="N33">
        <f t="shared" si="7"/>
        <v>0</v>
      </c>
    </row>
    <row r="34" spans="3:14" x14ac:dyDescent="0.45">
      <c r="C34">
        <f t="shared" si="0"/>
        <v>0</v>
      </c>
      <c r="D34">
        <f t="shared" si="2"/>
        <v>0</v>
      </c>
      <c r="H34">
        <f t="shared" si="5"/>
        <v>0</v>
      </c>
      <c r="I34">
        <f t="shared" si="3"/>
        <v>0</v>
      </c>
      <c r="M34">
        <f t="shared" si="6"/>
        <v>0</v>
      </c>
      <c r="N34">
        <f t="shared" si="7"/>
        <v>0</v>
      </c>
    </row>
    <row r="35" spans="3:14" x14ac:dyDescent="0.45">
      <c r="C35">
        <f t="shared" si="0"/>
        <v>0</v>
      </c>
      <c r="D35">
        <f t="shared" si="2"/>
        <v>0</v>
      </c>
      <c r="H35">
        <f t="shared" si="5"/>
        <v>0</v>
      </c>
      <c r="I35">
        <f t="shared" si="3"/>
        <v>0</v>
      </c>
      <c r="M35">
        <f t="shared" si="6"/>
        <v>0</v>
      </c>
      <c r="N35">
        <f t="shared" si="7"/>
        <v>0</v>
      </c>
    </row>
    <row r="36" spans="3:14" x14ac:dyDescent="0.45">
      <c r="C36">
        <f t="shared" si="0"/>
        <v>0</v>
      </c>
      <c r="D36">
        <f t="shared" si="2"/>
        <v>0</v>
      </c>
      <c r="H36">
        <f t="shared" si="5"/>
        <v>0</v>
      </c>
      <c r="I36">
        <f t="shared" si="3"/>
        <v>0</v>
      </c>
      <c r="M36">
        <f t="shared" si="6"/>
        <v>0</v>
      </c>
      <c r="N36">
        <f t="shared" si="7"/>
        <v>0</v>
      </c>
    </row>
    <row r="37" spans="3:14" x14ac:dyDescent="0.45">
      <c r="C37">
        <f t="shared" si="0"/>
        <v>0</v>
      </c>
      <c r="D37">
        <f t="shared" si="2"/>
        <v>0</v>
      </c>
      <c r="H37">
        <f t="shared" si="5"/>
        <v>0</v>
      </c>
      <c r="I37">
        <f t="shared" si="3"/>
        <v>0</v>
      </c>
      <c r="M37">
        <f t="shared" si="6"/>
        <v>0</v>
      </c>
      <c r="N37">
        <f t="shared" si="7"/>
        <v>0</v>
      </c>
    </row>
  </sheetData>
  <sortState xmlns:xlrd2="http://schemas.microsoft.com/office/spreadsheetml/2017/richdata2" ref="K3:N25">
    <sortCondition ref="K3:K2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7C5E-9AAA-4931-A7AE-F87A737D8FBE}">
  <dimension ref="A1:E31"/>
  <sheetViews>
    <sheetView zoomScale="75" workbookViewId="0">
      <selection activeCell="C3" sqref="C3:D31"/>
    </sheetView>
  </sheetViews>
  <sheetFormatPr defaultRowHeight="15" x14ac:dyDescent="0.45"/>
  <sheetData>
    <row r="1" spans="1:5" x14ac:dyDescent="0.45">
      <c r="A1" t="s">
        <v>6</v>
      </c>
      <c r="E1" t="s">
        <v>3</v>
      </c>
    </row>
    <row r="2" spans="1:5" x14ac:dyDescent="0.45">
      <c r="A2" t="s">
        <v>7</v>
      </c>
      <c r="B2" t="s">
        <v>8</v>
      </c>
      <c r="E2" t="s">
        <v>9</v>
      </c>
    </row>
    <row r="3" spans="1:5" x14ac:dyDescent="0.45">
      <c r="A3">
        <v>34</v>
      </c>
      <c r="B3">
        <v>210</v>
      </c>
      <c r="C3">
        <f>A3+(B3-MOD(B3,10))/600+MOD(B3,10)/360</f>
        <v>34.35</v>
      </c>
      <c r="D3">
        <f>E3/MAX(E:E)</f>
        <v>1.4705882352941176E-2</v>
      </c>
      <c r="E3">
        <v>1</v>
      </c>
    </row>
    <row r="4" spans="1:5" x14ac:dyDescent="0.45">
      <c r="A4">
        <v>34</v>
      </c>
      <c r="B4">
        <v>241</v>
      </c>
      <c r="C4">
        <f>A4+(B4-MOD(B4,10))/600+MOD(B4,10)/360</f>
        <v>34.402777777777779</v>
      </c>
      <c r="D4">
        <f>E4/MAX(E:E)</f>
        <v>2.9411764705882353E-2</v>
      </c>
      <c r="E4">
        <v>2</v>
      </c>
    </row>
    <row r="5" spans="1:5" x14ac:dyDescent="0.45">
      <c r="A5">
        <v>34</v>
      </c>
      <c r="B5">
        <v>274</v>
      </c>
      <c r="C5">
        <f>A5+(B5-MOD(B5,10))/600+MOD(B5,10)/360</f>
        <v>34.461111111111116</v>
      </c>
      <c r="D5">
        <f>E5/MAX(E:E)</f>
        <v>5.8823529411764705E-2</v>
      </c>
      <c r="E5">
        <v>4</v>
      </c>
    </row>
    <row r="6" spans="1:5" x14ac:dyDescent="0.45">
      <c r="A6">
        <v>34</v>
      </c>
      <c r="B6">
        <v>284</v>
      </c>
      <c r="C6">
        <f>A6+(B6-MOD(B6,10))/600+MOD(B6,10)/360</f>
        <v>34.477777777777781</v>
      </c>
      <c r="D6">
        <f>E6/MAX(E:E)</f>
        <v>0.13235294117647059</v>
      </c>
      <c r="E6">
        <v>9</v>
      </c>
    </row>
    <row r="7" spans="1:5" x14ac:dyDescent="0.45">
      <c r="A7">
        <v>34</v>
      </c>
      <c r="B7">
        <v>301</v>
      </c>
      <c r="C7">
        <f>A7+(B7-MOD(B7,10))/600+MOD(B7,10)/360</f>
        <v>34.50277777777778</v>
      </c>
      <c r="D7">
        <f>E7/MAX(E:E)</f>
        <v>0.30882352941176472</v>
      </c>
      <c r="E7">
        <v>21</v>
      </c>
    </row>
    <row r="8" spans="1:5" x14ac:dyDescent="0.45">
      <c r="A8">
        <v>34</v>
      </c>
      <c r="B8">
        <v>304</v>
      </c>
      <c r="C8">
        <f>A8+(B8-MOD(B8,10))/600+MOD(B8,10)/360</f>
        <v>34.511111111111113</v>
      </c>
      <c r="D8">
        <f>E8/MAX(E:E)</f>
        <v>0.41176470588235292</v>
      </c>
      <c r="E8">
        <v>28</v>
      </c>
    </row>
    <row r="9" spans="1:5" x14ac:dyDescent="0.45">
      <c r="A9">
        <v>34</v>
      </c>
      <c r="B9">
        <v>311</v>
      </c>
      <c r="C9">
        <f>A9+(B9-MOD(B9,10))/600+MOD(B9,10)/360</f>
        <v>34.519444444444446</v>
      </c>
      <c r="D9">
        <f>E9/MAX(E:E)</f>
        <v>0.52941176470588236</v>
      </c>
      <c r="E9">
        <v>36</v>
      </c>
    </row>
    <row r="10" spans="1:5" x14ac:dyDescent="0.45">
      <c r="A10">
        <v>34</v>
      </c>
      <c r="B10">
        <v>313</v>
      </c>
      <c r="C10">
        <f>A10+(B10-MOD(B10,10))/600+MOD(B10,10)/360</f>
        <v>34.524999999999999</v>
      </c>
      <c r="D10">
        <f>E10/MAX(E:E)</f>
        <v>0.61764705882352944</v>
      </c>
      <c r="E10">
        <v>42</v>
      </c>
    </row>
    <row r="11" spans="1:5" x14ac:dyDescent="0.45">
      <c r="A11">
        <v>34</v>
      </c>
      <c r="B11">
        <v>315</v>
      </c>
      <c r="C11">
        <f>A11+(B11-MOD(B11,10))/600+MOD(B11,10)/360</f>
        <v>34.530555555555551</v>
      </c>
      <c r="D11">
        <f>E11/MAX(E:E)</f>
        <v>0.70588235294117652</v>
      </c>
      <c r="E11">
        <v>48</v>
      </c>
    </row>
    <row r="12" spans="1:5" x14ac:dyDescent="0.45">
      <c r="A12">
        <v>34</v>
      </c>
      <c r="B12">
        <v>322</v>
      </c>
      <c r="C12">
        <f>A12+(B12-MOD(B12,10))/600+MOD(B12,10)/360</f>
        <v>34.538888888888884</v>
      </c>
      <c r="D12">
        <f>E12/MAX(E:E)</f>
        <v>0.8529411764705882</v>
      </c>
      <c r="E12">
        <v>58</v>
      </c>
    </row>
    <row r="13" spans="1:5" x14ac:dyDescent="0.45">
      <c r="A13">
        <v>34</v>
      </c>
      <c r="B13">
        <v>330</v>
      </c>
      <c r="C13">
        <f>A13+(B13-MOD(B13,10))/600+MOD(B13,10)/360</f>
        <v>34.549999999999997</v>
      </c>
      <c r="D13">
        <f>E13/MAX(E:E)</f>
        <v>0.95588235294117652</v>
      </c>
      <c r="E13">
        <v>65</v>
      </c>
    </row>
    <row r="14" spans="1:5" x14ac:dyDescent="0.45">
      <c r="A14">
        <v>34</v>
      </c>
      <c r="B14">
        <v>335</v>
      </c>
      <c r="C14">
        <f>A14+(B14-MOD(B14,10))/600+MOD(B14,10)/360</f>
        <v>34.563888888888883</v>
      </c>
      <c r="D14">
        <f>E14/MAX(E:E)</f>
        <v>1</v>
      </c>
      <c r="E14">
        <v>68</v>
      </c>
    </row>
    <row r="15" spans="1:5" x14ac:dyDescent="0.45">
      <c r="A15">
        <v>34</v>
      </c>
      <c r="B15">
        <v>343</v>
      </c>
      <c r="C15">
        <f>A15+(B15-MOD(B15,10))/600+MOD(B15,10)/360</f>
        <v>34.575000000000003</v>
      </c>
      <c r="D15">
        <f>E15/MAX(E:E)</f>
        <v>1</v>
      </c>
      <c r="E15">
        <v>68</v>
      </c>
    </row>
    <row r="16" spans="1:5" x14ac:dyDescent="0.45">
      <c r="A16">
        <v>34</v>
      </c>
      <c r="B16">
        <v>351</v>
      </c>
      <c r="C16">
        <f>A16+(B16-MOD(B16,10))/600+MOD(B16,10)/360</f>
        <v>34.586111111111116</v>
      </c>
      <c r="D16">
        <f>E16/MAX(E:E)</f>
        <v>0.94117647058823528</v>
      </c>
      <c r="E16">
        <v>64</v>
      </c>
    </row>
    <row r="17" spans="1:5" x14ac:dyDescent="0.45">
      <c r="A17">
        <v>34</v>
      </c>
      <c r="B17">
        <v>353</v>
      </c>
      <c r="C17">
        <f>A17+(B17-MOD(B17,10))/600+MOD(B17,10)/360</f>
        <v>34.591666666666669</v>
      </c>
      <c r="D17">
        <f>E17/MAX(E:E)</f>
        <v>0.88235294117647056</v>
      </c>
      <c r="E17">
        <v>60</v>
      </c>
    </row>
    <row r="18" spans="1:5" x14ac:dyDescent="0.45">
      <c r="A18">
        <v>34</v>
      </c>
      <c r="B18">
        <v>354</v>
      </c>
      <c r="C18">
        <f>A18+(B18-MOD(B18,10))/600+MOD(B18,10)/360</f>
        <v>34.594444444444449</v>
      </c>
      <c r="D18">
        <f>E18/MAX(E:E)</f>
        <v>0.82352941176470584</v>
      </c>
      <c r="E18">
        <v>56</v>
      </c>
    </row>
    <row r="19" spans="1:5" x14ac:dyDescent="0.45">
      <c r="A19">
        <v>34</v>
      </c>
      <c r="B19">
        <v>360</v>
      </c>
      <c r="C19">
        <f>A19+(B19-MOD(B19,10))/600+MOD(B19,10)/360</f>
        <v>34.6</v>
      </c>
      <c r="D19">
        <f>E19/MAX(E:E)</f>
        <v>0.75</v>
      </c>
      <c r="E19">
        <v>51</v>
      </c>
    </row>
    <row r="20" spans="1:5" x14ac:dyDescent="0.45">
      <c r="A20">
        <v>34</v>
      </c>
      <c r="B20">
        <v>363</v>
      </c>
      <c r="C20">
        <f>A20+(B20-MOD(B20,10))/600+MOD(B20,10)/360</f>
        <v>34.608333333333334</v>
      </c>
      <c r="D20">
        <f>E20/MAX(E:E)</f>
        <v>0.69117647058823528</v>
      </c>
      <c r="E20">
        <v>47</v>
      </c>
    </row>
    <row r="21" spans="1:5" x14ac:dyDescent="0.45">
      <c r="A21">
        <v>34</v>
      </c>
      <c r="B21">
        <v>370</v>
      </c>
      <c r="C21">
        <f>A21+(B21-MOD(B21,10))/600+MOD(B21,10)/360</f>
        <v>34.616666666666667</v>
      </c>
      <c r="D21">
        <f>E21/MAX(E:E)</f>
        <v>0.6029411764705882</v>
      </c>
      <c r="E21">
        <v>41</v>
      </c>
    </row>
    <row r="22" spans="1:5" x14ac:dyDescent="0.45">
      <c r="A22">
        <v>34</v>
      </c>
      <c r="B22">
        <v>382</v>
      </c>
      <c r="C22">
        <f>A22+(B22-MOD(B22,10))/600+MOD(B22,10)/360</f>
        <v>34.638888888888886</v>
      </c>
      <c r="D22">
        <f>E22/MAX(E:E)</f>
        <v>0.6029411764705882</v>
      </c>
      <c r="E22">
        <v>41</v>
      </c>
    </row>
    <row r="23" spans="1:5" x14ac:dyDescent="0.45">
      <c r="A23">
        <v>34</v>
      </c>
      <c r="B23">
        <v>385</v>
      </c>
      <c r="C23">
        <f>A23+(B23-MOD(B23,10))/600+MOD(B23,10)/360</f>
        <v>34.647222222222219</v>
      </c>
      <c r="D23">
        <f>E23/MAX(E:E)</f>
        <v>0.6029411764705882</v>
      </c>
      <c r="E23">
        <v>41</v>
      </c>
    </row>
    <row r="24" spans="1:5" x14ac:dyDescent="0.45">
      <c r="A24">
        <v>34</v>
      </c>
      <c r="B24">
        <v>401</v>
      </c>
      <c r="C24">
        <f>A24+(B24-MOD(B24,10))/600+MOD(B24,10)/360</f>
        <v>34.669444444444444</v>
      </c>
      <c r="D24">
        <f>E24/MAX(E:E)</f>
        <v>0.54411764705882348</v>
      </c>
      <c r="E24">
        <v>37</v>
      </c>
    </row>
    <row r="25" spans="1:5" x14ac:dyDescent="0.45">
      <c r="A25">
        <v>34</v>
      </c>
      <c r="B25">
        <v>411</v>
      </c>
      <c r="C25">
        <f>A25+(B25-MOD(B25,10))/600+MOD(B25,10)/360</f>
        <v>34.68611111111111</v>
      </c>
      <c r="D25">
        <f>E25/MAX(E:E)</f>
        <v>0.44117647058823528</v>
      </c>
      <c r="E25">
        <v>30</v>
      </c>
    </row>
    <row r="26" spans="1:5" x14ac:dyDescent="0.45">
      <c r="A26">
        <v>34</v>
      </c>
      <c r="B26">
        <v>421</v>
      </c>
      <c r="C26">
        <f>A26+(B26-MOD(B26,10))/600+MOD(B26,10)/360</f>
        <v>34.702777777777783</v>
      </c>
      <c r="D26">
        <f>E26/MAX(E:E)</f>
        <v>0.30882352941176472</v>
      </c>
      <c r="E26">
        <v>21</v>
      </c>
    </row>
    <row r="27" spans="1:5" x14ac:dyDescent="0.45">
      <c r="A27">
        <v>34</v>
      </c>
      <c r="B27">
        <v>424</v>
      </c>
      <c r="C27">
        <f>A27+(B27-MOD(B27,10))/600+MOD(B27,10)/360</f>
        <v>34.711111111111116</v>
      </c>
      <c r="D27">
        <f>E27/MAX(E:E)</f>
        <v>0.25</v>
      </c>
      <c r="E27">
        <v>17</v>
      </c>
    </row>
    <row r="28" spans="1:5" x14ac:dyDescent="0.45">
      <c r="A28">
        <v>34</v>
      </c>
      <c r="B28">
        <v>441</v>
      </c>
      <c r="C28">
        <f>A28+(B28-MOD(B28,10))/600+MOD(B28,10)/360</f>
        <v>34.736111111111114</v>
      </c>
      <c r="D28">
        <f>E28/MAX(E:E)</f>
        <v>0.11764705882352941</v>
      </c>
      <c r="E28">
        <v>8</v>
      </c>
    </row>
    <row r="29" spans="1:5" x14ac:dyDescent="0.45">
      <c r="A29">
        <v>34</v>
      </c>
      <c r="B29">
        <v>455</v>
      </c>
      <c r="C29">
        <f>A29+(B29-MOD(B29,10))/600+MOD(B29,10)/360</f>
        <v>34.763888888888886</v>
      </c>
      <c r="D29">
        <f>E29/MAX(E:E)</f>
        <v>2.9411764705882353E-2</v>
      </c>
      <c r="E29">
        <v>2</v>
      </c>
    </row>
    <row r="30" spans="1:5" x14ac:dyDescent="0.45">
      <c r="A30">
        <v>34</v>
      </c>
      <c r="B30">
        <v>484</v>
      </c>
      <c r="C30">
        <f>A30+(B30-MOD(B30,10))/600+MOD(B30,10)/360</f>
        <v>34.81111111111111</v>
      </c>
      <c r="D30">
        <f>E30/MAX(E:E)</f>
        <v>1.4705882352941176E-2</v>
      </c>
      <c r="E30">
        <v>1</v>
      </c>
    </row>
    <row r="31" spans="1:5" x14ac:dyDescent="0.45">
      <c r="A31">
        <v>34</v>
      </c>
      <c r="B31">
        <v>550</v>
      </c>
      <c r="C31">
        <f>A31+(B31-MOD(B31,10))/600+MOD(B31,10)/360</f>
        <v>34.916666666666664</v>
      </c>
      <c r="D31">
        <f>E31/MAX(E:E)</f>
        <v>0</v>
      </c>
      <c r="E31">
        <v>0</v>
      </c>
    </row>
  </sheetData>
  <sortState xmlns:xlrd2="http://schemas.microsoft.com/office/spreadsheetml/2017/richdata2" ref="B3:E31">
    <sortCondition ref="B3:B3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DE73-8230-4A44-87BE-02DFC45CA5B2}">
  <dimension ref="A1:D31"/>
  <sheetViews>
    <sheetView tabSelected="1" workbookViewId="0">
      <selection activeCell="D21" sqref="D21"/>
    </sheetView>
  </sheetViews>
  <sheetFormatPr defaultRowHeight="15" x14ac:dyDescent="0.45"/>
  <sheetData>
    <row r="1" spans="1:4" x14ac:dyDescent="0.45">
      <c r="A1" t="s">
        <v>16</v>
      </c>
      <c r="B1">
        <v>38</v>
      </c>
      <c r="C1" t="s">
        <v>2</v>
      </c>
    </row>
    <row r="2" spans="1:4" x14ac:dyDescent="0.45">
      <c r="A2" t="s">
        <v>7</v>
      </c>
      <c r="B2" t="s">
        <v>9</v>
      </c>
      <c r="C2" t="s">
        <v>7</v>
      </c>
      <c r="D2" t="s">
        <v>11</v>
      </c>
    </row>
    <row r="3" spans="1:4" x14ac:dyDescent="0.45">
      <c r="A3">
        <v>18291</v>
      </c>
      <c r="B3">
        <v>2</v>
      </c>
      <c r="C3">
        <f>(A3-MOD(A3,1000))/1000+(MOD(A3,1000)-MOD(A3,10))/600+MOD(A3,10)/360</f>
        <v>18.486111111111111</v>
      </c>
      <c r="D3">
        <f>B3/MAX(B:B)</f>
        <v>3.4482758620689655E-2</v>
      </c>
    </row>
    <row r="4" spans="1:4" x14ac:dyDescent="0.45">
      <c r="A4">
        <v>18422</v>
      </c>
      <c r="B4">
        <v>4</v>
      </c>
      <c r="C4">
        <f t="shared" ref="C4:C31" si="0">(A4-MOD(A4,1000))/1000+(MOD(A4,1000)-MOD(A4,10))/600+MOD(A4,10)/360</f>
        <v>18.705555555555556</v>
      </c>
      <c r="D4">
        <f t="shared" ref="D4:D31" si="1">B4/MAX(B:B)</f>
        <v>6.8965517241379309E-2</v>
      </c>
    </row>
    <row r="5" spans="1:4" x14ac:dyDescent="0.45">
      <c r="A5">
        <v>19032</v>
      </c>
      <c r="B5">
        <v>6</v>
      </c>
      <c r="C5">
        <f t="shared" si="0"/>
        <v>19.055555555555557</v>
      </c>
      <c r="D5">
        <f t="shared" si="1"/>
        <v>0.10344827586206896</v>
      </c>
    </row>
    <row r="6" spans="1:4" x14ac:dyDescent="0.45">
      <c r="A6">
        <v>19084</v>
      </c>
      <c r="B6">
        <v>12</v>
      </c>
      <c r="C6">
        <f t="shared" si="0"/>
        <v>19.144444444444446</v>
      </c>
      <c r="D6">
        <f t="shared" si="1"/>
        <v>0.20689655172413793</v>
      </c>
    </row>
    <row r="7" spans="1:4" x14ac:dyDescent="0.45">
      <c r="A7">
        <v>19093</v>
      </c>
      <c r="B7">
        <v>20</v>
      </c>
      <c r="C7">
        <f t="shared" si="0"/>
        <v>19.158333333333331</v>
      </c>
      <c r="D7">
        <f t="shared" si="1"/>
        <v>0.34482758620689657</v>
      </c>
    </row>
    <row r="8" spans="1:4" x14ac:dyDescent="0.45">
      <c r="A8">
        <v>19103</v>
      </c>
      <c r="B8">
        <v>28</v>
      </c>
      <c r="C8">
        <f t="shared" si="0"/>
        <v>19.175000000000001</v>
      </c>
      <c r="D8">
        <f t="shared" si="1"/>
        <v>0.48275862068965519</v>
      </c>
    </row>
    <row r="9" spans="1:4" x14ac:dyDescent="0.45">
      <c r="A9">
        <v>19112</v>
      </c>
      <c r="B9">
        <v>36</v>
      </c>
      <c r="C9">
        <f t="shared" si="0"/>
        <v>19.18888888888889</v>
      </c>
      <c r="D9">
        <f t="shared" si="1"/>
        <v>0.62068965517241381</v>
      </c>
    </row>
    <row r="10" spans="1:4" x14ac:dyDescent="0.45">
      <c r="A10">
        <v>19120</v>
      </c>
      <c r="B10">
        <v>48</v>
      </c>
      <c r="C10">
        <f t="shared" si="0"/>
        <v>19.2</v>
      </c>
      <c r="D10">
        <f t="shared" si="1"/>
        <v>0.82758620689655171</v>
      </c>
    </row>
    <row r="11" spans="1:4" x14ac:dyDescent="0.45">
      <c r="A11">
        <v>19132</v>
      </c>
      <c r="B11">
        <v>58</v>
      </c>
      <c r="C11">
        <f t="shared" si="0"/>
        <v>19.222222222222221</v>
      </c>
      <c r="D11">
        <f t="shared" si="1"/>
        <v>1</v>
      </c>
    </row>
    <row r="12" spans="1:4" x14ac:dyDescent="0.45">
      <c r="A12">
        <v>19155</v>
      </c>
      <c r="B12">
        <v>46</v>
      </c>
      <c r="C12">
        <f t="shared" si="0"/>
        <v>19.263888888888889</v>
      </c>
      <c r="D12">
        <f t="shared" si="1"/>
        <v>0.7931034482758621</v>
      </c>
    </row>
    <row r="13" spans="1:4" x14ac:dyDescent="0.45">
      <c r="A13">
        <v>19170</v>
      </c>
      <c r="B13">
        <v>28</v>
      </c>
      <c r="C13">
        <f t="shared" si="0"/>
        <v>19.283333333333335</v>
      </c>
      <c r="D13">
        <f t="shared" si="1"/>
        <v>0.48275862068965519</v>
      </c>
    </row>
    <row r="14" spans="1:4" x14ac:dyDescent="0.45">
      <c r="A14">
        <v>19182</v>
      </c>
      <c r="B14">
        <v>18</v>
      </c>
      <c r="C14">
        <f t="shared" si="0"/>
        <v>19.305555555555557</v>
      </c>
      <c r="D14">
        <f t="shared" si="1"/>
        <v>0.31034482758620691</v>
      </c>
    </row>
    <row r="15" spans="1:4" x14ac:dyDescent="0.45">
      <c r="A15">
        <v>19205</v>
      </c>
      <c r="B15">
        <v>8</v>
      </c>
      <c r="C15">
        <f t="shared" si="0"/>
        <v>19.347222222222221</v>
      </c>
      <c r="D15">
        <f t="shared" si="1"/>
        <v>0.13793103448275862</v>
      </c>
    </row>
    <row r="16" spans="1:4" x14ac:dyDescent="0.45">
      <c r="A16">
        <v>19243</v>
      </c>
      <c r="B16">
        <v>4</v>
      </c>
      <c r="C16">
        <f t="shared" si="0"/>
        <v>19.408333333333331</v>
      </c>
      <c r="D16">
        <f t="shared" si="1"/>
        <v>6.8965517241379309E-2</v>
      </c>
    </row>
    <row r="17" spans="1:4" x14ac:dyDescent="0.45">
      <c r="A17">
        <v>19135</v>
      </c>
      <c r="B17">
        <v>56</v>
      </c>
      <c r="C17">
        <f t="shared" si="0"/>
        <v>19.230555555555554</v>
      </c>
      <c r="D17">
        <f t="shared" si="1"/>
        <v>0.96551724137931039</v>
      </c>
    </row>
    <row r="18" spans="1:4" x14ac:dyDescent="0.45">
      <c r="A18">
        <v>19125</v>
      </c>
      <c r="B18">
        <v>54</v>
      </c>
      <c r="C18">
        <f t="shared" si="0"/>
        <v>19.213888888888889</v>
      </c>
      <c r="D18">
        <f t="shared" si="1"/>
        <v>0.93103448275862066</v>
      </c>
    </row>
    <row r="19" spans="1:4" x14ac:dyDescent="0.45">
      <c r="C19">
        <f t="shared" si="0"/>
        <v>0</v>
      </c>
      <c r="D19">
        <f t="shared" si="1"/>
        <v>0</v>
      </c>
    </row>
    <row r="20" spans="1:4" x14ac:dyDescent="0.45">
      <c r="C20">
        <f t="shared" si="0"/>
        <v>0</v>
      </c>
      <c r="D20">
        <f t="shared" si="1"/>
        <v>0</v>
      </c>
    </row>
    <row r="21" spans="1:4" x14ac:dyDescent="0.45">
      <c r="C21">
        <f t="shared" si="0"/>
        <v>0</v>
      </c>
      <c r="D21">
        <f t="shared" si="1"/>
        <v>0</v>
      </c>
    </row>
    <row r="22" spans="1:4" x14ac:dyDescent="0.45">
      <c r="C22">
        <f t="shared" si="0"/>
        <v>0</v>
      </c>
      <c r="D22">
        <f t="shared" si="1"/>
        <v>0</v>
      </c>
    </row>
    <row r="23" spans="1:4" x14ac:dyDescent="0.45">
      <c r="C23">
        <f t="shared" si="0"/>
        <v>0</v>
      </c>
      <c r="D23">
        <f t="shared" si="1"/>
        <v>0</v>
      </c>
    </row>
    <row r="24" spans="1:4" x14ac:dyDescent="0.45">
      <c r="C24">
        <f t="shared" si="0"/>
        <v>0</v>
      </c>
      <c r="D24">
        <f t="shared" si="1"/>
        <v>0</v>
      </c>
    </row>
    <row r="25" spans="1:4" x14ac:dyDescent="0.45">
      <c r="C25">
        <f t="shared" si="0"/>
        <v>0</v>
      </c>
      <c r="D25">
        <f t="shared" si="1"/>
        <v>0</v>
      </c>
    </row>
    <row r="26" spans="1:4" x14ac:dyDescent="0.45">
      <c r="C26">
        <f t="shared" si="0"/>
        <v>0</v>
      </c>
      <c r="D26">
        <f t="shared" si="1"/>
        <v>0</v>
      </c>
    </row>
    <row r="27" spans="1:4" x14ac:dyDescent="0.45">
      <c r="C27">
        <f t="shared" si="0"/>
        <v>0</v>
      </c>
      <c r="D27">
        <f t="shared" si="1"/>
        <v>0</v>
      </c>
    </row>
    <row r="28" spans="1:4" x14ac:dyDescent="0.45">
      <c r="C28">
        <f t="shared" si="0"/>
        <v>0</v>
      </c>
      <c r="D28">
        <f t="shared" si="1"/>
        <v>0</v>
      </c>
    </row>
    <row r="29" spans="1:4" x14ac:dyDescent="0.45">
      <c r="C29">
        <f t="shared" si="0"/>
        <v>0</v>
      </c>
      <c r="D29">
        <f t="shared" si="1"/>
        <v>0</v>
      </c>
    </row>
    <row r="30" spans="1:4" x14ac:dyDescent="0.45">
      <c r="C30">
        <f t="shared" si="0"/>
        <v>0</v>
      </c>
      <c r="D30">
        <f t="shared" si="1"/>
        <v>0</v>
      </c>
    </row>
    <row r="31" spans="1:4" x14ac:dyDescent="0.45">
      <c r="C31">
        <f t="shared" si="0"/>
        <v>0</v>
      </c>
      <c r="D31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672A-A05F-470E-8F2F-A998D056863C}">
  <dimension ref="A1:D7"/>
  <sheetViews>
    <sheetView workbookViewId="0">
      <selection activeCell="H18" sqref="H18"/>
    </sheetView>
  </sheetViews>
  <sheetFormatPr defaultRowHeight="15" x14ac:dyDescent="0.45"/>
  <sheetData>
    <row r="1" spans="1:4" x14ac:dyDescent="0.45">
      <c r="A1" t="s">
        <v>19</v>
      </c>
    </row>
    <row r="2" spans="1:4" x14ac:dyDescent="0.45">
      <c r="A2">
        <v>40</v>
      </c>
      <c r="B2">
        <v>12122</v>
      </c>
      <c r="C2">
        <f>(B2-MOD(B2,1000))/1000+(MOD(B2,1000)-MOD(B2,10))/600+MOD(B2,10)/360</f>
        <v>12.205555555555556</v>
      </c>
      <c r="D2" t="s">
        <v>18</v>
      </c>
    </row>
    <row r="3" spans="1:4" x14ac:dyDescent="0.45">
      <c r="B3">
        <v>15014</v>
      </c>
      <c r="C3">
        <f t="shared" ref="C3:C7" si="0">(B3-MOD(B3,1000))/1000+(MOD(B3,1000)-MOD(B3,10))/600+MOD(B3,10)/360</f>
        <v>15.027777777777779</v>
      </c>
      <c r="D3" t="s">
        <v>18</v>
      </c>
    </row>
    <row r="4" spans="1:4" x14ac:dyDescent="0.45">
      <c r="B4">
        <v>17184</v>
      </c>
      <c r="C4">
        <f t="shared" si="0"/>
        <v>17.311111111111114</v>
      </c>
      <c r="D4" t="s">
        <v>18</v>
      </c>
    </row>
    <row r="5" spans="1:4" x14ac:dyDescent="0.45">
      <c r="B5">
        <v>33004</v>
      </c>
      <c r="C5">
        <f t="shared" si="0"/>
        <v>33.011111111111113</v>
      </c>
    </row>
    <row r="6" spans="1:4" x14ac:dyDescent="0.45">
      <c r="B6">
        <v>26010</v>
      </c>
      <c r="C6">
        <f t="shared" si="0"/>
        <v>26.016666666666666</v>
      </c>
      <c r="D6" t="s">
        <v>17</v>
      </c>
    </row>
    <row r="7" spans="1:4" x14ac:dyDescent="0.45">
      <c r="B7">
        <v>23480</v>
      </c>
      <c r="C7">
        <f t="shared" si="0"/>
        <v>23.8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MgO</vt:lpstr>
      <vt:lpstr>LaAlO3</vt:lpstr>
      <vt:lpstr>Si</vt:lpstr>
      <vt:lpstr>alum</vt:lpstr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廖聲融</dc:creator>
  <cp:lastModifiedBy>聲融 廖</cp:lastModifiedBy>
  <dcterms:created xsi:type="dcterms:W3CDTF">2015-06-05T18:19:34Z</dcterms:created>
  <dcterms:modified xsi:type="dcterms:W3CDTF">2024-11-12T10:05:55Z</dcterms:modified>
</cp:coreProperties>
</file>