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aron\Desktop\大學修課\基物實\phys_exp6\data\"/>
    </mc:Choice>
  </mc:AlternateContent>
  <xr:revisionPtr revIDLastSave="0" documentId="13_ncr:1_{1FCF28FE-2FB3-4E9E-83DE-8B0B3EDCEDF2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H16" i="1" s="1"/>
  <c r="C20" i="1"/>
  <c r="G18" i="1"/>
  <c r="H18" i="1" s="1"/>
  <c r="G17" i="1"/>
  <c r="H17" i="1" s="1"/>
  <c r="B17" i="1"/>
  <c r="B18" i="1" s="1"/>
  <c r="C15" i="1"/>
  <c r="H9" i="1"/>
  <c r="H10" i="1"/>
  <c r="H11" i="1"/>
  <c r="G9" i="1"/>
  <c r="G10" i="1"/>
  <c r="G11" i="1"/>
  <c r="C13" i="1"/>
  <c r="B10" i="1"/>
  <c r="B11" i="1" s="1"/>
  <c r="C8" i="1"/>
  <c r="H2" i="1"/>
  <c r="C1" i="1"/>
  <c r="C6" i="1"/>
  <c r="B3" i="1"/>
  <c r="B4" i="1" s="1"/>
  <c r="B5" i="1" s="1"/>
  <c r="B19" i="1" l="1"/>
  <c r="C18" i="1"/>
  <c r="C19" i="1" s="1"/>
  <c r="B12" i="1"/>
  <c r="C11" i="1"/>
  <c r="C12" i="1" s="1"/>
  <c r="C4" i="1"/>
  <c r="C5" i="1" s="1"/>
  <c r="H4" i="1"/>
  <c r="H3" i="1"/>
</calcChain>
</file>

<file path=xl/sharedStrings.xml><?xml version="1.0" encoding="utf-8"?>
<sst xmlns="http://schemas.openxmlformats.org/spreadsheetml/2006/main" count="30" uniqueCount="10">
  <si>
    <t>d1</t>
    <phoneticPr fontId="1" type="noConversion"/>
  </si>
  <si>
    <t>d2</t>
    <phoneticPr fontId="1" type="noConversion"/>
  </si>
  <si>
    <t>A</t>
    <phoneticPr fontId="1" type="noConversion"/>
  </si>
  <si>
    <t>T</t>
    <phoneticPr fontId="1" type="noConversion"/>
  </si>
  <si>
    <t>m</t>
    <phoneticPr fontId="1" type="noConversion"/>
  </si>
  <si>
    <t>l</t>
    <phoneticPr fontId="1" type="noConversion"/>
  </si>
  <si>
    <t>K</t>
    <phoneticPr fontId="1" type="noConversion"/>
  </si>
  <si>
    <t>t</t>
    <phoneticPr fontId="1" type="noConversion"/>
  </si>
  <si>
    <t>h(cm)</t>
    <phoneticPr fontId="1" type="noConversion"/>
  </si>
  <si>
    <t>dave(cm)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</si>
</sst>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18" sqref="H18"/>
    </sheetView>
  </sheetViews>
  <sheetFormatPr defaultRowHeight="15" x14ac:dyDescent="0.45"/>
  <sheetData>
    <row r="1" spans="1:12" x14ac:dyDescent="0.45">
      <c r="A1" t="s">
        <v>8</v>
      </c>
      <c r="B1">
        <v>0.5</v>
      </c>
      <c r="C1">
        <f>0.005</f>
        <v>5.0000000000000001E-3</v>
      </c>
      <c r="E1" t="s">
        <v>7</v>
      </c>
      <c r="F1" t="s">
        <v>3</v>
      </c>
      <c r="G1" t="s">
        <v>4</v>
      </c>
      <c r="H1" t="s">
        <v>6</v>
      </c>
    </row>
    <row r="2" spans="1:12" x14ac:dyDescent="0.45">
      <c r="A2" t="s">
        <v>0</v>
      </c>
      <c r="B2">
        <v>86</v>
      </c>
      <c r="E2" s="1">
        <v>120</v>
      </c>
      <c r="F2">
        <v>57.6</v>
      </c>
      <c r="G2">
        <v>2.3599999999999999E-2</v>
      </c>
      <c r="H2">
        <f>C$1*G2*C$6/C$5/F2/E2</f>
        <v>1.045515102668946</v>
      </c>
    </row>
    <row r="3" spans="1:12" x14ac:dyDescent="0.45">
      <c r="A3" t="s">
        <v>1</v>
      </c>
      <c r="B3">
        <f>86-5.2</f>
        <v>80.8</v>
      </c>
      <c r="E3">
        <v>60</v>
      </c>
      <c r="F3">
        <v>56.4</v>
      </c>
      <c r="G3">
        <v>1.3299999999999999E-2</v>
      </c>
      <c r="H3">
        <f>C$1*G3*C$6/C$5/F3/E3</f>
        <v>1.2034923215720432</v>
      </c>
    </row>
    <row r="4" spans="1:12" x14ac:dyDescent="0.45">
      <c r="A4" t="s">
        <v>9</v>
      </c>
      <c r="B4">
        <f>AVERAGE(B2:B3)/10</f>
        <v>8.34</v>
      </c>
      <c r="C4">
        <f>B4/100</f>
        <v>8.3400000000000002E-2</v>
      </c>
      <c r="E4">
        <v>180</v>
      </c>
      <c r="F4">
        <v>60.5</v>
      </c>
      <c r="G4">
        <v>3.1199999999999999E-2</v>
      </c>
      <c r="H4">
        <f>C$1*G4*C$6/C$5/F4/E4</f>
        <v>0.8773012566225038</v>
      </c>
    </row>
    <row r="5" spans="1:12" x14ac:dyDescent="0.45">
      <c r="A5" t="s">
        <v>2</v>
      </c>
      <c r="B5">
        <f>B4^2*PI()/4</f>
        <v>54.628840494007555</v>
      </c>
      <c r="C5">
        <f>C4^2*PI()/4</f>
        <v>5.4628840494007555E-3</v>
      </c>
    </row>
    <row r="6" spans="1:12" x14ac:dyDescent="0.45">
      <c r="A6" t="s">
        <v>5</v>
      </c>
      <c r="B6">
        <v>80</v>
      </c>
      <c r="C6">
        <f>B6*4.182/0.001</f>
        <v>334560.00000000006</v>
      </c>
    </row>
    <row r="8" spans="1:12" x14ac:dyDescent="0.45">
      <c r="A8" t="s">
        <v>8</v>
      </c>
      <c r="B8">
        <v>0.5</v>
      </c>
      <c r="C8">
        <f>0.005</f>
        <v>5.0000000000000001E-3</v>
      </c>
      <c r="E8" t="s">
        <v>7</v>
      </c>
      <c r="F8" t="s">
        <v>3</v>
      </c>
      <c r="G8" t="s">
        <v>4</v>
      </c>
      <c r="H8" t="s">
        <v>6</v>
      </c>
    </row>
    <row r="9" spans="1:12" x14ac:dyDescent="0.45">
      <c r="A9" t="s">
        <v>0</v>
      </c>
      <c r="B9">
        <v>80.900000000000006</v>
      </c>
      <c r="E9" s="1">
        <v>70</v>
      </c>
      <c r="F9">
        <v>38</v>
      </c>
      <c r="G9">
        <f>L9-J9</f>
        <v>6.7999999999999996E-3</v>
      </c>
      <c r="H9">
        <f>C$1*G9*C$6/C$12/F9/E9</f>
        <v>0.83295466732641366</v>
      </c>
      <c r="J9">
        <v>7.0499999999999998E-3</v>
      </c>
      <c r="L9">
        <v>1.3849999999999999E-2</v>
      </c>
    </row>
    <row r="10" spans="1:12" x14ac:dyDescent="0.45">
      <c r="A10" t="s">
        <v>1</v>
      </c>
      <c r="B10">
        <f>86-5.2</f>
        <v>80.8</v>
      </c>
      <c r="E10">
        <v>60</v>
      </c>
      <c r="F10">
        <v>39</v>
      </c>
      <c r="G10">
        <f>L10-J10</f>
        <v>6.5099999999999993E-3</v>
      </c>
      <c r="H10">
        <f>C$1*G10*C$6/C$12/F10/E10</f>
        <v>0.90648207593165986</v>
      </c>
      <c r="J10">
        <v>7.0499999999999998E-3</v>
      </c>
      <c r="L10">
        <v>1.3559999999999999E-2</v>
      </c>
    </row>
    <row r="11" spans="1:12" x14ac:dyDescent="0.45">
      <c r="A11" t="s">
        <v>9</v>
      </c>
      <c r="B11">
        <f>AVERAGE(B9:B10)/10</f>
        <v>8.0849999999999991</v>
      </c>
      <c r="C11">
        <f>B11/100</f>
        <v>8.0849999999999991E-2</v>
      </c>
      <c r="E11">
        <v>70</v>
      </c>
      <c r="F11">
        <v>43</v>
      </c>
      <c r="G11">
        <f>L11-J11</f>
        <v>7.4500000000000009E-3</v>
      </c>
      <c r="H11">
        <f>C$1*G11*C$6/C$12/F11/E11</f>
        <v>0.80646192311938347</v>
      </c>
      <c r="J11">
        <v>7.0499999999999998E-3</v>
      </c>
      <c r="L11">
        <v>1.4500000000000001E-2</v>
      </c>
    </row>
    <row r="12" spans="1:12" x14ac:dyDescent="0.45">
      <c r="A12" t="s">
        <v>2</v>
      </c>
      <c r="B12">
        <f>B11^2*PI()/4</f>
        <v>51.339298461387756</v>
      </c>
      <c r="C12">
        <f>C11^2*PI()/4</f>
        <v>5.133929846138776E-3</v>
      </c>
    </row>
    <row r="13" spans="1:12" x14ac:dyDescent="0.45">
      <c r="A13" t="s">
        <v>5</v>
      </c>
      <c r="B13">
        <v>80</v>
      </c>
      <c r="C13">
        <f>B13*4.182/0.001</f>
        <v>334560.00000000006</v>
      </c>
    </row>
    <row r="15" spans="1:12" x14ac:dyDescent="0.45">
      <c r="A15" t="s">
        <v>8</v>
      </c>
      <c r="B15">
        <v>0.5</v>
      </c>
      <c r="C15">
        <f>0.005</f>
        <v>5.0000000000000001E-3</v>
      </c>
      <c r="E15" t="s">
        <v>7</v>
      </c>
      <c r="F15" t="s">
        <v>3</v>
      </c>
      <c r="G15" t="s">
        <v>4</v>
      </c>
      <c r="H15" t="s">
        <v>6</v>
      </c>
    </row>
    <row r="16" spans="1:12" x14ac:dyDescent="0.45">
      <c r="A16" t="s">
        <v>0</v>
      </c>
      <c r="B16">
        <v>80.900000000000006</v>
      </c>
      <c r="E16" s="1">
        <v>70</v>
      </c>
      <c r="F16">
        <v>66</v>
      </c>
      <c r="G16">
        <f>(L16-J16)*1.05</f>
        <v>1.8637500000000001E-2</v>
      </c>
      <c r="H16">
        <f>C$1*G16*C$6/C$12/F16/E16</f>
        <v>1.314436985889593</v>
      </c>
      <c r="J16">
        <v>6.7499999999999999E-3</v>
      </c>
      <c r="L16">
        <v>2.4500000000000001E-2</v>
      </c>
    </row>
    <row r="17" spans="1:12" x14ac:dyDescent="0.45">
      <c r="A17" t="s">
        <v>1</v>
      </c>
      <c r="B17">
        <f>86-5.2</f>
        <v>80.8</v>
      </c>
      <c r="E17">
        <v>60</v>
      </c>
      <c r="F17">
        <v>66</v>
      </c>
      <c r="G17">
        <f>L17-J17</f>
        <v>1.6149999999999998E-2</v>
      </c>
      <c r="H17">
        <f>C$1*G17*C$6/C$12/F17/E17</f>
        <v>1.3288361390996506</v>
      </c>
      <c r="J17">
        <v>7.0099999999999996E-2</v>
      </c>
      <c r="L17">
        <v>8.6249999999999993E-2</v>
      </c>
    </row>
    <row r="18" spans="1:12" x14ac:dyDescent="0.45">
      <c r="A18" t="s">
        <v>9</v>
      </c>
      <c r="B18">
        <f>AVERAGE(B16:B17)/10</f>
        <v>8.0849999999999991</v>
      </c>
      <c r="C18">
        <f>B18/100</f>
        <v>8.0849999999999991E-2</v>
      </c>
      <c r="E18">
        <v>120</v>
      </c>
      <c r="F18">
        <v>67</v>
      </c>
      <c r="G18">
        <f>L18-J18</f>
        <v>3.2750000000000001E-2</v>
      </c>
      <c r="H18">
        <f>C$1*G18*C$6/C$12/F18/E18</f>
        <v>1.3272396445006684</v>
      </c>
      <c r="J18">
        <v>7.0099999999999996E-2</v>
      </c>
      <c r="L18">
        <v>0.10285</v>
      </c>
    </row>
    <row r="19" spans="1:12" x14ac:dyDescent="0.45">
      <c r="A19" t="s">
        <v>2</v>
      </c>
      <c r="B19">
        <f>B18^2*PI()/4</f>
        <v>51.339298461387756</v>
      </c>
      <c r="C19">
        <f>C18^2*PI()/4</f>
        <v>5.133929846138776E-3</v>
      </c>
    </row>
    <row r="20" spans="1:12" x14ac:dyDescent="0.45">
      <c r="A20" t="s">
        <v>5</v>
      </c>
      <c r="B20">
        <v>80</v>
      </c>
      <c r="C20">
        <f>B20*4.182/0.001</f>
        <v>334560.00000000006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廖聲融</dc:creator>
  <cp:lastModifiedBy>聲融 廖</cp:lastModifiedBy>
  <dcterms:created xsi:type="dcterms:W3CDTF">2015-06-05T18:19:34Z</dcterms:created>
  <dcterms:modified xsi:type="dcterms:W3CDTF">2024-11-25T08:18:17Z</dcterms:modified>
</cp:coreProperties>
</file>