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  <c r="B15" i="1"/>
  <c r="P12" i="1"/>
  <c r="Q12" i="1"/>
  <c r="R12" i="1"/>
  <c r="S12" i="1"/>
  <c r="T12" i="1"/>
  <c r="U12" i="1"/>
  <c r="V12" i="1"/>
  <c r="W12" i="1"/>
  <c r="X12" i="1"/>
  <c r="Y12" i="1"/>
  <c r="R13" i="1" s="1"/>
  <c r="F12" i="1"/>
  <c r="G12" i="1"/>
  <c r="H12" i="1"/>
  <c r="I12" i="1"/>
  <c r="J12" i="1"/>
  <c r="K12" i="1"/>
  <c r="L12" i="1"/>
  <c r="M12" i="1"/>
  <c r="N12" i="1"/>
  <c r="O12" i="1"/>
  <c r="B8" i="1"/>
  <c r="O7" i="1"/>
  <c r="B7" i="1"/>
  <c r="O8" i="1"/>
  <c r="J13" i="1" l="1"/>
  <c r="B13" i="1"/>
</calcChain>
</file>

<file path=xl/sharedStrings.xml><?xml version="1.0" encoding="utf-8"?>
<sst xmlns="http://schemas.openxmlformats.org/spreadsheetml/2006/main" count="46" uniqueCount="28">
  <si>
    <t>寄存器地址</t>
    <phoneticPr fontId="1" type="noConversion"/>
  </si>
  <si>
    <t>0xDC</t>
    <phoneticPr fontId="1" type="noConversion"/>
  </si>
  <si>
    <t>D7</t>
    <phoneticPr fontId="1" type="noConversion"/>
  </si>
  <si>
    <t>D6</t>
    <phoneticPr fontId="1" type="noConversion"/>
  </si>
  <si>
    <t>D5</t>
    <phoneticPr fontId="1" type="noConversion"/>
  </si>
  <si>
    <t>D4</t>
    <phoneticPr fontId="1" type="noConversion"/>
  </si>
  <si>
    <t>D3</t>
    <phoneticPr fontId="1" type="noConversion"/>
  </si>
  <si>
    <t>D2</t>
    <phoneticPr fontId="1" type="noConversion"/>
  </si>
  <si>
    <t>D1</t>
    <phoneticPr fontId="1" type="noConversion"/>
  </si>
  <si>
    <t>D0</t>
    <phoneticPr fontId="1" type="noConversion"/>
  </si>
  <si>
    <t>0xDB</t>
    <phoneticPr fontId="1" type="noConversion"/>
  </si>
  <si>
    <t>0xDA</t>
    <phoneticPr fontId="1" type="noConversion"/>
  </si>
  <si>
    <t>屏料号</t>
  </si>
  <si>
    <t>预留位</t>
    <phoneticPr fontId="1" type="noConversion"/>
  </si>
  <si>
    <t>TP关键字２进制</t>
    <phoneticPr fontId="1" type="noConversion"/>
  </si>
  <si>
    <t>LCD关键字2进制</t>
    <phoneticPr fontId="1" type="noConversion"/>
  </si>
  <si>
    <t>16进制</t>
    <phoneticPr fontId="1" type="noConversion"/>
  </si>
  <si>
    <t>2进制</t>
    <phoneticPr fontId="1" type="noConversion"/>
  </si>
  <si>
    <t>类型</t>
    <phoneticPr fontId="1" type="noConversion"/>
  </si>
  <si>
    <t>bit</t>
    <phoneticPr fontId="1" type="noConversion"/>
  </si>
  <si>
    <t>对应值</t>
    <phoneticPr fontId="1" type="noConversion"/>
  </si>
  <si>
    <t>厂商写入ID</t>
    <phoneticPr fontId="1" type="noConversion"/>
  </si>
  <si>
    <t>16进制</t>
    <phoneticPr fontId="1" type="noConversion"/>
  </si>
  <si>
    <t>Tp料号</t>
    <phoneticPr fontId="1" type="noConversion"/>
  </si>
  <si>
    <t>0xDA</t>
    <phoneticPr fontId="1" type="noConversion"/>
  </si>
  <si>
    <t>0xDB</t>
    <phoneticPr fontId="1" type="noConversion"/>
  </si>
  <si>
    <t>使用方法</t>
    <phoneticPr fontId="1" type="noConversion"/>
  </si>
  <si>
    <t>只需要把对应查询到的料号,填入对应料号栏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</si>
</sst>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7"/>
  <sheetViews>
    <sheetView tabSelected="1" workbookViewId="0">
      <selection activeCell="A15" sqref="A15:E17"/>
    </sheetView>
  </sheetViews>
  <sheetFormatPr defaultRowHeight="14.25" x14ac:dyDescent="0.2"/>
  <cols>
    <col min="1" max="1" width="11.25" style="2" customWidth="1"/>
    <col min="2" max="25" width="5.625" customWidth="1"/>
  </cols>
  <sheetData>
    <row r="2" spans="1:25" ht="39.75" customHeight="1" x14ac:dyDescent="0.2">
      <c r="A2" s="7" t="s">
        <v>26</v>
      </c>
      <c r="B2" s="9" t="s">
        <v>27</v>
      </c>
      <c r="C2" s="9"/>
      <c r="D2" s="9"/>
      <c r="E2" s="9"/>
      <c r="F2" s="9"/>
      <c r="G2" s="9"/>
      <c r="H2" s="9"/>
    </row>
    <row r="6" spans="1:25" ht="20.100000000000001" customHeight="1" x14ac:dyDescent="0.2">
      <c r="A6" s="1" t="s">
        <v>23</v>
      </c>
      <c r="B6" s="9">
        <v>334</v>
      </c>
      <c r="C6" s="9"/>
      <c r="D6" s="9"/>
      <c r="E6" s="9"/>
      <c r="F6" s="9"/>
      <c r="G6" s="9"/>
      <c r="H6" s="9"/>
      <c r="I6" s="9"/>
      <c r="J6" s="9"/>
      <c r="K6" s="9"/>
      <c r="L6" s="9"/>
      <c r="M6" s="10" t="s">
        <v>12</v>
      </c>
      <c r="N6" s="11"/>
      <c r="O6" s="9">
        <v>334</v>
      </c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20.100000000000001" customHeight="1" x14ac:dyDescent="0.2">
      <c r="A7" s="1" t="s">
        <v>16</v>
      </c>
      <c r="B7" s="9" t="str">
        <f>DEC2HEX(B6)</f>
        <v>14E</v>
      </c>
      <c r="C7" s="9"/>
      <c r="D7" s="9"/>
      <c r="E7" s="9"/>
      <c r="F7" s="9"/>
      <c r="G7" s="9"/>
      <c r="H7" s="9"/>
      <c r="I7" s="9"/>
      <c r="J7" s="9"/>
      <c r="K7" s="9"/>
      <c r="L7" s="9"/>
      <c r="M7" s="10" t="s">
        <v>22</v>
      </c>
      <c r="N7" s="11"/>
      <c r="O7" s="9" t="str">
        <f>DEC2HEX(O6)</f>
        <v>14E</v>
      </c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20.100000000000001" customHeight="1" x14ac:dyDescent="0.2">
      <c r="A8" s="1" t="s">
        <v>17</v>
      </c>
      <c r="B8" s="9" t="str">
        <f>DEC2BIN(B6)</f>
        <v>101001110</v>
      </c>
      <c r="C8" s="9"/>
      <c r="D8" s="9"/>
      <c r="E8" s="9"/>
      <c r="F8" s="9"/>
      <c r="G8" s="9"/>
      <c r="H8" s="9"/>
      <c r="I8" s="9"/>
      <c r="J8" s="9"/>
      <c r="K8" s="9"/>
      <c r="L8" s="9"/>
      <c r="M8" s="10" t="s">
        <v>17</v>
      </c>
      <c r="N8" s="11"/>
      <c r="O8" s="9" t="str">
        <f>DEC2BIN(O6)</f>
        <v>101001110</v>
      </c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20.100000000000001" customHeight="1" x14ac:dyDescent="0.2">
      <c r="A9" s="1" t="s">
        <v>0</v>
      </c>
      <c r="B9" s="12" t="s">
        <v>1</v>
      </c>
      <c r="C9" s="13"/>
      <c r="D9" s="13"/>
      <c r="E9" s="13"/>
      <c r="F9" s="14"/>
      <c r="G9" s="14"/>
      <c r="H9" s="14"/>
      <c r="I9" s="15"/>
      <c r="J9" s="16" t="s">
        <v>10</v>
      </c>
      <c r="K9" s="14"/>
      <c r="L9" s="14"/>
      <c r="M9" s="14"/>
      <c r="N9" s="14"/>
      <c r="O9" s="14"/>
      <c r="P9" s="13"/>
      <c r="Q9" s="17"/>
      <c r="R9" s="12" t="s">
        <v>11</v>
      </c>
      <c r="S9" s="13"/>
      <c r="T9" s="13"/>
      <c r="U9" s="13"/>
      <c r="V9" s="13"/>
      <c r="W9" s="13"/>
      <c r="X9" s="13"/>
      <c r="Y9" s="17"/>
    </row>
    <row r="10" spans="1:25" ht="20.100000000000001" customHeight="1" x14ac:dyDescent="0.2">
      <c r="A10" s="1" t="s">
        <v>18</v>
      </c>
      <c r="B10" s="10" t="s">
        <v>13</v>
      </c>
      <c r="C10" s="18"/>
      <c r="D10" s="18"/>
      <c r="E10" s="11"/>
      <c r="F10" s="9" t="s">
        <v>14</v>
      </c>
      <c r="G10" s="9"/>
      <c r="H10" s="9"/>
      <c r="I10" s="9"/>
      <c r="J10" s="9"/>
      <c r="K10" s="9"/>
      <c r="L10" s="9"/>
      <c r="M10" s="9"/>
      <c r="N10" s="9"/>
      <c r="O10" s="9"/>
      <c r="P10" s="10" t="s">
        <v>15</v>
      </c>
      <c r="Q10" s="18"/>
      <c r="R10" s="18"/>
      <c r="S10" s="18"/>
      <c r="T10" s="18"/>
      <c r="U10" s="18"/>
      <c r="V10" s="18"/>
      <c r="W10" s="18"/>
      <c r="X10" s="18"/>
      <c r="Y10" s="11"/>
    </row>
    <row r="11" spans="1:25" ht="20.100000000000001" customHeight="1" x14ac:dyDescent="0.2">
      <c r="A11" s="1" t="s">
        <v>19</v>
      </c>
      <c r="B11" s="3" t="s">
        <v>2</v>
      </c>
      <c r="C11" s="3" t="s">
        <v>3</v>
      </c>
      <c r="D11" s="3" t="s">
        <v>4</v>
      </c>
      <c r="E11" s="3" t="s">
        <v>5</v>
      </c>
      <c r="F11" s="6" t="s">
        <v>6</v>
      </c>
      <c r="G11" s="6" t="s">
        <v>7</v>
      </c>
      <c r="H11" s="6" t="s">
        <v>8</v>
      </c>
      <c r="I11" s="6" t="s">
        <v>9</v>
      </c>
      <c r="J11" s="6" t="s">
        <v>2</v>
      </c>
      <c r="K11" s="6" t="s">
        <v>3</v>
      </c>
      <c r="L11" s="6" t="s">
        <v>4</v>
      </c>
      <c r="M11" s="6" t="s">
        <v>5</v>
      </c>
      <c r="N11" s="6" t="s">
        <v>6</v>
      </c>
      <c r="O11" s="6" t="s">
        <v>7</v>
      </c>
      <c r="P11" s="5" t="s">
        <v>8</v>
      </c>
      <c r="Q11" s="5" t="s">
        <v>9</v>
      </c>
      <c r="R11" s="5" t="s">
        <v>2</v>
      </c>
      <c r="S11" s="5" t="s">
        <v>3</v>
      </c>
      <c r="T11" s="5" t="s">
        <v>4</v>
      </c>
      <c r="U11" s="5" t="s">
        <v>5</v>
      </c>
      <c r="V11" s="5" t="s">
        <v>6</v>
      </c>
      <c r="W11" s="5" t="s">
        <v>7</v>
      </c>
      <c r="X11" s="5" t="s">
        <v>8</v>
      </c>
      <c r="Y11" s="5" t="s">
        <v>9</v>
      </c>
    </row>
    <row r="12" spans="1:25" ht="20.100000000000001" customHeight="1" x14ac:dyDescent="0.2">
      <c r="A12" s="1" t="s">
        <v>20</v>
      </c>
      <c r="B12" s="3">
        <v>0</v>
      </c>
      <c r="C12" s="3">
        <v>0</v>
      </c>
      <c r="D12" s="3">
        <v>0</v>
      </c>
      <c r="E12" s="3">
        <v>0</v>
      </c>
      <c r="F12" s="4">
        <f>_xlfn.BITAND(_xlfn.BITRSHIFT(B6,9),1)</f>
        <v>0</v>
      </c>
      <c r="G12" s="4">
        <f>_xlfn.BITAND(_xlfn.BITRSHIFT(B6,8),1)</f>
        <v>1</v>
      </c>
      <c r="H12" s="4">
        <f>_xlfn.BITAND(_xlfn.BITRSHIFT(B6,7),1)</f>
        <v>0</v>
      </c>
      <c r="I12" s="4">
        <f>_xlfn.BITAND(_xlfn.BITRSHIFT(B6,6),1)</f>
        <v>1</v>
      </c>
      <c r="J12" s="4">
        <f>_xlfn.BITAND(_xlfn.BITRSHIFT(B6,5),1)</f>
        <v>0</v>
      </c>
      <c r="K12" s="4">
        <f>_xlfn.BITAND(_xlfn.BITRSHIFT(B6,4),1)</f>
        <v>0</v>
      </c>
      <c r="L12" s="4">
        <f>_xlfn.BITAND(_xlfn.BITRSHIFT(B6,3),1)</f>
        <v>1</v>
      </c>
      <c r="M12" s="4">
        <f>_xlfn.BITAND(_xlfn.BITRSHIFT(B6,2),1)</f>
        <v>1</v>
      </c>
      <c r="N12" s="4">
        <f>_xlfn.BITAND(_xlfn.BITRSHIFT(B6,1),1)</f>
        <v>1</v>
      </c>
      <c r="O12" s="4">
        <f>_xlfn.BITAND(_xlfn.BITRSHIFT(B6,0),1)</f>
        <v>0</v>
      </c>
      <c r="P12" s="5">
        <f>_xlfn.BITAND(_xlfn.BITRSHIFT(O6,9),1)</f>
        <v>0</v>
      </c>
      <c r="Q12" s="5">
        <f>_xlfn.BITAND(_xlfn.BITRSHIFT(O6,8),1)</f>
        <v>1</v>
      </c>
      <c r="R12" s="5">
        <f>_xlfn.BITAND(_xlfn.BITRSHIFT(O6,7),1)</f>
        <v>0</v>
      </c>
      <c r="S12" s="5">
        <f>_xlfn.BITAND(_xlfn.BITRSHIFT(O6,6),1)</f>
        <v>1</v>
      </c>
      <c r="T12" s="5">
        <f>_xlfn.BITAND(_xlfn.BITRSHIFT(O6,5),1)</f>
        <v>0</v>
      </c>
      <c r="U12" s="5">
        <f>_xlfn.BITAND(_xlfn.BITRSHIFT(O6,4),1)</f>
        <v>0</v>
      </c>
      <c r="V12" s="5">
        <f>_xlfn.BITAND(_xlfn.BITRSHIFT(O6,3),1)</f>
        <v>1</v>
      </c>
      <c r="W12" s="5">
        <f>_xlfn.BITAND(_xlfn.BITRSHIFT(O6,2),1)</f>
        <v>1</v>
      </c>
      <c r="X12" s="5">
        <f>_xlfn.BITAND(_xlfn.BITRSHIFT(O6,1),1)</f>
        <v>1</v>
      </c>
      <c r="Y12" s="5">
        <f>_xlfn.BITAND(_xlfn.BITRSHIFT(O6,0),1)</f>
        <v>0</v>
      </c>
    </row>
    <row r="13" spans="1:25" ht="20.100000000000001" customHeight="1" x14ac:dyDescent="0.2">
      <c r="A13" s="1" t="s">
        <v>21</v>
      </c>
      <c r="B13" s="9" t="str">
        <f>DEC2HEX(_xlfn.BITLSHIFT(I12,0)+_xlfn.BITLSHIFT(H12,1)+_xlfn.BITLSHIFT(G12,2)+_xlfn.BITLSHIFT(F12,3)+_xlfn.BITLSHIFT(E12,4)+_xlfn.BITLSHIFT(D12,5)+_xlfn.BITLSHIFT(C12,6)+_xlfn.BITLSHIFT(B12,7))</f>
        <v>5</v>
      </c>
      <c r="C13" s="9"/>
      <c r="D13" s="9"/>
      <c r="E13" s="9"/>
      <c r="F13" s="9"/>
      <c r="G13" s="9"/>
      <c r="H13" s="9"/>
      <c r="I13" s="9"/>
      <c r="J13" s="9" t="str">
        <f>DEC2HEX(_xlfn.BITLSHIFT(Q12,0)+_xlfn.BITLSHIFT(P12,1)+_xlfn.BITLSHIFT(O12,2)+_xlfn.BITLSHIFT(N12,3)+_xlfn.BITLSHIFT(M12,4)+_xlfn.BITLSHIFT(L12,5)+_xlfn.BITLSHIFT(K12,6)+_xlfn.BITLSHIFT(J12,7))</f>
        <v>39</v>
      </c>
      <c r="K13" s="9"/>
      <c r="L13" s="9"/>
      <c r="M13" s="9"/>
      <c r="N13" s="9"/>
      <c r="O13" s="9"/>
      <c r="P13" s="9"/>
      <c r="Q13" s="9"/>
      <c r="R13" s="9" t="str">
        <f>DEC2HEX(_xlfn.BITLSHIFT(Y12,0)+_xlfn.BITLSHIFT(X12,1)+_xlfn.BITLSHIFT(W12,2)+_xlfn.BITLSHIFT(V12,3)+_xlfn.BITLSHIFT(U12,4)+_xlfn.BITLSHIFT(T12,5)+_xlfn.BITLSHIFT(S12,6)+_xlfn.BITLSHIFT(R12,7))</f>
        <v>4E</v>
      </c>
      <c r="S13" s="9"/>
      <c r="T13" s="9"/>
      <c r="U13" s="9"/>
      <c r="V13" s="9"/>
      <c r="W13" s="9"/>
      <c r="X13" s="9"/>
      <c r="Y13" s="9"/>
    </row>
    <row r="15" spans="1:25" ht="30" customHeight="1" x14ac:dyDescent="0.2">
      <c r="A15" s="8" t="s">
        <v>24</v>
      </c>
      <c r="B15" s="9" t="str">
        <f>"0x"&amp;R13</f>
        <v>0x4E</v>
      </c>
      <c r="C15" s="9"/>
      <c r="D15" s="9"/>
      <c r="E15" s="9"/>
    </row>
    <row r="16" spans="1:25" ht="30" customHeight="1" x14ac:dyDescent="0.2">
      <c r="A16" s="8" t="s">
        <v>25</v>
      </c>
      <c r="B16" s="9" t="str">
        <f>"0x"&amp;J13</f>
        <v>0x39</v>
      </c>
      <c r="C16" s="9"/>
      <c r="D16" s="9"/>
      <c r="E16" s="9"/>
    </row>
    <row r="17" spans="1:5" ht="30" customHeight="1" x14ac:dyDescent="0.2">
      <c r="A17" s="8" t="s">
        <v>1</v>
      </c>
      <c r="B17" s="9" t="str">
        <f>"0x0"&amp;B13</f>
        <v>0x05</v>
      </c>
      <c r="C17" s="9"/>
      <c r="D17" s="9"/>
      <c r="E17" s="9"/>
    </row>
  </sheetData>
  <mergeCells count="22">
    <mergeCell ref="B2:H2"/>
    <mergeCell ref="R13:Y13"/>
    <mergeCell ref="B6:L6"/>
    <mergeCell ref="O6:Y6"/>
    <mergeCell ref="M6:N6"/>
    <mergeCell ref="B7:L7"/>
    <mergeCell ref="O7:Y7"/>
    <mergeCell ref="O8:Y8"/>
    <mergeCell ref="B8:L8"/>
    <mergeCell ref="M7:N7"/>
    <mergeCell ref="M8:N8"/>
    <mergeCell ref="B9:I9"/>
    <mergeCell ref="J9:Q9"/>
    <mergeCell ref="R9:Y9"/>
    <mergeCell ref="F10:O10"/>
    <mergeCell ref="P10:Y10"/>
    <mergeCell ref="B10:E10"/>
    <mergeCell ref="B15:E15"/>
    <mergeCell ref="B16:E16"/>
    <mergeCell ref="B17:E17"/>
    <mergeCell ref="B13:I13"/>
    <mergeCell ref="J13:Q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2023-06-12T07:36:31Z</dcterms:modified>
</cp:coreProperties>
</file>