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科研\常州大学\2023\9月\油井蜡沉积-人工智能与大数据预测\"/>
    </mc:Choice>
  </mc:AlternateContent>
  <xr:revisionPtr revIDLastSave="0" documentId="13_ncr:1_{90B94175-9AD5-4D91-A424-7E4735D2465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0" i="3" l="1"/>
  <c r="D399" i="3"/>
  <c r="D339" i="3"/>
  <c r="D338" i="3"/>
  <c r="D299" i="3"/>
  <c r="D298" i="3"/>
  <c r="D247" i="3"/>
  <c r="D248" i="3"/>
  <c r="D218" i="3"/>
  <c r="D217" i="3"/>
  <c r="D340" i="3" l="1"/>
  <c r="D401" i="3"/>
  <c r="D249" i="3"/>
  <c r="D300" i="3"/>
  <c r="D219" i="3"/>
  <c r="D176" i="3" l="1"/>
  <c r="D175" i="3"/>
  <c r="D155" i="3"/>
  <c r="D154" i="3"/>
  <c r="D130" i="3"/>
  <c r="D131" i="3"/>
  <c r="D79" i="3"/>
  <c r="E86" i="3"/>
  <c r="E87" i="3"/>
  <c r="E88" i="3"/>
  <c r="E89" i="3"/>
  <c r="E90" i="3"/>
  <c r="E91" i="3"/>
  <c r="D80" i="3"/>
  <c r="D53" i="3"/>
  <c r="D52" i="3"/>
  <c r="E369" i="3"/>
  <c r="E368" i="3"/>
  <c r="E367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69" i="3"/>
  <c r="E168" i="3"/>
  <c r="E167" i="3"/>
  <c r="E166" i="3"/>
  <c r="E165" i="3"/>
  <c r="E164" i="3"/>
  <c r="E163" i="3"/>
  <c r="E162" i="3"/>
  <c r="E161" i="3"/>
  <c r="E16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177" i="3" l="1"/>
  <c r="D156" i="3"/>
  <c r="D132" i="3"/>
  <c r="D54" i="3"/>
  <c r="D81" i="3"/>
  <c r="E305" i="2" l="1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04" i="2"/>
  <c r="E294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69" i="2"/>
  <c r="E258" i="2"/>
  <c r="E25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19" i="2"/>
  <c r="E21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192" i="2"/>
  <c r="E160" i="2" l="1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59" i="2"/>
  <c r="E144" i="2"/>
  <c r="E145" i="2"/>
  <c r="E146" i="2"/>
  <c r="E147" i="2"/>
  <c r="E148" i="2"/>
  <c r="E149" i="2"/>
  <c r="E150" i="2"/>
  <c r="E151" i="2"/>
  <c r="E152" i="2"/>
  <c r="E153" i="2"/>
  <c r="E143" i="2"/>
  <c r="E124" i="2" l="1"/>
  <c r="E125" i="2"/>
  <c r="E126" i="2"/>
  <c r="E127" i="2"/>
  <c r="E128" i="2"/>
  <c r="E129" i="2"/>
  <c r="E130" i="2"/>
  <c r="E131" i="2"/>
  <c r="E132" i="2"/>
  <c r="E133" i="2"/>
  <c r="E134" i="2"/>
  <c r="E135" i="2"/>
  <c r="E136" i="2"/>
  <c r="E123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83" i="2"/>
  <c r="E84" i="2"/>
  <c r="E82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56" i="2"/>
  <c r="E23" i="2"/>
  <c r="E3" i="2"/>
  <c r="E27" i="2"/>
  <c r="E26" i="2"/>
  <c r="E25" i="2"/>
  <c r="E24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18" i="1"/>
  <c r="F19" i="1"/>
  <c r="F20" i="1"/>
  <c r="F16" i="1"/>
  <c r="F12" i="1"/>
  <c r="F13" i="1"/>
  <c r="F14" i="1"/>
  <c r="F4" i="1"/>
  <c r="F5" i="1"/>
  <c r="F6" i="1"/>
  <c r="F7" i="1"/>
  <c r="F8" i="1"/>
  <c r="F9" i="1"/>
  <c r="F10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64" i="1"/>
  <c r="F63" i="1"/>
  <c r="F62" i="1"/>
  <c r="F61" i="1"/>
  <c r="F60" i="1"/>
  <c r="F59" i="1"/>
  <c r="F58" i="1"/>
  <c r="F56" i="1"/>
  <c r="F55" i="1"/>
  <c r="F54" i="1"/>
  <c r="F27" i="1"/>
  <c r="F26" i="1"/>
  <c r="F25" i="1"/>
  <c r="F24" i="1"/>
  <c r="F22" i="1"/>
  <c r="F21" i="1"/>
  <c r="F17" i="1"/>
  <c r="F15" i="1"/>
  <c r="F11" i="1"/>
  <c r="F3" i="1"/>
</calcChain>
</file>

<file path=xl/sharedStrings.xml><?xml version="1.0" encoding="utf-8"?>
<sst xmlns="http://schemas.openxmlformats.org/spreadsheetml/2006/main" count="6617" uniqueCount="979">
  <si>
    <t>井筒堵塞次数编号</t>
    <phoneticPr fontId="3" type="noConversion"/>
  </si>
  <si>
    <r>
      <rPr>
        <sz val="14"/>
        <color rgb="FF000000"/>
        <rFont val="宋体"/>
        <family val="2"/>
      </rPr>
      <t>时间</t>
    </r>
    <phoneticPr fontId="3" type="noConversion"/>
  </si>
  <si>
    <r>
      <rPr>
        <sz val="14"/>
        <color rgb="FF000000"/>
        <rFont val="宋体"/>
        <family val="2"/>
      </rPr>
      <t>原因</t>
    </r>
    <phoneticPr fontId="3" type="noConversion"/>
  </si>
  <si>
    <r>
      <rPr>
        <sz val="14"/>
        <color rgb="FF000000"/>
        <rFont val="宋体"/>
        <family val="2"/>
      </rPr>
      <t>措施</t>
    </r>
    <phoneticPr fontId="3" type="noConversion"/>
  </si>
  <si>
    <t>1</t>
    <phoneticPr fontId="3" type="noConversion"/>
  </si>
  <si>
    <t>2013-10-05/11</t>
    <phoneticPr fontId="3" type="noConversion"/>
  </si>
  <si>
    <r>
      <t>产量/m</t>
    </r>
    <r>
      <rPr>
        <vertAlign val="superscript"/>
        <sz val="14"/>
        <color rgb="FF000000"/>
        <rFont val="宋体"/>
        <family val="3"/>
        <charset val="134"/>
      </rPr>
      <t>3</t>
    </r>
    <phoneticPr fontId="3" type="noConversion"/>
  </si>
  <si>
    <t>51.36</t>
    <phoneticPr fontId="3" type="noConversion"/>
  </si>
  <si>
    <t>堵管概率/%</t>
    <phoneticPr fontId="3" type="noConversion"/>
  </si>
  <si>
    <t>措施1</t>
    <phoneticPr fontId="3" type="noConversion"/>
  </si>
  <si>
    <t>措施2</t>
    <phoneticPr fontId="3" type="noConversion"/>
  </si>
  <si>
    <t>措施3</t>
    <phoneticPr fontId="3" type="noConversion"/>
  </si>
  <si>
    <t>措施4</t>
    <phoneticPr fontId="3" type="noConversion"/>
  </si>
  <si>
    <t>措施5</t>
    <phoneticPr fontId="3" type="noConversion"/>
  </si>
  <si>
    <t>减产</t>
    <phoneticPr fontId="3" type="noConversion"/>
  </si>
  <si>
    <t>2013-10-12</t>
    <phoneticPr fontId="3" type="noConversion"/>
  </si>
  <si>
    <r>
      <rPr>
        <sz val="14"/>
        <color rgb="FF000000"/>
        <rFont val="宋体"/>
        <family val="2"/>
      </rPr>
      <t>产量下降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</si>
  <si>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t>52.62</t>
    <phoneticPr fontId="3" type="noConversion"/>
  </si>
  <si>
    <t>49.77</t>
    <phoneticPr fontId="3" type="noConversion"/>
  </si>
  <si>
    <r>
      <t>ESP</t>
    </r>
    <r>
      <rPr>
        <sz val="14"/>
        <color rgb="FF000000"/>
        <rFont val="宋体"/>
        <family val="2"/>
      </rPr>
      <t>增频</t>
    </r>
    <r>
      <rPr>
        <sz val="14"/>
        <color rgb="FF000000"/>
        <rFont val="Times New Roman"/>
        <family val="1"/>
      </rPr>
      <t>/Hz</t>
    </r>
    <phoneticPr fontId="3" type="noConversion"/>
  </si>
  <si>
    <t>42</t>
    <phoneticPr fontId="3" type="noConversion"/>
  </si>
  <si>
    <t>44</t>
    <phoneticPr fontId="3" type="noConversion"/>
  </si>
  <si>
    <r>
      <rPr>
        <sz val="14"/>
        <color rgb="FF000000"/>
        <rFont val="宋体"/>
        <family val="2"/>
      </rPr>
      <t>增大油嘴直径</t>
    </r>
    <r>
      <rPr>
        <sz val="14"/>
        <color rgb="FF000000"/>
        <rFont val="Times New Roman"/>
        <family val="1"/>
      </rPr>
      <t>/mm</t>
    </r>
    <phoneticPr fontId="3" type="noConversion"/>
  </si>
  <si>
    <t>2.0</t>
    <phoneticPr fontId="3" type="noConversion"/>
  </si>
  <si>
    <t>2.8</t>
    <phoneticPr fontId="3" type="noConversion"/>
  </si>
  <si>
    <t>2013-10-13</t>
    <phoneticPr fontId="3" type="noConversion"/>
  </si>
  <si>
    <t>2013-10-14</t>
    <phoneticPr fontId="3" type="noConversion"/>
  </si>
  <si>
    <t>2013-10-15</t>
  </si>
  <si>
    <t>2013-10-16</t>
  </si>
  <si>
    <t>2013-10-17</t>
  </si>
  <si>
    <t>2013-10-18</t>
  </si>
  <si>
    <t>2013-10-19</t>
  </si>
  <si>
    <t>2013-10-20</t>
    <phoneticPr fontId="3" type="noConversion"/>
  </si>
  <si>
    <t>43.02</t>
    <phoneticPr fontId="3" type="noConversion"/>
  </si>
  <si>
    <t>44.20</t>
    <phoneticPr fontId="3" type="noConversion"/>
  </si>
  <si>
    <r>
      <rPr>
        <sz val="14"/>
        <color rgb="FF000000"/>
        <rFont val="宋体"/>
        <family val="2"/>
      </rPr>
      <t>流压增大</t>
    </r>
    <r>
      <rPr>
        <sz val="14"/>
        <color rgb="FF000000"/>
        <rFont val="Times New Roman"/>
        <family val="1"/>
      </rPr>
      <t>/MPa</t>
    </r>
    <phoneticPr fontId="3" type="noConversion"/>
  </si>
  <si>
    <t>8.0</t>
    <phoneticPr fontId="3" type="noConversion"/>
  </si>
  <si>
    <t>8.2</t>
    <phoneticPr fontId="3" type="noConversion"/>
  </si>
  <si>
    <t>46</t>
    <phoneticPr fontId="3" type="noConversion"/>
  </si>
  <si>
    <t>3.6</t>
    <phoneticPr fontId="3" type="noConversion"/>
  </si>
  <si>
    <t>2013-10-24</t>
    <phoneticPr fontId="3" type="noConversion"/>
  </si>
  <si>
    <t>45.73</t>
    <phoneticPr fontId="3" type="noConversion"/>
  </si>
  <si>
    <t>38.72</t>
    <phoneticPr fontId="3" type="noConversion"/>
  </si>
  <si>
    <t>8.3</t>
    <phoneticPr fontId="3" type="noConversion"/>
  </si>
  <si>
    <t>8.6</t>
    <phoneticPr fontId="3" type="noConversion"/>
  </si>
  <si>
    <t>48</t>
    <phoneticPr fontId="3" type="noConversion"/>
  </si>
  <si>
    <r>
      <rPr>
        <sz val="14"/>
        <color rgb="FF000000"/>
        <rFont val="宋体"/>
        <family val="1"/>
        <charset val="134"/>
      </rPr>
      <t>油嘴直径/</t>
    </r>
    <r>
      <rPr>
        <sz val="14"/>
        <color rgb="FF000000"/>
        <rFont val="Times New Roman"/>
        <family val="1"/>
      </rPr>
      <t>mm</t>
    </r>
    <phoneticPr fontId="3" type="noConversion"/>
  </si>
  <si>
    <t>2013-10-26</t>
    <phoneticPr fontId="3" type="noConversion"/>
  </si>
  <si>
    <t>38.04</t>
    <phoneticPr fontId="3" type="noConversion"/>
  </si>
  <si>
    <t>37.09</t>
    <phoneticPr fontId="3" type="noConversion"/>
  </si>
  <si>
    <t>8.4</t>
    <phoneticPr fontId="3" type="noConversion"/>
  </si>
  <si>
    <t>50</t>
    <phoneticPr fontId="3" type="noConversion"/>
  </si>
  <si>
    <t>2013-10-30</t>
    <phoneticPr fontId="3" type="noConversion"/>
  </si>
  <si>
    <t>37.48</t>
    <phoneticPr fontId="3" type="noConversion"/>
  </si>
  <si>
    <t>36.81</t>
    <phoneticPr fontId="3" type="noConversion"/>
  </si>
  <si>
    <t>9.4</t>
    <phoneticPr fontId="3" type="noConversion"/>
  </si>
  <si>
    <t>ESP/Hz</t>
    <phoneticPr fontId="3" type="noConversion"/>
  </si>
  <si>
    <t>2013-10-31</t>
    <phoneticPr fontId="3" type="noConversion"/>
  </si>
  <si>
    <t>21.01</t>
    <phoneticPr fontId="3" type="noConversion"/>
  </si>
  <si>
    <t>9.7</t>
    <phoneticPr fontId="3" type="noConversion"/>
  </si>
  <si>
    <t>2013-11-02</t>
    <phoneticPr fontId="3" type="noConversion"/>
  </si>
  <si>
    <t>8.04</t>
    <phoneticPr fontId="3" type="noConversion"/>
  </si>
  <si>
    <t>10.5</t>
    <phoneticPr fontId="3" type="noConversion"/>
  </si>
  <si>
    <t>6.4</t>
    <phoneticPr fontId="3" type="noConversion"/>
  </si>
  <si>
    <t>2013-11-03</t>
    <phoneticPr fontId="3" type="noConversion"/>
  </si>
  <si>
    <t>8.14</t>
    <phoneticPr fontId="3" type="noConversion"/>
  </si>
  <si>
    <t>8.24</t>
    <phoneticPr fontId="3" type="noConversion"/>
  </si>
  <si>
    <t>10.45</t>
    <phoneticPr fontId="3" type="noConversion"/>
  </si>
  <si>
    <t>10.65</t>
    <phoneticPr fontId="3" type="noConversion"/>
  </si>
  <si>
    <t>2013-11-04</t>
    <phoneticPr fontId="3" type="noConversion"/>
  </si>
  <si>
    <t>3.06</t>
    <phoneticPr fontId="3" type="noConversion"/>
  </si>
  <si>
    <t>11.06</t>
    <phoneticPr fontId="3" type="noConversion"/>
  </si>
  <si>
    <t>停产</t>
    <phoneticPr fontId="3" type="noConversion"/>
  </si>
  <si>
    <t>0</t>
    <phoneticPr fontId="3" type="noConversion"/>
  </si>
  <si>
    <r>
      <rPr>
        <sz val="14"/>
        <color rgb="FF000000"/>
        <rFont val="宋体"/>
        <family val="1"/>
        <charset val="134"/>
      </rPr>
      <t>避免油管最小通道堵塞，启动压井泵间歇性正向挤入</t>
    </r>
    <phoneticPr fontId="3" type="noConversion"/>
  </si>
  <si>
    <r>
      <rPr>
        <sz val="14"/>
        <color rgb="FF000000"/>
        <rFont val="宋体"/>
        <family val="1"/>
        <charset val="134"/>
      </rPr>
      <t>柴油</t>
    </r>
    <phoneticPr fontId="3" type="noConversion"/>
  </si>
  <si>
    <r>
      <rPr>
        <sz val="14"/>
        <color rgb="FF000000"/>
        <rFont val="宋体"/>
        <family val="1"/>
        <charset val="134"/>
      </rPr>
      <t>降凝剂</t>
    </r>
    <phoneticPr fontId="3" type="noConversion"/>
  </si>
  <si>
    <t>2013-11-05</t>
    <phoneticPr fontId="3" type="noConversion"/>
  </si>
  <si>
    <t>11.26</t>
    <phoneticPr fontId="3" type="noConversion"/>
  </si>
  <si>
    <t>2013-11-06</t>
    <phoneticPr fontId="3" type="noConversion"/>
  </si>
  <si>
    <t>2013-11-07</t>
    <phoneticPr fontId="3" type="noConversion"/>
  </si>
  <si>
    <t>11.29</t>
    <phoneticPr fontId="3" type="noConversion"/>
  </si>
  <si>
    <t>2013-11-08</t>
    <phoneticPr fontId="3" type="noConversion"/>
  </si>
  <si>
    <t>2013-11-09</t>
    <phoneticPr fontId="3" type="noConversion"/>
  </si>
  <si>
    <t>11.31</t>
    <phoneticPr fontId="3" type="noConversion"/>
  </si>
  <si>
    <t>2013-11-10</t>
    <phoneticPr fontId="3" type="noConversion"/>
  </si>
  <si>
    <t>11.32</t>
    <phoneticPr fontId="3" type="noConversion"/>
  </si>
  <si>
    <t>2013-11-11</t>
    <phoneticPr fontId="3" type="noConversion"/>
  </si>
  <si>
    <t>11.33</t>
    <phoneticPr fontId="3" type="noConversion"/>
  </si>
  <si>
    <t>2013-11-12</t>
    <phoneticPr fontId="3" type="noConversion"/>
  </si>
  <si>
    <t>11.34</t>
    <phoneticPr fontId="3" type="noConversion"/>
  </si>
  <si>
    <t>2013-11-13</t>
  </si>
  <si>
    <t>11.35</t>
    <phoneticPr fontId="3" type="noConversion"/>
  </si>
  <si>
    <t>2013-11-14</t>
  </si>
  <si>
    <t>11.36</t>
    <phoneticPr fontId="3" type="noConversion"/>
  </si>
  <si>
    <t>2013-11-15</t>
  </si>
  <si>
    <t>11.37</t>
    <phoneticPr fontId="3" type="noConversion"/>
  </si>
  <si>
    <t>2013-11-16</t>
  </si>
  <si>
    <t>11.38</t>
    <phoneticPr fontId="3" type="noConversion"/>
  </si>
  <si>
    <t>2013-11-17</t>
  </si>
  <si>
    <t>11.39</t>
    <phoneticPr fontId="3" type="noConversion"/>
  </si>
  <si>
    <t>2013-11-18</t>
  </si>
  <si>
    <t>11.4</t>
    <phoneticPr fontId="3" type="noConversion"/>
  </si>
  <si>
    <t>2013-11-19</t>
  </si>
  <si>
    <t>11.42</t>
    <phoneticPr fontId="3" type="noConversion"/>
  </si>
  <si>
    <t>2013-11-20</t>
  </si>
  <si>
    <t>11.43</t>
    <phoneticPr fontId="3" type="noConversion"/>
  </si>
  <si>
    <t>2013-11-21</t>
  </si>
  <si>
    <t>11.48</t>
    <phoneticPr fontId="3" type="noConversion"/>
  </si>
  <si>
    <t>2013-11-22</t>
  </si>
  <si>
    <t>11.66</t>
    <phoneticPr fontId="3" type="noConversion"/>
  </si>
  <si>
    <t>2013-11-23</t>
    <phoneticPr fontId="3" type="noConversion"/>
  </si>
  <si>
    <t>11.7</t>
    <phoneticPr fontId="3" type="noConversion"/>
  </si>
  <si>
    <r>
      <rPr>
        <sz val="14"/>
        <color rgb="FF000000"/>
        <rFont val="宋体"/>
        <family val="1"/>
        <charset val="134"/>
      </rPr>
      <t>热洗溶蜡解堵</t>
    </r>
    <phoneticPr fontId="3" type="noConversion"/>
  </si>
  <si>
    <t>加溶/清蜡剂,浸泡解堵</t>
    <phoneticPr fontId="3" type="noConversion"/>
  </si>
  <si>
    <t>2013-11-24</t>
    <phoneticPr fontId="3" type="noConversion"/>
  </si>
  <si>
    <r>
      <rPr>
        <sz val="14"/>
        <color rgb="FF000000"/>
        <rFont val="宋体"/>
        <family val="1"/>
        <charset val="134"/>
      </rPr>
      <t>恢复生产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</si>
  <si>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t>28.2</t>
    <phoneticPr fontId="3" type="noConversion"/>
  </si>
  <si>
    <r>
      <rPr>
        <sz val="14"/>
        <color rgb="FF000000"/>
        <rFont val="宋体"/>
        <family val="2"/>
      </rPr>
      <t>流压下降</t>
    </r>
    <r>
      <rPr>
        <sz val="14"/>
        <color rgb="FF000000"/>
        <rFont val="Times New Roman"/>
        <family val="1"/>
      </rPr>
      <t>/MPa</t>
    </r>
    <phoneticPr fontId="3" type="noConversion"/>
  </si>
  <si>
    <t>6.67</t>
    <phoneticPr fontId="3" type="noConversion"/>
  </si>
  <si>
    <t>40</t>
    <phoneticPr fontId="3" type="noConversion"/>
  </si>
  <si>
    <r>
      <rPr>
        <sz val="14"/>
        <color rgb="FF000000"/>
        <rFont val="宋体"/>
        <family val="2"/>
      </rPr>
      <t>减小油嘴直径</t>
    </r>
    <r>
      <rPr>
        <sz val="14"/>
        <color rgb="FF000000"/>
        <rFont val="Times New Roman"/>
        <family val="1"/>
      </rPr>
      <t>/mm</t>
    </r>
    <phoneticPr fontId="3" type="noConversion"/>
  </si>
  <si>
    <r>
      <t>90</t>
    </r>
    <r>
      <rPr>
        <sz val="14"/>
        <color rgb="FF000000"/>
        <rFont val="Segoe UI Symbol"/>
        <family val="1"/>
      </rPr>
      <t>℃</t>
    </r>
    <r>
      <rPr>
        <sz val="14"/>
        <color rgb="FF000000"/>
        <rFont val="宋体"/>
        <family val="1"/>
        <charset val="134"/>
      </rPr>
      <t>地热水正洗作业</t>
    </r>
    <phoneticPr fontId="3" type="noConversion"/>
  </si>
  <si>
    <t>2013-11-25</t>
    <phoneticPr fontId="3" type="noConversion"/>
  </si>
  <si>
    <t>60.88</t>
    <phoneticPr fontId="3" type="noConversion"/>
  </si>
  <si>
    <t>6.46</t>
    <phoneticPr fontId="3" type="noConversion"/>
  </si>
  <si>
    <t>5.0</t>
    <phoneticPr fontId="3" type="noConversion"/>
  </si>
  <si>
    <t>保证井筒温度，防止井底蜡堵</t>
    <phoneticPr fontId="3" type="noConversion"/>
  </si>
  <si>
    <t>增大排量</t>
    <phoneticPr fontId="3" type="noConversion"/>
  </si>
  <si>
    <t>2013-11-26</t>
    <phoneticPr fontId="3" type="noConversion"/>
  </si>
  <si>
    <r>
      <rPr>
        <sz val="14"/>
        <color rgb="FF000000"/>
        <rFont val="宋体"/>
        <family val="1"/>
        <charset val="134"/>
      </rPr>
      <t>产量波动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</si>
  <si>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t>42.91</t>
    <phoneticPr fontId="3" type="noConversion"/>
  </si>
  <si>
    <r>
      <rPr>
        <sz val="14"/>
        <color rgb="FF000000"/>
        <rFont val="宋体"/>
        <family val="2"/>
      </rPr>
      <t>流压波动</t>
    </r>
    <r>
      <rPr>
        <sz val="14"/>
        <color rgb="FF000000"/>
        <rFont val="Times New Roman"/>
        <family val="1"/>
      </rPr>
      <t>/MPa</t>
    </r>
    <phoneticPr fontId="3" type="noConversion"/>
  </si>
  <si>
    <t>6.91</t>
    <phoneticPr fontId="3" type="noConversion"/>
  </si>
  <si>
    <t>3.2</t>
    <phoneticPr fontId="3" type="noConversion"/>
  </si>
  <si>
    <t>2013-11-27</t>
    <phoneticPr fontId="3" type="noConversion"/>
  </si>
  <si>
    <t>61.24</t>
    <phoneticPr fontId="3" type="noConversion"/>
  </si>
  <si>
    <t>7.03</t>
    <phoneticPr fontId="3" type="noConversion"/>
  </si>
  <si>
    <t>2</t>
    <phoneticPr fontId="3" type="noConversion"/>
  </si>
  <si>
    <t>2014-01-11/17</t>
    <phoneticPr fontId="3" type="noConversion"/>
  </si>
  <si>
    <r>
      <rPr>
        <sz val="14"/>
        <color rgb="FF000000"/>
        <rFont val="宋体"/>
        <family val="3"/>
        <charset val="134"/>
      </rPr>
      <t>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</si>
  <si>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t>56.17</t>
    <phoneticPr fontId="3" type="noConversion"/>
  </si>
  <si>
    <t>维持</t>
    <phoneticPr fontId="3" type="noConversion"/>
  </si>
  <si>
    <t>2014-01-18</t>
    <phoneticPr fontId="3" type="noConversion"/>
  </si>
  <si>
    <r>
      <rPr>
        <sz val="14"/>
        <color rgb="FF000000"/>
        <rFont val="宋体"/>
        <family val="2"/>
      </rPr>
      <t>产量波动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</si>
  <si>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t>54.38</t>
    <phoneticPr fontId="3" type="noConversion"/>
  </si>
  <si>
    <t>53.94</t>
    <phoneticPr fontId="3" type="noConversion"/>
  </si>
  <si>
    <t>7.52</t>
    <phoneticPr fontId="3" type="noConversion"/>
  </si>
  <si>
    <t>7.58</t>
    <phoneticPr fontId="3" type="noConversion"/>
  </si>
  <si>
    <t>3.8</t>
    <phoneticPr fontId="3" type="noConversion"/>
  </si>
  <si>
    <t>2014-01-19</t>
    <phoneticPr fontId="3" type="noConversion"/>
  </si>
  <si>
    <t>53.81</t>
    <phoneticPr fontId="3" type="noConversion"/>
  </si>
  <si>
    <t>7.38</t>
    <phoneticPr fontId="3" type="noConversion"/>
  </si>
  <si>
    <t>43</t>
    <phoneticPr fontId="3" type="noConversion"/>
  </si>
  <si>
    <t>2014-01-22</t>
    <phoneticPr fontId="3" type="noConversion"/>
  </si>
  <si>
    <t>54.70</t>
    <phoneticPr fontId="3" type="noConversion"/>
  </si>
  <si>
    <t>52.08</t>
    <phoneticPr fontId="3" type="noConversion"/>
  </si>
  <si>
    <t>7.51</t>
    <phoneticPr fontId="3" type="noConversion"/>
  </si>
  <si>
    <t>7.46</t>
    <phoneticPr fontId="3" type="noConversion"/>
  </si>
  <si>
    <t>45</t>
    <phoneticPr fontId="3" type="noConversion"/>
  </si>
  <si>
    <t>2014-01-23</t>
    <phoneticPr fontId="3" type="noConversion"/>
  </si>
  <si>
    <t>60.83</t>
    <phoneticPr fontId="3" type="noConversion"/>
  </si>
  <si>
    <t>*</t>
    <phoneticPr fontId="3" type="noConversion"/>
  </si>
  <si>
    <t>7.21</t>
    <phoneticPr fontId="3" type="noConversion"/>
  </si>
  <si>
    <t>2014-01-29</t>
    <phoneticPr fontId="3" type="noConversion"/>
  </si>
  <si>
    <t>59.25</t>
    <phoneticPr fontId="3" type="noConversion"/>
  </si>
  <si>
    <t>49.37</t>
    <phoneticPr fontId="3" type="noConversion"/>
  </si>
  <si>
    <t>7.67</t>
    <phoneticPr fontId="3" type="noConversion"/>
  </si>
  <si>
    <t>7.94</t>
    <phoneticPr fontId="3" type="noConversion"/>
  </si>
  <si>
    <t>2014-01-30</t>
    <phoneticPr fontId="3" type="noConversion"/>
  </si>
  <si>
    <t>34.50</t>
    <phoneticPr fontId="3" type="noConversion"/>
  </si>
  <si>
    <t>8.21</t>
    <phoneticPr fontId="3" type="noConversion"/>
  </si>
  <si>
    <t>6.0</t>
    <phoneticPr fontId="3" type="noConversion"/>
  </si>
  <si>
    <t>2014-01-31</t>
    <phoneticPr fontId="3" type="noConversion"/>
  </si>
  <si>
    <t>22.84</t>
    <phoneticPr fontId="3" type="noConversion"/>
  </si>
  <si>
    <r>
      <rPr>
        <sz val="14"/>
        <color rgb="FF000000"/>
        <rFont val="宋体"/>
        <family val="1"/>
        <charset val="134"/>
      </rPr>
      <t>流压增大</t>
    </r>
    <r>
      <rPr>
        <sz val="14"/>
        <color rgb="FF000000"/>
        <rFont val="Times New Roman"/>
        <family val="1"/>
      </rPr>
      <t>/MPa</t>
    </r>
    <phoneticPr fontId="3" type="noConversion"/>
  </si>
  <si>
    <t>8.59</t>
    <phoneticPr fontId="3" type="noConversion"/>
  </si>
  <si>
    <t>7.2</t>
    <phoneticPr fontId="3" type="noConversion"/>
  </si>
  <si>
    <t>2014-02-01</t>
    <phoneticPr fontId="3" type="noConversion"/>
  </si>
  <si>
    <t>9</t>
    <phoneticPr fontId="3" type="noConversion"/>
  </si>
  <si>
    <t>2014-02-02</t>
    <phoneticPr fontId="3" type="noConversion"/>
  </si>
  <si>
    <t>23.22</t>
    <phoneticPr fontId="3" type="noConversion"/>
  </si>
  <si>
    <t>9.41</t>
    <phoneticPr fontId="3" type="noConversion"/>
  </si>
  <si>
    <t>2014-02-03</t>
    <phoneticPr fontId="3" type="noConversion"/>
  </si>
  <si>
    <t>18.83</t>
    <phoneticPr fontId="3" type="noConversion"/>
  </si>
  <si>
    <t>10</t>
    <phoneticPr fontId="3" type="noConversion"/>
  </si>
  <si>
    <t>2014-02-04</t>
    <phoneticPr fontId="3" type="noConversion"/>
  </si>
  <si>
    <t>10.68</t>
    <phoneticPr fontId="3" type="noConversion"/>
  </si>
  <si>
    <t>柴油</t>
    <phoneticPr fontId="3" type="noConversion"/>
  </si>
  <si>
    <t>加溶/清蜡剂,热洗作业,浸泡解堵</t>
    <phoneticPr fontId="3" type="noConversion"/>
  </si>
  <si>
    <t>2014-02-05</t>
    <phoneticPr fontId="3" type="noConversion"/>
  </si>
  <si>
    <t>17.37</t>
    <phoneticPr fontId="3" type="noConversion"/>
  </si>
  <si>
    <t>32</t>
    <phoneticPr fontId="3" type="noConversion"/>
  </si>
  <si>
    <t>2.4</t>
    <phoneticPr fontId="3" type="noConversion"/>
  </si>
  <si>
    <t>为防止井筒结蜡，提高井口温度</t>
  </si>
  <si>
    <t>2014-02-06</t>
    <phoneticPr fontId="3" type="noConversion"/>
  </si>
  <si>
    <r>
      <rPr>
        <sz val="14"/>
        <color rgb="FF000000"/>
        <rFont val="宋体"/>
        <family val="1"/>
        <charset val="134"/>
      </rPr>
      <t>恢复生产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4</t>
    </r>
    <r>
      <rPr>
        <sz val="11"/>
        <color theme="1"/>
        <rFont val="等线"/>
        <family val="2"/>
        <scheme val="minor"/>
      </rPr>
      <t/>
    </r>
  </si>
  <si>
    <t>34.09</t>
    <phoneticPr fontId="3" type="noConversion"/>
  </si>
  <si>
    <t>7.04</t>
    <phoneticPr fontId="3" type="noConversion"/>
  </si>
  <si>
    <t>38</t>
    <phoneticPr fontId="3" type="noConversion"/>
  </si>
  <si>
    <t>维持4天</t>
    <phoneticPr fontId="3" type="noConversion"/>
  </si>
  <si>
    <t>减产10天，停产1天</t>
    <phoneticPr fontId="3" type="noConversion"/>
  </si>
  <si>
    <t>3</t>
    <phoneticPr fontId="3" type="noConversion"/>
  </si>
  <si>
    <t>2014-03-23/29</t>
    <phoneticPr fontId="3" type="noConversion"/>
  </si>
  <si>
    <t>43.03</t>
    <phoneticPr fontId="3" type="noConversion"/>
  </si>
  <si>
    <t>2014-03-30</t>
    <phoneticPr fontId="3" type="noConversion"/>
  </si>
  <si>
    <t>39.51</t>
    <phoneticPr fontId="3" type="noConversion"/>
  </si>
  <si>
    <t>48.66</t>
    <phoneticPr fontId="3" type="noConversion"/>
  </si>
  <si>
    <t>7.78</t>
    <phoneticPr fontId="3" type="noConversion"/>
  </si>
  <si>
    <t>7.49</t>
    <phoneticPr fontId="3" type="noConversion"/>
  </si>
  <si>
    <t>2014-04-02</t>
    <phoneticPr fontId="3" type="noConversion"/>
  </si>
  <si>
    <t>44.04</t>
    <phoneticPr fontId="3" type="noConversion"/>
  </si>
  <si>
    <t>50.55</t>
    <phoneticPr fontId="3" type="noConversion"/>
  </si>
  <si>
    <t>7.55</t>
    <phoneticPr fontId="3" type="noConversion"/>
  </si>
  <si>
    <t>2014-04-04</t>
    <phoneticPr fontId="3" type="noConversion"/>
  </si>
  <si>
    <t>43.92</t>
    <phoneticPr fontId="3" type="noConversion"/>
  </si>
  <si>
    <t>47.19</t>
    <phoneticPr fontId="3" type="noConversion"/>
  </si>
  <si>
    <t>7.62</t>
    <phoneticPr fontId="3" type="noConversion"/>
  </si>
  <si>
    <t>7.45</t>
    <phoneticPr fontId="3" type="noConversion"/>
  </si>
  <si>
    <t>2014-04-06</t>
    <phoneticPr fontId="3" type="noConversion"/>
  </si>
  <si>
    <t>47.28</t>
    <phoneticPr fontId="3" type="noConversion"/>
  </si>
  <si>
    <t>45.69</t>
    <phoneticPr fontId="3" type="noConversion"/>
  </si>
  <si>
    <t>7.69</t>
    <phoneticPr fontId="3" type="noConversion"/>
  </si>
  <si>
    <t>7.65</t>
    <phoneticPr fontId="3" type="noConversion"/>
  </si>
  <si>
    <t>47</t>
    <phoneticPr fontId="3" type="noConversion"/>
  </si>
  <si>
    <t>2014-04-08</t>
    <phoneticPr fontId="3" type="noConversion"/>
  </si>
  <si>
    <t>37.14</t>
    <phoneticPr fontId="3" type="noConversion"/>
  </si>
  <si>
    <t>40.58</t>
    <phoneticPr fontId="3" type="noConversion"/>
  </si>
  <si>
    <t>7.91</t>
    <phoneticPr fontId="3" type="noConversion"/>
  </si>
  <si>
    <t>7.85</t>
    <phoneticPr fontId="3" type="noConversion"/>
  </si>
  <si>
    <t>2014-04-11</t>
    <phoneticPr fontId="3" type="noConversion"/>
  </si>
  <si>
    <t>34.22</t>
    <phoneticPr fontId="3" type="noConversion"/>
  </si>
  <si>
    <t>24.16</t>
    <phoneticPr fontId="3" type="noConversion"/>
  </si>
  <si>
    <t>8.76</t>
    <phoneticPr fontId="3" type="noConversion"/>
  </si>
  <si>
    <t>9.05</t>
    <phoneticPr fontId="3" type="noConversion"/>
  </si>
  <si>
    <t>4.8</t>
    <phoneticPr fontId="3" type="noConversion"/>
  </si>
  <si>
    <t>2014-04-12</t>
    <phoneticPr fontId="3" type="noConversion"/>
  </si>
  <si>
    <t>16.73</t>
    <phoneticPr fontId="3" type="noConversion"/>
  </si>
  <si>
    <t>9.6</t>
    <phoneticPr fontId="3" type="noConversion"/>
  </si>
  <si>
    <t>2014-04-13</t>
    <phoneticPr fontId="3" type="noConversion"/>
  </si>
  <si>
    <t>12.96</t>
    <phoneticPr fontId="3" type="noConversion"/>
  </si>
  <si>
    <t>9.79</t>
    <phoneticPr fontId="3" type="noConversion"/>
  </si>
  <si>
    <t>2014-04-14</t>
    <phoneticPr fontId="3" type="noConversion"/>
  </si>
  <si>
    <t>13.40</t>
    <phoneticPr fontId="3" type="noConversion"/>
  </si>
  <si>
    <t>7.79</t>
    <phoneticPr fontId="3" type="noConversion"/>
  </si>
  <si>
    <t>7.89</t>
    <phoneticPr fontId="3" type="noConversion"/>
  </si>
  <si>
    <t>2014-04-15</t>
    <phoneticPr fontId="3" type="noConversion"/>
  </si>
  <si>
    <t>12.27</t>
    <phoneticPr fontId="3" type="noConversion"/>
  </si>
  <si>
    <t>10.01</t>
    <phoneticPr fontId="3" type="noConversion"/>
  </si>
  <si>
    <t>2014-04-16</t>
    <phoneticPr fontId="3" type="noConversion"/>
  </si>
  <si>
    <t>12.26</t>
    <phoneticPr fontId="3" type="noConversion"/>
  </si>
  <si>
    <t>10.13</t>
    <phoneticPr fontId="3" type="noConversion"/>
  </si>
  <si>
    <t>2014-04-17</t>
    <phoneticPr fontId="3" type="noConversion"/>
  </si>
  <si>
    <t>11.46</t>
    <phoneticPr fontId="3" type="noConversion"/>
  </si>
  <si>
    <t>10.24</t>
    <phoneticPr fontId="3" type="noConversion"/>
  </si>
  <si>
    <t>2014-04-18</t>
    <phoneticPr fontId="3" type="noConversion"/>
  </si>
  <si>
    <t>10.06</t>
    <phoneticPr fontId="3" type="noConversion"/>
  </si>
  <si>
    <t>10.17</t>
    <phoneticPr fontId="3" type="noConversion"/>
  </si>
  <si>
    <t>2014-04-19</t>
    <phoneticPr fontId="3" type="noConversion"/>
  </si>
  <si>
    <t>10.49</t>
    <phoneticPr fontId="3" type="noConversion"/>
  </si>
  <si>
    <t>2014-04-20</t>
    <phoneticPr fontId="3" type="noConversion"/>
  </si>
  <si>
    <t>10.05</t>
    <phoneticPr fontId="3" type="noConversion"/>
  </si>
  <si>
    <t>10.28</t>
    <phoneticPr fontId="3" type="noConversion"/>
  </si>
  <si>
    <t>2014-04-21</t>
    <phoneticPr fontId="3" type="noConversion"/>
  </si>
  <si>
    <t>9.56</t>
    <phoneticPr fontId="3" type="noConversion"/>
  </si>
  <si>
    <t>10.3</t>
    <phoneticPr fontId="3" type="noConversion"/>
  </si>
  <si>
    <t>2014-04-22</t>
    <phoneticPr fontId="3" type="noConversion"/>
  </si>
  <si>
    <t>6.34</t>
    <phoneticPr fontId="3" type="noConversion"/>
  </si>
  <si>
    <t>10.31</t>
    <phoneticPr fontId="3" type="noConversion"/>
  </si>
  <si>
    <t>2014-04-23</t>
    <phoneticPr fontId="3" type="noConversion"/>
  </si>
  <si>
    <t>6.08</t>
    <phoneticPr fontId="3" type="noConversion"/>
  </si>
  <si>
    <t>10.4</t>
    <phoneticPr fontId="3" type="noConversion"/>
  </si>
  <si>
    <t>2014-04-24</t>
    <phoneticPr fontId="3" type="noConversion"/>
  </si>
  <si>
    <t>6.06</t>
    <phoneticPr fontId="3" type="noConversion"/>
  </si>
  <si>
    <t>10.43</t>
    <phoneticPr fontId="3" type="noConversion"/>
  </si>
  <si>
    <t>2014-04-25</t>
    <phoneticPr fontId="3" type="noConversion"/>
  </si>
  <si>
    <t>6.07</t>
    <phoneticPr fontId="3" type="noConversion"/>
  </si>
  <si>
    <t>10.48</t>
    <phoneticPr fontId="3" type="noConversion"/>
  </si>
  <si>
    <t>2014-04-26</t>
    <phoneticPr fontId="3" type="noConversion"/>
  </si>
  <si>
    <t>10.54</t>
    <phoneticPr fontId="3" type="noConversion"/>
  </si>
  <si>
    <t>2014-04-27</t>
    <phoneticPr fontId="3" type="noConversion"/>
  </si>
  <si>
    <t>6.10</t>
    <phoneticPr fontId="3" type="noConversion"/>
  </si>
  <si>
    <t>10.56</t>
    <phoneticPr fontId="3" type="noConversion"/>
  </si>
  <si>
    <t>2014-04-28</t>
    <phoneticPr fontId="3" type="noConversion"/>
  </si>
  <si>
    <t>7.66</t>
    <phoneticPr fontId="3" type="noConversion"/>
  </si>
  <si>
    <t>热化学清蜡解堵</t>
    <phoneticPr fontId="3" type="noConversion"/>
  </si>
  <si>
    <t>正向挤入柴油、自生热药剂</t>
    <phoneticPr fontId="3" type="noConversion"/>
  </si>
  <si>
    <t>2014-04-29</t>
    <phoneticPr fontId="3" type="noConversion"/>
  </si>
  <si>
    <t>8.63</t>
    <phoneticPr fontId="3" type="noConversion"/>
  </si>
  <si>
    <t>正向挤入自生热药剂</t>
    <phoneticPr fontId="3" type="noConversion"/>
  </si>
  <si>
    <t>2014-04-30</t>
    <phoneticPr fontId="3" type="noConversion"/>
  </si>
  <si>
    <t>44.51</t>
    <phoneticPr fontId="3" type="noConversion"/>
  </si>
  <si>
    <t>35</t>
    <phoneticPr fontId="3" type="noConversion"/>
  </si>
  <si>
    <t>2014-05-04</t>
    <phoneticPr fontId="3" type="noConversion"/>
  </si>
  <si>
    <t>36.25</t>
    <phoneticPr fontId="3" type="noConversion"/>
  </si>
  <si>
    <t>49.29</t>
    <phoneticPr fontId="3" type="noConversion"/>
  </si>
  <si>
    <t>8</t>
    <phoneticPr fontId="3" type="noConversion"/>
  </si>
  <si>
    <t>8.01</t>
    <phoneticPr fontId="3" type="noConversion"/>
  </si>
  <si>
    <t>37</t>
    <phoneticPr fontId="3" type="noConversion"/>
  </si>
  <si>
    <t>维持5天</t>
    <phoneticPr fontId="3" type="noConversion"/>
  </si>
  <si>
    <t>减产18天，停产1天</t>
    <phoneticPr fontId="3" type="noConversion"/>
  </si>
  <si>
    <t>4</t>
    <phoneticPr fontId="3" type="noConversion"/>
  </si>
  <si>
    <t>降低流压</t>
    <phoneticPr fontId="3" type="noConversion"/>
  </si>
  <si>
    <t>2014-05-14</t>
    <phoneticPr fontId="3" type="noConversion"/>
  </si>
  <si>
    <r>
      <t>产量增加/m</t>
    </r>
    <r>
      <rPr>
        <vertAlign val="superscript"/>
        <sz val="14"/>
        <color rgb="FF000000"/>
        <rFont val="宋体"/>
        <family val="3"/>
        <charset val="134"/>
      </rPr>
      <t>3</t>
    </r>
    <phoneticPr fontId="3" type="noConversion"/>
  </si>
  <si>
    <t>45.02</t>
    <phoneticPr fontId="3" type="noConversion"/>
  </si>
  <si>
    <t>53.44</t>
    <phoneticPr fontId="3" type="noConversion"/>
  </si>
  <si>
    <t>7.57</t>
    <phoneticPr fontId="3" type="noConversion"/>
  </si>
  <si>
    <t>39</t>
    <phoneticPr fontId="3" type="noConversion"/>
  </si>
  <si>
    <t>2014-05-28</t>
    <phoneticPr fontId="3" type="noConversion"/>
  </si>
  <si>
    <t>44.01</t>
    <phoneticPr fontId="3" type="noConversion"/>
  </si>
  <si>
    <t>52.31</t>
    <phoneticPr fontId="3" type="noConversion"/>
  </si>
  <si>
    <t>7.48</t>
    <phoneticPr fontId="3" type="noConversion"/>
  </si>
  <si>
    <t>7.36</t>
    <phoneticPr fontId="3" type="noConversion"/>
  </si>
  <si>
    <t>41</t>
    <phoneticPr fontId="3" type="noConversion"/>
  </si>
  <si>
    <t>2014-05-31</t>
    <phoneticPr fontId="3" type="noConversion"/>
  </si>
  <si>
    <t>53.90</t>
    <phoneticPr fontId="3" type="noConversion"/>
  </si>
  <si>
    <t>63.02</t>
    <phoneticPr fontId="3" type="noConversion"/>
  </si>
  <si>
    <t>7.18</t>
    <phoneticPr fontId="3" type="noConversion"/>
  </si>
  <si>
    <t>9.98</t>
    <phoneticPr fontId="3" type="noConversion"/>
  </si>
  <si>
    <t>2014-06-08</t>
    <phoneticPr fontId="3" type="noConversion"/>
  </si>
  <si>
    <t>50.10</t>
    <phoneticPr fontId="3" type="noConversion"/>
  </si>
  <si>
    <t>53.21</t>
    <phoneticPr fontId="3" type="noConversion"/>
  </si>
  <si>
    <t>7.13</t>
    <phoneticPr fontId="3" type="noConversion"/>
  </si>
  <si>
    <t>7.0</t>
    <phoneticPr fontId="3" type="noConversion"/>
  </si>
  <si>
    <t>停产检修</t>
    <phoneticPr fontId="3" type="noConversion"/>
  </si>
  <si>
    <t>2014-06-13</t>
    <phoneticPr fontId="3" type="noConversion"/>
  </si>
  <si>
    <t>78.82</t>
    <phoneticPr fontId="3" type="noConversion"/>
  </si>
  <si>
    <t>7.15</t>
    <phoneticPr fontId="3" type="noConversion"/>
  </si>
  <si>
    <t>10.61</t>
    <phoneticPr fontId="3" type="noConversion"/>
  </si>
  <si>
    <t>正挤入柴油，地热水</t>
    <phoneticPr fontId="3" type="noConversion"/>
  </si>
  <si>
    <t>2014-06-25</t>
    <phoneticPr fontId="3" type="noConversion"/>
  </si>
  <si>
    <t>42.43</t>
    <phoneticPr fontId="3" type="noConversion"/>
  </si>
  <si>
    <t>47.54</t>
    <phoneticPr fontId="3" type="noConversion"/>
  </si>
  <si>
    <t>7.72</t>
    <phoneticPr fontId="3" type="noConversion"/>
  </si>
  <si>
    <t>7.29</t>
    <phoneticPr fontId="3" type="noConversion"/>
  </si>
  <si>
    <t>2014-06-23/29</t>
    <phoneticPr fontId="3" type="noConversion"/>
  </si>
  <si>
    <t>46.62</t>
    <phoneticPr fontId="3" type="noConversion"/>
  </si>
  <si>
    <t>2014-06-30</t>
    <phoneticPr fontId="3" type="noConversion"/>
  </si>
  <si>
    <t>49.35</t>
    <phoneticPr fontId="3" type="noConversion"/>
  </si>
  <si>
    <t>42.42</t>
    <phoneticPr fontId="3" type="noConversion"/>
  </si>
  <si>
    <t>7.86</t>
    <phoneticPr fontId="3" type="noConversion"/>
  </si>
  <si>
    <t>2014-07-02</t>
    <phoneticPr fontId="3" type="noConversion"/>
  </si>
  <si>
    <t>42.27</t>
    <phoneticPr fontId="3" type="noConversion"/>
  </si>
  <si>
    <t>36.51</t>
    <phoneticPr fontId="3" type="noConversion"/>
  </si>
  <si>
    <t>7.95</t>
    <phoneticPr fontId="3" type="noConversion"/>
  </si>
  <si>
    <t>8.19</t>
    <phoneticPr fontId="3" type="noConversion"/>
  </si>
  <si>
    <t>50.81</t>
    <phoneticPr fontId="3" type="noConversion"/>
  </si>
  <si>
    <t>49.79</t>
    <phoneticPr fontId="3" type="noConversion"/>
  </si>
  <si>
    <t>48.88</t>
    <phoneticPr fontId="3" type="noConversion"/>
  </si>
  <si>
    <t>49.22</t>
    <phoneticPr fontId="3" type="noConversion"/>
  </si>
  <si>
    <t>44.12</t>
    <phoneticPr fontId="3" type="noConversion"/>
  </si>
  <si>
    <t>43.48</t>
    <phoneticPr fontId="3" type="noConversion"/>
  </si>
  <si>
    <t>2013-10-21</t>
  </si>
  <si>
    <t>2013-10-22</t>
  </si>
  <si>
    <t>2013-10-23</t>
  </si>
  <si>
    <t>43.58</t>
    <phoneticPr fontId="3" type="noConversion"/>
  </si>
  <si>
    <t>45.11</t>
    <phoneticPr fontId="3" type="noConversion"/>
  </si>
  <si>
    <t>2013-10-25</t>
  </si>
  <si>
    <t>38.40</t>
    <phoneticPr fontId="3" type="noConversion"/>
  </si>
  <si>
    <t>2013-10-27</t>
  </si>
  <si>
    <t>2013-10-28</t>
  </si>
  <si>
    <t>2013-10-29</t>
  </si>
  <si>
    <t>36.48</t>
    <phoneticPr fontId="3" type="noConversion"/>
  </si>
  <si>
    <t>38.17</t>
    <phoneticPr fontId="3" type="noConversion"/>
  </si>
  <si>
    <t>2013-11-01</t>
    <phoneticPr fontId="3" type="noConversion"/>
  </si>
  <si>
    <t>21.30</t>
    <phoneticPr fontId="3" type="noConversion"/>
  </si>
  <si>
    <t>减产12天，停产19天</t>
    <phoneticPr fontId="3" type="noConversion"/>
  </si>
  <si>
    <t>7.68</t>
    <phoneticPr fontId="3" type="noConversion"/>
  </si>
  <si>
    <t>措施6（停产检修）</t>
    <phoneticPr fontId="3" type="noConversion"/>
  </si>
  <si>
    <t>2014-01-20</t>
  </si>
  <si>
    <t>2014-01-21</t>
  </si>
  <si>
    <t>2014-01-24</t>
  </si>
  <si>
    <t>2014-01-25</t>
  </si>
  <si>
    <t>2014-01-26</t>
  </si>
  <si>
    <t>2014-01-27</t>
  </si>
  <si>
    <t>2014-01-28</t>
  </si>
  <si>
    <t>53.18</t>
    <phoneticPr fontId="3" type="noConversion"/>
  </si>
  <si>
    <t>60.65</t>
    <phoneticPr fontId="3" type="noConversion"/>
  </si>
  <si>
    <t>53.80</t>
    <phoneticPr fontId="3" type="noConversion"/>
  </si>
  <si>
    <t>51.08</t>
    <phoneticPr fontId="3" type="noConversion"/>
  </si>
  <si>
    <t>52.45</t>
    <phoneticPr fontId="3" type="noConversion"/>
  </si>
  <si>
    <t>7.34</t>
    <phoneticPr fontId="3" type="noConversion"/>
  </si>
  <si>
    <t>2014-03-31</t>
    <phoneticPr fontId="3" type="noConversion"/>
  </si>
  <si>
    <t>2014-04-01</t>
    <phoneticPr fontId="3" type="noConversion"/>
  </si>
  <si>
    <t>2014-04-03</t>
  </si>
  <si>
    <t>2014-04-05</t>
  </si>
  <si>
    <t>2014-04-06</t>
  </si>
  <si>
    <t>2014-04-07</t>
  </si>
  <si>
    <t>2014-04-09</t>
  </si>
  <si>
    <t>2014-04-10</t>
  </si>
  <si>
    <t>2014-05-01</t>
  </si>
  <si>
    <t>2014-05-02</t>
  </si>
  <si>
    <t>2014-05-03</t>
  </si>
  <si>
    <t>37.74</t>
    <phoneticPr fontId="3" type="noConversion"/>
  </si>
  <si>
    <t>33.42</t>
    <phoneticPr fontId="3" type="noConversion"/>
  </si>
  <si>
    <t>44.97</t>
    <phoneticPr fontId="3" type="noConversion"/>
  </si>
  <si>
    <t>35.70</t>
    <phoneticPr fontId="3" type="noConversion"/>
  </si>
  <si>
    <t>2014-07-01</t>
    <phoneticPr fontId="3" type="noConversion"/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</si>
  <si>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</si>
  <si>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</si>
  <si>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</si>
  <si>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</si>
  <si>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</si>
  <si>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</si>
  <si>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</si>
  <si>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</si>
  <si>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</si>
  <si>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</si>
  <si>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</si>
  <si>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</si>
  <si>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6</t>
    </r>
    <phoneticPr fontId="3" type="noConversion"/>
  </si>
  <si>
    <r>
      <rPr>
        <sz val="14"/>
        <color rgb="FF000000"/>
        <rFont val="宋体"/>
        <family val="2"/>
      </rPr>
      <t>井筒堵塞次数编号</t>
    </r>
    <phoneticPr fontId="3" type="noConversion"/>
  </si>
  <si>
    <r>
      <rPr>
        <sz val="14"/>
        <color rgb="FF000000"/>
        <rFont val="Times New Roman"/>
        <family val="2"/>
      </rPr>
      <t>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</si>
  <si>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r>
      <rPr>
        <sz val="14"/>
        <color rgb="FF000000"/>
        <rFont val="宋体"/>
        <family val="1"/>
        <charset val="134"/>
      </rPr>
      <t>堵管概率</t>
    </r>
    <r>
      <rPr>
        <sz val="14"/>
        <color rgb="FF000000"/>
        <rFont val="Times New Roman"/>
        <family val="1"/>
      </rPr>
      <t>/%</t>
    </r>
    <phoneticPr fontId="3" type="noConversion"/>
  </si>
  <si>
    <r>
      <rPr>
        <sz val="14"/>
        <color rgb="FF000000"/>
        <rFont val="宋体"/>
        <family val="2"/>
      </rPr>
      <t>流压</t>
    </r>
    <r>
      <rPr>
        <sz val="14"/>
        <color rgb="FF000000"/>
        <rFont val="Times New Roman"/>
        <family val="1"/>
      </rPr>
      <t>/MPa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</si>
  <si>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</t>
    </r>
    <r>
      <rPr>
        <sz val="14"/>
        <color rgb="FF000000"/>
        <rFont val="宋体"/>
        <family val="1"/>
        <charset val="134"/>
      </rPr>
      <t>（增加产量，降低流压）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</si>
  <si>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2</t>
    </r>
    <r>
      <rPr>
        <sz val="14"/>
        <color rgb="FF000000"/>
        <rFont val="宋体"/>
        <family val="1"/>
        <charset val="134"/>
      </rPr>
      <t>（增加产量，降低流压）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</si>
  <si>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3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</si>
  <si>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4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</si>
  <si>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5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</si>
  <si>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1+2</t>
    </r>
    <phoneticPr fontId="3" type="noConversion"/>
  </si>
  <si>
    <r>
      <rPr>
        <sz val="14"/>
        <color rgb="FF000000"/>
        <rFont val="宋体"/>
        <family val="1"/>
        <charset val="134"/>
      </rPr>
      <t>油嘴直径</t>
    </r>
    <r>
      <rPr>
        <sz val="14"/>
        <color rgb="FF000000"/>
        <rFont val="Times New Roman"/>
        <family val="1"/>
      </rPr>
      <t>/mm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</si>
  <si>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</si>
  <si>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2</t>
    </r>
    <phoneticPr fontId="3" type="noConversion"/>
  </si>
  <si>
    <r>
      <rPr>
        <sz val="14"/>
        <color rgb="FF000000"/>
        <rFont val="宋体"/>
        <family val="1"/>
        <charset val="134"/>
      </rPr>
      <t>停产</t>
    </r>
    <phoneticPr fontId="3" type="noConversion"/>
  </si>
  <si>
    <r>
      <rPr>
        <sz val="14"/>
        <color rgb="FF000000"/>
        <rFont val="宋体"/>
        <family val="2"/>
      </rPr>
      <t>停产</t>
    </r>
    <phoneticPr fontId="3" type="noConversion"/>
  </si>
  <si>
    <r>
      <rPr>
        <sz val="14"/>
        <color rgb="FF000000"/>
        <rFont val="宋体"/>
        <family val="1"/>
        <charset val="134"/>
      </rPr>
      <t>加溶</t>
    </r>
    <r>
      <rPr>
        <sz val="14"/>
        <color rgb="FF000000"/>
        <rFont val="Times New Roman"/>
        <family val="1"/>
      </rPr>
      <t>/</t>
    </r>
    <r>
      <rPr>
        <sz val="14"/>
        <color rgb="FF000000"/>
        <rFont val="宋体"/>
        <family val="1"/>
        <charset val="134"/>
      </rPr>
      <t>清蜡剂</t>
    </r>
    <r>
      <rPr>
        <sz val="14"/>
        <color rgb="FF000000"/>
        <rFont val="Times New Roman"/>
        <family val="1"/>
      </rPr>
      <t>,</t>
    </r>
    <r>
      <rPr>
        <sz val="14"/>
        <color rgb="FF000000"/>
        <rFont val="宋体"/>
        <family val="1"/>
        <charset val="134"/>
      </rPr>
      <t>浸泡解堵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</si>
  <si>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1+2+4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</si>
  <si>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2+5</t>
    </r>
    <phoneticPr fontId="3" type="noConversion"/>
  </si>
  <si>
    <r>
      <rPr>
        <sz val="14"/>
        <color rgb="FF000000"/>
        <rFont val="宋体"/>
        <family val="1"/>
        <charset val="134"/>
      </rPr>
      <t>保证井筒温度，防止井底蜡堵</t>
    </r>
    <phoneticPr fontId="3" type="noConversion"/>
  </si>
  <si>
    <r>
      <rPr>
        <sz val="14"/>
        <color rgb="FF000000"/>
        <rFont val="宋体"/>
        <family val="1"/>
        <charset val="134"/>
      </rPr>
      <t>增大排量</t>
    </r>
    <phoneticPr fontId="3" type="noConversion"/>
  </si>
  <si>
    <r>
      <rPr>
        <sz val="14"/>
        <color rgb="FF000000"/>
        <rFont val="宋体"/>
        <family val="1"/>
        <charset val="134"/>
      </rPr>
      <t>减产</t>
    </r>
    <r>
      <rPr>
        <sz val="14"/>
        <color rgb="FF000000"/>
        <rFont val="Times New Roman"/>
        <family val="1"/>
      </rPr>
      <t>24</t>
    </r>
    <r>
      <rPr>
        <sz val="14"/>
        <color rgb="FF000000"/>
        <rFont val="宋体"/>
        <family val="1"/>
        <charset val="134"/>
      </rPr>
      <t>天，停产</t>
    </r>
    <r>
      <rPr>
        <sz val="14"/>
        <color rgb="FF000000"/>
        <rFont val="Times New Roman"/>
        <family val="1"/>
      </rPr>
      <t>19</t>
    </r>
    <r>
      <rPr>
        <sz val="14"/>
        <color rgb="FF000000"/>
        <rFont val="宋体"/>
        <family val="1"/>
        <charset val="134"/>
      </rPr>
      <t>天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</si>
  <si>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3+4</t>
    </r>
    <phoneticPr fontId="3" type="noConversion"/>
  </si>
  <si>
    <r>
      <rPr>
        <sz val="14"/>
        <color rgb="FF000000"/>
        <rFont val="宋体"/>
        <family val="1"/>
        <charset val="134"/>
      </rPr>
      <t>加溶</t>
    </r>
    <r>
      <rPr>
        <sz val="14"/>
        <color rgb="FF000000"/>
        <rFont val="Times New Roman"/>
        <family val="1"/>
      </rPr>
      <t>/</t>
    </r>
    <r>
      <rPr>
        <sz val="14"/>
        <color rgb="FF000000"/>
        <rFont val="宋体"/>
        <family val="1"/>
        <charset val="134"/>
      </rPr>
      <t>清蜡剂</t>
    </r>
    <r>
      <rPr>
        <sz val="14"/>
        <color rgb="FF000000"/>
        <rFont val="Times New Roman"/>
        <family val="1"/>
      </rPr>
      <t>,</t>
    </r>
    <r>
      <rPr>
        <sz val="14"/>
        <color rgb="FF000000"/>
        <rFont val="宋体"/>
        <family val="1"/>
        <charset val="134"/>
      </rPr>
      <t>热洗作业</t>
    </r>
    <r>
      <rPr>
        <sz val="14"/>
        <color rgb="FF000000"/>
        <rFont val="Times New Roman"/>
        <family val="1"/>
      </rPr>
      <t>,</t>
    </r>
    <r>
      <rPr>
        <sz val="14"/>
        <color rgb="FF000000"/>
        <rFont val="宋体"/>
        <family val="1"/>
        <charset val="134"/>
      </rPr>
      <t>浸泡解堵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</si>
  <si>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1+2+5</t>
    </r>
    <phoneticPr fontId="3" type="noConversion"/>
  </si>
  <si>
    <r>
      <rPr>
        <sz val="14"/>
        <color rgb="FF000000"/>
        <rFont val="宋体"/>
        <family val="1"/>
        <charset val="134"/>
      </rPr>
      <t>为防止井筒结蜡，提高井口温度</t>
    </r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</si>
  <si>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1+5</t>
    </r>
    <phoneticPr fontId="3" type="noConversion"/>
  </si>
  <si>
    <r>
      <rPr>
        <sz val="14"/>
        <color rgb="FF000000"/>
        <rFont val="宋体"/>
        <family val="1"/>
        <charset val="134"/>
      </rPr>
      <t>减产</t>
    </r>
    <r>
      <rPr>
        <sz val="14"/>
        <color rgb="FF000000"/>
        <rFont val="Times New Roman"/>
        <family val="1"/>
      </rPr>
      <t>14</t>
    </r>
    <r>
      <rPr>
        <sz val="14"/>
        <color rgb="FF000000"/>
        <rFont val="宋体"/>
        <family val="1"/>
        <charset val="134"/>
      </rPr>
      <t>天，停产</t>
    </r>
    <r>
      <rPr>
        <sz val="14"/>
        <color rgb="FF000000"/>
        <rFont val="Times New Roman"/>
        <family val="1"/>
      </rPr>
      <t>1</t>
    </r>
    <r>
      <rPr>
        <sz val="14"/>
        <color rgb="FF000000"/>
        <rFont val="宋体"/>
        <family val="1"/>
        <charset val="134"/>
      </rPr>
      <t>天</t>
    </r>
    <phoneticPr fontId="3" type="noConversion"/>
  </si>
  <si>
    <r>
      <rPr>
        <sz val="14"/>
        <color rgb="FF000000"/>
        <rFont val="宋体"/>
        <family val="1"/>
        <charset val="134"/>
      </rPr>
      <t>热化学清蜡解堵</t>
    </r>
    <phoneticPr fontId="3" type="noConversion"/>
  </si>
  <si>
    <r>
      <rPr>
        <sz val="14"/>
        <color rgb="FF000000"/>
        <rFont val="宋体"/>
        <family val="1"/>
        <charset val="134"/>
      </rPr>
      <t>正向挤入柴油、自生热药剂</t>
    </r>
    <phoneticPr fontId="3" type="noConversion"/>
  </si>
  <si>
    <r>
      <rPr>
        <sz val="14"/>
        <color rgb="FF000000"/>
        <rFont val="宋体"/>
        <family val="1"/>
        <charset val="134"/>
      </rPr>
      <t>正向挤入自生热药剂</t>
    </r>
    <phoneticPr fontId="3" type="noConversion"/>
  </si>
  <si>
    <r>
      <rPr>
        <sz val="14"/>
        <color rgb="FF000000"/>
        <rFont val="宋体"/>
        <family val="3"/>
        <charset val="134"/>
      </rPr>
      <t>为防止井筒结蜡，提高井口温度</t>
    </r>
  </si>
  <si>
    <r>
      <rPr>
        <sz val="14"/>
        <color rgb="FF000000"/>
        <rFont val="宋体"/>
        <family val="1"/>
        <charset val="134"/>
      </rPr>
      <t>减产</t>
    </r>
    <r>
      <rPr>
        <sz val="14"/>
        <color rgb="FF000000"/>
        <rFont val="Times New Roman"/>
        <family val="1"/>
      </rPr>
      <t>22</t>
    </r>
    <r>
      <rPr>
        <sz val="14"/>
        <color rgb="FF000000"/>
        <rFont val="宋体"/>
        <family val="1"/>
        <charset val="134"/>
      </rPr>
      <t>天，停产</t>
    </r>
    <r>
      <rPr>
        <sz val="14"/>
        <color rgb="FF000000"/>
        <rFont val="Times New Roman"/>
        <family val="1"/>
      </rPr>
      <t>1</t>
    </r>
    <r>
      <rPr>
        <sz val="14"/>
        <color rgb="FF000000"/>
        <rFont val="宋体"/>
        <family val="1"/>
        <charset val="134"/>
      </rPr>
      <t>天</t>
    </r>
    <phoneticPr fontId="3" type="noConversion"/>
  </si>
  <si>
    <r>
      <rPr>
        <sz val="14"/>
        <color rgb="FF000000"/>
        <rFont val="宋体"/>
        <family val="1"/>
        <charset val="134"/>
      </rPr>
      <t>钢丝通井作业</t>
    </r>
    <phoneticPr fontId="3" type="noConversion"/>
  </si>
  <si>
    <t>正向挤入柴油、正循环热洗</t>
    <phoneticPr fontId="3" type="noConversion"/>
  </si>
  <si>
    <t>2014-07-14</t>
    <phoneticPr fontId="3" type="noConversion"/>
  </si>
  <si>
    <t>65.45</t>
    <phoneticPr fontId="3" type="noConversion"/>
  </si>
  <si>
    <t>5.64</t>
    <phoneticPr fontId="3" type="noConversion"/>
  </si>
  <si>
    <r>
      <t>ESP</t>
    </r>
    <r>
      <rPr>
        <sz val="14"/>
        <color rgb="FF000000"/>
        <rFont val="宋体"/>
        <family val="1"/>
        <charset val="134"/>
      </rPr>
      <t>降</t>
    </r>
    <r>
      <rPr>
        <sz val="14"/>
        <color rgb="FF000000"/>
        <rFont val="宋体"/>
        <family val="2"/>
      </rPr>
      <t>频</t>
    </r>
    <r>
      <rPr>
        <sz val="14"/>
        <color rgb="FF000000"/>
        <rFont val="Times New Roman"/>
        <family val="1"/>
      </rPr>
      <t>/Hz</t>
    </r>
    <phoneticPr fontId="3" type="noConversion"/>
  </si>
  <si>
    <t>减产13.5天，停产0.5天</t>
    <phoneticPr fontId="3" type="noConversion"/>
  </si>
  <si>
    <t>其中2014-07-13生产11小时，热洗停产13小时</t>
    <phoneticPr fontId="3" type="noConversion"/>
  </si>
  <si>
    <t>5</t>
    <phoneticPr fontId="3" type="noConversion"/>
  </si>
  <si>
    <t>72.69</t>
    <phoneticPr fontId="3" type="noConversion"/>
  </si>
  <si>
    <t>2014-08-26/09-01</t>
    <phoneticPr fontId="3" type="noConversion"/>
  </si>
  <si>
    <t>2014-09-02</t>
    <phoneticPr fontId="3" type="noConversion"/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</si>
  <si>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</si>
  <si>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</si>
  <si>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</si>
  <si>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</si>
  <si>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</si>
  <si>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</si>
  <si>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</si>
  <si>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</si>
  <si>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</si>
  <si>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</si>
  <si>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4.0</t>
    <phoneticPr fontId="3" type="noConversion"/>
  </si>
  <si>
    <t>49</t>
    <phoneticPr fontId="3" type="noConversion"/>
  </si>
  <si>
    <t>9.8</t>
    <phoneticPr fontId="3" type="noConversion"/>
  </si>
  <si>
    <r>
      <rPr>
        <sz val="14"/>
        <color rgb="FF000000"/>
        <rFont val="宋体"/>
        <family val="1"/>
        <charset val="134"/>
      </rPr>
      <t>钢丝通井作业，270</t>
    </r>
    <r>
      <rPr>
        <sz val="14"/>
        <color rgb="FF000000"/>
        <rFont val="Times New Roman"/>
        <family val="1"/>
      </rPr>
      <t>m</t>
    </r>
    <r>
      <rPr>
        <sz val="14"/>
        <color rgb="FF000000"/>
        <rFont val="宋体"/>
        <family val="1"/>
        <charset val="134"/>
      </rPr>
      <t>遇阻</t>
    </r>
    <phoneticPr fontId="3" type="noConversion"/>
  </si>
  <si>
    <r>
      <rPr>
        <sz val="14"/>
        <color rgb="FF000000"/>
        <rFont val="宋体"/>
        <family val="1"/>
        <charset val="134"/>
      </rPr>
      <t>钢丝通井作业，370</t>
    </r>
    <r>
      <rPr>
        <sz val="14"/>
        <color rgb="FF000000"/>
        <rFont val="Times New Roman"/>
        <family val="1"/>
      </rPr>
      <t>m</t>
    </r>
    <r>
      <rPr>
        <sz val="14"/>
        <color rgb="FF000000"/>
        <rFont val="宋体"/>
        <family val="1"/>
        <charset val="134"/>
      </rPr>
      <t>遇阻</t>
    </r>
    <phoneticPr fontId="3" type="noConversion"/>
  </si>
  <si>
    <t>增大油嘴直径/mm</t>
    <phoneticPr fontId="3" type="noConversion"/>
  </si>
  <si>
    <t>钢丝通井作业</t>
    <phoneticPr fontId="3" type="noConversion"/>
  </si>
  <si>
    <t>措施1+2</t>
    <phoneticPr fontId="3" type="noConversion"/>
  </si>
  <si>
    <t>措施6</t>
    <phoneticPr fontId="3" type="noConversion"/>
  </si>
  <si>
    <t>措施4+6</t>
    <phoneticPr fontId="3" type="noConversion"/>
  </si>
  <si>
    <t>减产9天，停产0.5天</t>
    <phoneticPr fontId="3" type="noConversion"/>
  </si>
  <si>
    <t>其中2014-09-12生产11小时，热洗+钢丝解堵停产13小时</t>
    <phoneticPr fontId="3" type="noConversion"/>
  </si>
  <si>
    <t>6</t>
    <phoneticPr fontId="3" type="noConversion"/>
  </si>
  <si>
    <t>2014-11-26</t>
    <phoneticPr fontId="3" type="noConversion"/>
  </si>
  <si>
    <t>2014-11-19/25</t>
    <phoneticPr fontId="3" type="noConversion"/>
  </si>
  <si>
    <t>2014-11-27</t>
  </si>
  <si>
    <t>2014-11-28</t>
  </si>
  <si>
    <t>2014-11-29</t>
  </si>
  <si>
    <t>2014-11-30</t>
  </si>
  <si>
    <t>2014-12-01</t>
    <phoneticPr fontId="3" type="noConversion"/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</si>
  <si>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</si>
  <si>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</si>
  <si>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</si>
  <si>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</si>
  <si>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</si>
  <si>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</si>
  <si>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</si>
  <si>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</si>
  <si>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</si>
  <si>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</si>
  <si>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</si>
  <si>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</si>
  <si>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</si>
  <si>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</si>
  <si>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</si>
  <si>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</si>
  <si>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</si>
  <si>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</si>
  <si>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</si>
  <si>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</si>
  <si>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</si>
  <si>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</si>
  <si>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56.16</t>
    <phoneticPr fontId="3" type="noConversion"/>
  </si>
  <si>
    <t>钢丝通井作业，距井口3m遇堵</t>
    <phoneticPr fontId="3" type="noConversion"/>
  </si>
  <si>
    <t>钢丝通井作业，距井口500m遇堵</t>
    <phoneticPr fontId="3" type="noConversion"/>
  </si>
  <si>
    <t>钢丝通井作业，距井口670m遇堵</t>
    <phoneticPr fontId="3" type="noConversion"/>
  </si>
  <si>
    <t>减产26天，停产约1天</t>
    <phoneticPr fontId="3" type="noConversion"/>
  </si>
  <si>
    <t>其中2014-12-22生产19小时，热洗+钢丝解堵至2014-12-23导致停产17小时</t>
    <phoneticPr fontId="3" type="noConversion"/>
  </si>
  <si>
    <t>7</t>
    <phoneticPr fontId="3" type="noConversion"/>
  </si>
  <si>
    <t>54.05</t>
    <phoneticPr fontId="3" type="noConversion"/>
  </si>
  <si>
    <t>2015-03-08/14</t>
    <phoneticPr fontId="3" type="noConversion"/>
  </si>
  <si>
    <t>2015-03-15</t>
    <phoneticPr fontId="3" type="noConversion"/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</si>
  <si>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</si>
  <si>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</si>
  <si>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</si>
  <si>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</si>
  <si>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</si>
  <si>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</si>
  <si>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</si>
  <si>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</si>
  <si>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</si>
  <si>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</si>
  <si>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</si>
  <si>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</si>
  <si>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</si>
  <si>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</si>
  <si>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</si>
  <si>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</si>
  <si>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  <phoneticPr fontId="3" type="noConversion"/>
  </si>
  <si>
    <t>2015-04-02</t>
  </si>
  <si>
    <t>2015-04-03</t>
  </si>
  <si>
    <t>2015-04-04</t>
  </si>
  <si>
    <t>.</t>
    <phoneticPr fontId="3" type="noConversion"/>
  </si>
  <si>
    <t>11.2</t>
    <phoneticPr fontId="3" type="noConversion"/>
  </si>
  <si>
    <t>井下自行解堵</t>
    <phoneticPr fontId="3" type="noConversion"/>
  </si>
  <si>
    <t>措施7</t>
    <phoneticPr fontId="3" type="noConversion"/>
  </si>
  <si>
    <t>减产20天，停产0天</t>
    <phoneticPr fontId="3" type="noConversion"/>
  </si>
  <si>
    <t>2015-05-07</t>
    <phoneticPr fontId="3" type="noConversion"/>
  </si>
  <si>
    <t>49.28</t>
    <phoneticPr fontId="3" type="noConversion"/>
  </si>
  <si>
    <t>2015-04-30/05-06</t>
    <phoneticPr fontId="3" type="noConversion"/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</si>
  <si>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</si>
  <si>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</si>
  <si>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</si>
  <si>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</si>
  <si>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</si>
  <si>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</si>
  <si>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</si>
  <si>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</si>
  <si>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</si>
  <si>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</si>
  <si>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</si>
  <si>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</si>
  <si>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</si>
  <si>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</si>
  <si>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</si>
  <si>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</si>
  <si>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</si>
  <si>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</si>
  <si>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</si>
  <si>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</si>
  <si>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</si>
  <si>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</si>
  <si>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</si>
  <si>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</si>
  <si>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  <phoneticPr fontId="3" type="noConversion"/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</si>
  <si>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</si>
  <si>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</si>
  <si>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</si>
  <si>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</si>
  <si>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</si>
  <si>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</si>
  <si>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</si>
  <si>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</si>
  <si>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</si>
  <si>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</si>
  <si>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</si>
  <si>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</si>
  <si>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</si>
  <si>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</si>
  <si>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</si>
  <si>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</si>
  <si>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钢丝通井作业，距井口24m遇堵</t>
    <phoneticPr fontId="3" type="noConversion"/>
  </si>
  <si>
    <t>正向挤入困难，反向挤入有机化学药剂</t>
    <phoneticPr fontId="3" type="noConversion"/>
  </si>
  <si>
    <t>反洗见进口返出，变正向挤入化学药剂和柴油</t>
    <phoneticPr fontId="3" type="noConversion"/>
  </si>
  <si>
    <t>有机解堵</t>
    <phoneticPr fontId="3" type="noConversion"/>
  </si>
  <si>
    <t>钢丝通井作业，距井口627m遇堵</t>
    <phoneticPr fontId="3" type="noConversion"/>
  </si>
  <si>
    <t>正向挤入有机化学药剂</t>
    <phoneticPr fontId="3" type="noConversion"/>
  </si>
  <si>
    <t>正向挤入结束，关井浸泡</t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</si>
  <si>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  <charset val="134"/>
      </rPr>
      <t>+6</t>
    </r>
    <phoneticPr fontId="3" type="noConversion"/>
  </si>
  <si>
    <r>
      <rPr>
        <sz val="14"/>
        <color rgb="FF000000"/>
        <rFont val="宋体"/>
        <family val="1"/>
        <charset val="134"/>
      </rPr>
      <t>措施1+4+</t>
    </r>
    <r>
      <rPr>
        <sz val="14"/>
        <color rgb="FF000000"/>
        <rFont val="Times New Roman"/>
        <family val="1"/>
      </rPr>
      <t>6</t>
    </r>
    <phoneticPr fontId="3" type="noConversion"/>
  </si>
  <si>
    <t>减产39天，停产2天15小时</t>
    <phoneticPr fontId="3" type="noConversion"/>
  </si>
  <si>
    <t>其中2015-06-17完成解堵，生产9小时</t>
    <phoneticPr fontId="3" type="noConversion"/>
  </si>
  <si>
    <t>36.97</t>
    <phoneticPr fontId="3" type="noConversion"/>
  </si>
  <si>
    <t>2015-07-17/23</t>
    <phoneticPr fontId="3" type="noConversion"/>
  </si>
  <si>
    <t>2015-07-24</t>
    <phoneticPr fontId="3" type="noConversion"/>
  </si>
  <si>
    <t>2015-12-24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</si>
  <si>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</si>
  <si>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</si>
  <si>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</si>
  <si>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</si>
  <si>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</si>
  <si>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</si>
  <si>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</si>
  <si>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  <phoneticPr fontId="3" type="noConversion"/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</si>
  <si>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</si>
  <si>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</si>
  <si>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</si>
  <si>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</si>
  <si>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</si>
  <si>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</si>
  <si>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</si>
  <si>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</si>
  <si>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</si>
  <si>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</si>
  <si>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</si>
  <si>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</si>
  <si>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</si>
  <si>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</si>
  <si>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</si>
  <si>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</si>
  <si>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钢丝通井作业，距井口160m遇堵</t>
    <phoneticPr fontId="3" type="noConversion"/>
  </si>
  <si>
    <t>热洗溶蜡解堵</t>
  </si>
  <si>
    <t>正循环热洗，正挤入压力过高，改成反循环热洗</t>
    <phoneticPr fontId="3" type="noConversion"/>
  </si>
  <si>
    <t>钢丝通井作业，距井口50m遇堵</t>
    <phoneticPr fontId="3" type="noConversion"/>
  </si>
  <si>
    <t>2015-08-18</t>
  </si>
  <si>
    <t>14.84</t>
    <phoneticPr fontId="3" type="noConversion"/>
  </si>
  <si>
    <t>2015-08-19</t>
  </si>
  <si>
    <t>反循环热洗解堵</t>
    <phoneticPr fontId="3" type="noConversion"/>
  </si>
  <si>
    <t>钢丝通井作业，距井口110m遇堵</t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</si>
  <si>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4+6</t>
    </r>
    <phoneticPr fontId="3" type="noConversion"/>
  </si>
  <si>
    <r>
      <rPr>
        <sz val="14"/>
        <color rgb="FF000000"/>
        <rFont val="宋体"/>
        <family val="1"/>
        <charset val="134"/>
      </rPr>
      <t>措施4</t>
    </r>
    <r>
      <rPr>
        <sz val="14"/>
        <color rgb="FF000000"/>
        <rFont val="Times New Roman"/>
        <family val="1"/>
      </rPr>
      <t>+6</t>
    </r>
    <phoneticPr fontId="3" type="noConversion"/>
  </si>
  <si>
    <t>8.39</t>
    <phoneticPr fontId="3" type="noConversion"/>
  </si>
  <si>
    <t>减产24天，停产3天3小时</t>
    <phoneticPr fontId="3" type="noConversion"/>
  </si>
  <si>
    <t>37.43</t>
    <phoneticPr fontId="3" type="noConversion"/>
  </si>
  <si>
    <t>2015-12-02/08</t>
    <phoneticPr fontId="3" type="noConversion"/>
  </si>
  <si>
    <t>2015-12-09</t>
    <phoneticPr fontId="3" type="noConversion"/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</si>
  <si>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</si>
  <si>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</si>
  <si>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</si>
  <si>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</si>
  <si>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</si>
  <si>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</si>
  <si>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</si>
  <si>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</si>
  <si>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</si>
  <si>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</si>
  <si>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</si>
  <si>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</si>
  <si>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</si>
  <si>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</si>
  <si>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</si>
  <si>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</si>
  <si>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</si>
  <si>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</si>
  <si>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</si>
  <si>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</si>
  <si>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</si>
  <si>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  <phoneticPr fontId="3" type="noConversion"/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</si>
  <si>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</si>
  <si>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</si>
  <si>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</si>
  <si>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</si>
  <si>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</si>
  <si>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</si>
  <si>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</si>
  <si>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</si>
  <si>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</si>
  <si>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</si>
  <si>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</si>
  <si>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</si>
  <si>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</si>
  <si>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</si>
  <si>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</si>
  <si>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</si>
  <si>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</si>
  <si>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</si>
  <si>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</si>
  <si>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</si>
  <si>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</si>
  <si>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</si>
  <si>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</si>
  <si>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</si>
  <si>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</si>
  <si>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44.74</t>
    <phoneticPr fontId="3" type="noConversion"/>
  </si>
  <si>
    <t>2016-01-27</t>
  </si>
  <si>
    <t>供电电缆故障，紧急停产，避免油管堵塞，正向挤入柴油</t>
    <phoneticPr fontId="3" type="noConversion"/>
  </si>
  <si>
    <t>井底流压快速上涨，活动油嘴无效，停止生产，正向挤入柴油</t>
    <phoneticPr fontId="3" type="noConversion"/>
  </si>
  <si>
    <t>因12月25号电气故障停产时长=10+24*6+19=173小时，即7天又5小时；然后1月4号因井筒堵塞停产到1月25号，即=8+24*21=21天又8小时，累计28天13小时，即28.5天</t>
    <phoneticPr fontId="3" type="noConversion"/>
  </si>
  <si>
    <t>地热水通过加热车加热正向挤入油管柱</t>
    <phoneticPr fontId="3" type="noConversion"/>
  </si>
  <si>
    <t>钢丝通井作业，距井口400m遇堵</t>
    <phoneticPr fontId="3" type="noConversion"/>
  </si>
  <si>
    <r>
      <rPr>
        <sz val="14"/>
        <color theme="1"/>
        <rFont val="等线"/>
        <family val="2"/>
      </rPr>
      <t>措施</t>
    </r>
    <phoneticPr fontId="3" type="noConversion"/>
  </si>
  <si>
    <r>
      <rPr>
        <sz val="14"/>
        <color theme="1"/>
        <rFont val="等线"/>
        <family val="2"/>
      </rPr>
      <t>提高泵的频率</t>
    </r>
    <phoneticPr fontId="3" type="noConversion"/>
  </si>
  <si>
    <r>
      <rPr>
        <sz val="14"/>
        <color theme="1"/>
        <rFont val="等线"/>
        <family val="2"/>
      </rPr>
      <t>增大流量，提高井筒温度，防止井筒结蜡</t>
    </r>
    <phoneticPr fontId="3" type="noConversion"/>
  </si>
  <si>
    <r>
      <rPr>
        <sz val="14"/>
        <color theme="1"/>
        <rFont val="等线"/>
        <family val="2"/>
      </rPr>
      <t>向油管内正向挤入柴油</t>
    </r>
    <phoneticPr fontId="3" type="noConversion"/>
  </si>
  <si>
    <r>
      <rPr>
        <sz val="14"/>
        <color theme="1"/>
        <rFont val="等线"/>
        <family val="2"/>
      </rPr>
      <t>热洗熔蜡解堵</t>
    </r>
    <phoneticPr fontId="3" type="noConversion"/>
  </si>
  <si>
    <r>
      <rPr>
        <sz val="14"/>
        <color theme="1"/>
        <rFont val="等线"/>
        <family val="2"/>
      </rPr>
      <t>自生热药剂热化学清蜡解堵</t>
    </r>
    <phoneticPr fontId="3" type="noConversion"/>
  </si>
  <si>
    <r>
      <rPr>
        <sz val="14"/>
        <color theme="1"/>
        <rFont val="等线"/>
        <family val="2"/>
      </rPr>
      <t>钢丝通井</t>
    </r>
    <phoneticPr fontId="3" type="noConversion"/>
  </si>
  <si>
    <r>
      <rPr>
        <sz val="14"/>
        <color theme="1"/>
        <rFont val="等线"/>
        <family val="2"/>
      </rPr>
      <t>自行解堵</t>
    </r>
    <phoneticPr fontId="3" type="noConversion"/>
  </si>
  <si>
    <r>
      <rPr>
        <sz val="14"/>
        <color rgb="FF000000"/>
        <rFont val="宋体"/>
        <family val="1"/>
        <charset val="134"/>
      </rPr>
      <t>减产</t>
    </r>
    <r>
      <rPr>
        <sz val="14"/>
        <color rgb="FF000000"/>
        <rFont val="Times New Roman"/>
        <family val="1"/>
      </rPr>
      <t>13.5</t>
    </r>
    <r>
      <rPr>
        <sz val="14"/>
        <color rgb="FF000000"/>
        <rFont val="宋体"/>
        <family val="1"/>
        <charset val="134"/>
      </rPr>
      <t>天，停产</t>
    </r>
    <r>
      <rPr>
        <sz val="14"/>
        <color rgb="FF000000"/>
        <rFont val="Times New Roman"/>
        <family val="1"/>
      </rPr>
      <t>0.5</t>
    </r>
    <r>
      <rPr>
        <sz val="14"/>
        <color rgb="FF000000"/>
        <rFont val="宋体"/>
        <family val="1"/>
        <charset val="134"/>
      </rPr>
      <t>天</t>
    </r>
    <phoneticPr fontId="3" type="noConversion"/>
  </si>
  <si>
    <r>
      <rPr>
        <sz val="14"/>
        <color rgb="FF000000"/>
        <rFont val="宋体"/>
        <family val="1"/>
        <charset val="134"/>
      </rPr>
      <t>其中</t>
    </r>
    <r>
      <rPr>
        <sz val="14"/>
        <color rgb="FF000000"/>
        <rFont val="Times New Roman"/>
        <family val="1"/>
      </rPr>
      <t>2014-07-13</t>
    </r>
    <r>
      <rPr>
        <sz val="14"/>
        <color rgb="FF000000"/>
        <rFont val="宋体"/>
        <family val="1"/>
        <charset val="134"/>
      </rPr>
      <t>生产</t>
    </r>
    <r>
      <rPr>
        <sz val="14"/>
        <color rgb="FF000000"/>
        <rFont val="Times New Roman"/>
        <family val="1"/>
      </rPr>
      <t>11</t>
    </r>
    <r>
      <rPr>
        <sz val="14"/>
        <color rgb="FF000000"/>
        <rFont val="宋体"/>
        <family val="1"/>
        <charset val="134"/>
      </rPr>
      <t>小时，热洗停产</t>
    </r>
    <r>
      <rPr>
        <sz val="14"/>
        <color rgb="FF000000"/>
        <rFont val="Times New Roman"/>
        <family val="1"/>
      </rPr>
      <t>13</t>
    </r>
    <r>
      <rPr>
        <sz val="14"/>
        <color rgb="FF000000"/>
        <rFont val="宋体"/>
        <family val="1"/>
        <charset val="134"/>
      </rPr>
      <t>小时</t>
    </r>
    <phoneticPr fontId="3" type="noConversion"/>
  </si>
  <si>
    <r>
      <rPr>
        <sz val="14"/>
        <color rgb="FF000000"/>
        <rFont val="宋体"/>
        <family val="1"/>
        <charset val="134"/>
      </rPr>
      <t>减产</t>
    </r>
    <r>
      <rPr>
        <sz val="14"/>
        <color rgb="FF000000"/>
        <rFont val="Times New Roman"/>
        <family val="1"/>
      </rPr>
      <t>9</t>
    </r>
    <r>
      <rPr>
        <sz val="14"/>
        <color rgb="FF000000"/>
        <rFont val="宋体"/>
        <family val="1"/>
        <charset val="134"/>
      </rPr>
      <t>天，停产</t>
    </r>
    <r>
      <rPr>
        <sz val="14"/>
        <color rgb="FF000000"/>
        <rFont val="Times New Roman"/>
        <family val="1"/>
      </rPr>
      <t>0.5</t>
    </r>
    <r>
      <rPr>
        <sz val="14"/>
        <color rgb="FF000000"/>
        <rFont val="宋体"/>
        <family val="1"/>
        <charset val="134"/>
      </rPr>
      <t>天</t>
    </r>
    <phoneticPr fontId="3" type="noConversion"/>
  </si>
  <si>
    <r>
      <rPr>
        <sz val="14"/>
        <color rgb="FF000000"/>
        <rFont val="宋体"/>
        <family val="1"/>
        <charset val="134"/>
      </rPr>
      <t>其中</t>
    </r>
    <r>
      <rPr>
        <sz val="14"/>
        <color rgb="FF000000"/>
        <rFont val="Times New Roman"/>
        <family val="1"/>
      </rPr>
      <t>2014-09-12</t>
    </r>
    <r>
      <rPr>
        <sz val="14"/>
        <color rgb="FF000000"/>
        <rFont val="宋体"/>
        <family val="1"/>
        <charset val="134"/>
      </rPr>
      <t>生产</t>
    </r>
    <r>
      <rPr>
        <sz val="14"/>
        <color rgb="FF000000"/>
        <rFont val="Times New Roman"/>
        <family val="1"/>
      </rPr>
      <t>11</t>
    </r>
    <r>
      <rPr>
        <sz val="14"/>
        <color rgb="FF000000"/>
        <rFont val="宋体"/>
        <family val="1"/>
        <charset val="134"/>
      </rPr>
      <t>小时，热洗</t>
    </r>
    <r>
      <rPr>
        <sz val="14"/>
        <color rgb="FF000000"/>
        <rFont val="Times New Roman"/>
        <family val="1"/>
      </rPr>
      <t>+</t>
    </r>
    <r>
      <rPr>
        <sz val="14"/>
        <color rgb="FF000000"/>
        <rFont val="宋体"/>
        <family val="1"/>
        <charset val="134"/>
      </rPr>
      <t>钢丝解堵停产</t>
    </r>
    <r>
      <rPr>
        <sz val="14"/>
        <color rgb="FF000000"/>
        <rFont val="Times New Roman"/>
        <family val="1"/>
      </rPr>
      <t>13</t>
    </r>
    <r>
      <rPr>
        <sz val="14"/>
        <color rgb="FF000000"/>
        <rFont val="宋体"/>
        <family val="1"/>
        <charset val="134"/>
      </rPr>
      <t>小时</t>
    </r>
    <phoneticPr fontId="3" type="noConversion"/>
  </si>
  <si>
    <r>
      <rPr>
        <sz val="14"/>
        <color rgb="FF000000"/>
        <rFont val="宋体"/>
        <family val="1"/>
        <charset val="134"/>
      </rPr>
      <t>减产</t>
    </r>
    <r>
      <rPr>
        <sz val="14"/>
        <color rgb="FF000000"/>
        <rFont val="Times New Roman"/>
        <family val="1"/>
      </rPr>
      <t>26</t>
    </r>
    <r>
      <rPr>
        <sz val="14"/>
        <color rgb="FF000000"/>
        <rFont val="宋体"/>
        <family val="1"/>
        <charset val="134"/>
      </rPr>
      <t>天，停产约</t>
    </r>
    <r>
      <rPr>
        <sz val="14"/>
        <color rgb="FF000000"/>
        <rFont val="Times New Roman"/>
        <family val="1"/>
      </rPr>
      <t>1</t>
    </r>
    <r>
      <rPr>
        <sz val="14"/>
        <color rgb="FF000000"/>
        <rFont val="宋体"/>
        <family val="1"/>
        <charset val="134"/>
      </rPr>
      <t>天</t>
    </r>
    <phoneticPr fontId="3" type="noConversion"/>
  </si>
  <si>
    <r>
      <rPr>
        <sz val="14"/>
        <color rgb="FF000000"/>
        <rFont val="宋体"/>
        <family val="1"/>
        <charset val="134"/>
      </rPr>
      <t>其中</t>
    </r>
    <r>
      <rPr>
        <sz val="14"/>
        <color rgb="FF000000"/>
        <rFont val="Times New Roman"/>
        <family val="1"/>
      </rPr>
      <t>2014-12-22</t>
    </r>
    <r>
      <rPr>
        <sz val="14"/>
        <color rgb="FF000000"/>
        <rFont val="宋体"/>
        <family val="1"/>
        <charset val="134"/>
      </rPr>
      <t>生产</t>
    </r>
    <r>
      <rPr>
        <sz val="14"/>
        <color rgb="FF000000"/>
        <rFont val="Times New Roman"/>
        <family val="1"/>
      </rPr>
      <t>19</t>
    </r>
    <r>
      <rPr>
        <sz val="14"/>
        <color rgb="FF000000"/>
        <rFont val="宋体"/>
        <family val="1"/>
        <charset val="134"/>
      </rPr>
      <t>小时，热洗</t>
    </r>
    <r>
      <rPr>
        <sz val="14"/>
        <color rgb="FF000000"/>
        <rFont val="Times New Roman"/>
        <family val="1"/>
      </rPr>
      <t>+</t>
    </r>
    <r>
      <rPr>
        <sz val="14"/>
        <color rgb="FF000000"/>
        <rFont val="宋体"/>
        <family val="1"/>
        <charset val="134"/>
      </rPr>
      <t>钢丝解堵至</t>
    </r>
    <r>
      <rPr>
        <sz val="14"/>
        <color rgb="FF000000"/>
        <rFont val="Times New Roman"/>
        <family val="1"/>
      </rPr>
      <t>2014-12-23</t>
    </r>
    <r>
      <rPr>
        <sz val="14"/>
        <color rgb="FF000000"/>
        <rFont val="宋体"/>
        <family val="1"/>
        <charset val="134"/>
      </rPr>
      <t>导致停产</t>
    </r>
    <r>
      <rPr>
        <sz val="14"/>
        <color rgb="FF000000"/>
        <rFont val="Times New Roman"/>
        <family val="1"/>
      </rPr>
      <t>17</t>
    </r>
    <r>
      <rPr>
        <sz val="14"/>
        <color rgb="FF000000"/>
        <rFont val="宋体"/>
        <family val="1"/>
        <charset val="134"/>
      </rPr>
      <t>小时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</si>
  <si>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7</t>
    </r>
    <phoneticPr fontId="3" type="noConversion"/>
  </si>
  <si>
    <r>
      <rPr>
        <sz val="14"/>
        <color rgb="FF000000"/>
        <rFont val="宋体"/>
        <family val="1"/>
        <charset val="134"/>
      </rPr>
      <t>减产</t>
    </r>
    <r>
      <rPr>
        <sz val="14"/>
        <color rgb="FF000000"/>
        <rFont val="Times New Roman"/>
        <family val="1"/>
      </rPr>
      <t>20</t>
    </r>
    <r>
      <rPr>
        <sz val="14"/>
        <color rgb="FF000000"/>
        <rFont val="宋体"/>
        <family val="1"/>
        <charset val="134"/>
      </rPr>
      <t>天，停产</t>
    </r>
    <r>
      <rPr>
        <sz val="14"/>
        <color rgb="FF000000"/>
        <rFont val="Times New Roman"/>
        <family val="1"/>
      </rPr>
      <t>0</t>
    </r>
    <r>
      <rPr>
        <sz val="14"/>
        <color rgb="FF000000"/>
        <rFont val="宋体"/>
        <family val="1"/>
        <charset val="134"/>
      </rPr>
      <t>天</t>
    </r>
    <phoneticPr fontId="3" type="noConversion"/>
  </si>
  <si>
    <r>
      <rPr>
        <sz val="14"/>
        <color rgb="FF000000"/>
        <rFont val="宋体"/>
        <family val="1"/>
        <charset val="134"/>
      </rPr>
      <t>减产</t>
    </r>
    <r>
      <rPr>
        <sz val="14"/>
        <color rgb="FF000000"/>
        <rFont val="Times New Roman"/>
        <family val="1"/>
      </rPr>
      <t>24</t>
    </r>
    <r>
      <rPr>
        <sz val="14"/>
        <color rgb="FF000000"/>
        <rFont val="宋体"/>
        <family val="1"/>
        <charset val="134"/>
      </rPr>
      <t>天，停产</t>
    </r>
    <r>
      <rPr>
        <sz val="14"/>
        <color rgb="FF000000"/>
        <rFont val="Times New Roman"/>
        <family val="1"/>
      </rPr>
      <t>3</t>
    </r>
    <r>
      <rPr>
        <sz val="14"/>
        <color rgb="FF000000"/>
        <rFont val="宋体"/>
        <family val="1"/>
        <charset val="134"/>
      </rPr>
      <t>天</t>
    </r>
    <r>
      <rPr>
        <sz val="14"/>
        <color rgb="FF000000"/>
        <rFont val="Times New Roman"/>
        <family val="1"/>
      </rPr>
      <t>3</t>
    </r>
    <r>
      <rPr>
        <sz val="14"/>
        <color rgb="FF000000"/>
        <rFont val="宋体"/>
        <family val="1"/>
        <charset val="134"/>
      </rPr>
      <t>小时</t>
    </r>
    <phoneticPr fontId="3" type="noConversion"/>
  </si>
  <si>
    <t xml:space="preserve">流温
℃ </t>
  </si>
  <si>
    <t>含水率%</t>
    <phoneticPr fontId="3" type="noConversion"/>
  </si>
  <si>
    <t>2013-10-02/11</t>
    <phoneticPr fontId="3" type="noConversion"/>
  </si>
  <si>
    <r>
      <rPr>
        <sz val="14"/>
        <color rgb="FF000000"/>
        <rFont val="宋体"/>
        <family val="3"/>
        <charset val="134"/>
      </rPr>
      <t>井口温度</t>
    </r>
    <r>
      <rPr>
        <sz val="14"/>
        <color rgb="FF000000"/>
        <rFont val="Segoe UI Symbol"/>
        <family val="3"/>
      </rPr>
      <t>℃</t>
    </r>
    <phoneticPr fontId="3" type="noConversion"/>
  </si>
  <si>
    <t>扩大油嘴直径，增大流量</t>
    <phoneticPr fontId="3" type="noConversion"/>
  </si>
  <si>
    <t>增大流量，降低流压</t>
    <phoneticPr fontId="3" type="noConversion"/>
  </si>
  <si>
    <t>1.1</t>
    <phoneticPr fontId="3" type="noConversion"/>
  </si>
  <si>
    <t>1.2</t>
    <phoneticPr fontId="3" type="noConversion"/>
  </si>
  <si>
    <t>2.1</t>
    <phoneticPr fontId="3" type="noConversion"/>
  </si>
  <si>
    <t>2.2</t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</si>
  <si>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1.1+2</t>
    </r>
    <r>
      <rPr>
        <sz val="14"/>
        <color rgb="FF000000"/>
        <rFont val="Times New Roman"/>
        <family val="1"/>
        <charset val="134"/>
      </rPr>
      <t>.1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</si>
  <si>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1.1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</si>
  <si>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2.1</t>
    </r>
    <phoneticPr fontId="3" type="noConversion"/>
  </si>
  <si>
    <r>
      <rPr>
        <sz val="14"/>
        <color theme="1"/>
        <rFont val="等线"/>
        <family val="2"/>
      </rPr>
      <t>向油管内添加清</t>
    </r>
    <r>
      <rPr>
        <sz val="14"/>
        <color theme="1"/>
        <rFont val="Times New Roman"/>
        <family val="1"/>
      </rPr>
      <t>/</t>
    </r>
    <r>
      <rPr>
        <sz val="14"/>
        <color theme="1"/>
        <rFont val="等线"/>
        <family val="2"/>
      </rPr>
      <t>溶蜡剂</t>
    </r>
    <r>
      <rPr>
        <sz val="14"/>
        <color theme="1"/>
        <rFont val="Times New Roman"/>
        <family val="1"/>
      </rPr>
      <t>/</t>
    </r>
    <r>
      <rPr>
        <sz val="14"/>
        <color theme="1"/>
        <rFont val="等线"/>
        <family val="2"/>
      </rPr>
      <t>有机溶剂，浸泡解堵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</si>
  <si>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1.1+2.2+5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</si>
  <si>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1.2+2.1</t>
    </r>
    <phoneticPr fontId="3" type="noConversion"/>
  </si>
  <si>
    <r>
      <rPr>
        <sz val="14"/>
        <color rgb="FF000000"/>
        <rFont val="宋体"/>
        <family val="3"/>
        <charset val="134"/>
      </rPr>
      <t>计划稳产产量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</si>
  <si>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r>
      <t>10-12</t>
    </r>
    <r>
      <rPr>
        <sz val="14"/>
        <color rgb="FF000000"/>
        <rFont val="宋体"/>
        <family val="1"/>
        <charset val="134"/>
      </rPr>
      <t>到</t>
    </r>
    <r>
      <rPr>
        <sz val="14"/>
        <color rgb="FF000000"/>
        <rFont val="Times New Roman"/>
        <family val="1"/>
      </rPr>
      <t>11-23</t>
    </r>
    <r>
      <rPr>
        <sz val="14"/>
        <color rgb="FF000000"/>
        <rFont val="宋体"/>
        <family val="1"/>
        <charset val="134"/>
      </rPr>
      <t>减产阶段累计产量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</si>
  <si>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r>
      <rPr>
        <sz val="14"/>
        <color rgb="FF000000"/>
        <rFont val="宋体"/>
        <family val="1"/>
        <charset val="134"/>
      </rPr>
      <t>减少产量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</si>
  <si>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2.2</t>
    </r>
    <phoneticPr fontId="3" type="noConversion"/>
  </si>
  <si>
    <t>2014-01-08/17</t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</si>
  <si>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1.1+2.1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</si>
  <si>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3+4+5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</si>
  <si>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1.2+2.2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</si>
  <si>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1.2</t>
    </r>
    <phoneticPr fontId="3" type="noConversion"/>
  </si>
  <si>
    <t>调节油嘴直径</t>
    <phoneticPr fontId="3" type="noConversion"/>
  </si>
  <si>
    <t>增大或减小（一般是在解堵后）油嘴直径，配合泵频率调节，确保井底流压稳定</t>
    <phoneticPr fontId="3" type="noConversion"/>
  </si>
  <si>
    <t>2014-03-24</t>
  </si>
  <si>
    <t>2014-03-25</t>
  </si>
  <si>
    <t>2014-03-26</t>
  </si>
  <si>
    <t>2014-03-27</t>
  </si>
  <si>
    <t>2014-03-28</t>
  </si>
  <si>
    <t>2014-03-29</t>
  </si>
  <si>
    <t>2014-03-14/23</t>
    <phoneticPr fontId="3" type="noConversion"/>
  </si>
  <si>
    <t>措施3+6</t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</si>
  <si>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1.1+2.2</t>
    </r>
    <phoneticPr fontId="3" type="noConversion"/>
  </si>
  <si>
    <t>措施1.2</t>
    <phoneticPr fontId="3" type="noConversion"/>
  </si>
  <si>
    <r>
      <t>3-23</t>
    </r>
    <r>
      <rPr>
        <sz val="14"/>
        <color rgb="FF000000"/>
        <rFont val="宋体"/>
        <family val="1"/>
        <charset val="134"/>
      </rPr>
      <t>到4-29减产阶段，除去3-30/31,4-2增产外的累计产量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</si>
  <si>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r>
      <t>2-</t>
    </r>
    <r>
      <rPr>
        <b/>
        <sz val="14"/>
        <color rgb="FF000000"/>
        <rFont val="宋体"/>
        <family val="1"/>
        <charset val="134"/>
      </rPr>
      <t>泵调频解堵起到一定作用</t>
    </r>
    <phoneticPr fontId="3" type="noConversion"/>
  </si>
  <si>
    <r>
      <t>1-</t>
    </r>
    <r>
      <rPr>
        <b/>
        <sz val="14"/>
        <color rgb="FF000000"/>
        <rFont val="宋体"/>
        <family val="1"/>
        <charset val="134"/>
      </rPr>
      <t>应对措施缺乏，减/停产时间最久</t>
    </r>
    <phoneticPr fontId="3" type="noConversion"/>
  </si>
  <si>
    <r>
      <t>3-</t>
    </r>
    <r>
      <rPr>
        <b/>
        <sz val="14"/>
        <color rgb="FF000000"/>
        <rFont val="宋体"/>
        <family val="1"/>
        <charset val="134"/>
      </rPr>
      <t>自生热化学药剂解堵</t>
    </r>
    <phoneticPr fontId="3" type="noConversion"/>
  </si>
  <si>
    <t>2014-06-20/29</t>
    <phoneticPr fontId="3" type="noConversion"/>
  </si>
  <si>
    <r>
      <t>4-</t>
    </r>
    <r>
      <rPr>
        <b/>
        <sz val="14"/>
        <color rgb="FF000000"/>
        <rFont val="宋体"/>
        <family val="1"/>
        <charset val="134"/>
      </rPr>
      <t>增加钢丝通井解堵作业</t>
    </r>
    <phoneticPr fontId="3" type="noConversion"/>
  </si>
  <si>
    <t>措施3+5</t>
    <phoneticPr fontId="3" type="noConversion"/>
  </si>
  <si>
    <r>
      <rPr>
        <sz val="14"/>
        <color rgb="FF000000"/>
        <rFont val="宋体"/>
        <family val="1"/>
        <charset val="134"/>
      </rPr>
      <t>措施1</t>
    </r>
    <r>
      <rPr>
        <sz val="14"/>
        <color rgb="FF000000"/>
        <rFont val="Times New Roman"/>
        <family val="1"/>
      </rPr>
      <t>.2</t>
    </r>
    <phoneticPr fontId="3" type="noConversion"/>
  </si>
  <si>
    <t>2014-08-23/09-01</t>
    <phoneticPr fontId="3" type="noConversion"/>
  </si>
  <si>
    <t>措施2.2+7</t>
    <phoneticPr fontId="3" type="noConversion"/>
  </si>
  <si>
    <t>优点：无需停产</t>
    <phoneticPr fontId="3" type="noConversion"/>
  </si>
  <si>
    <r>
      <rPr>
        <sz val="14"/>
        <color theme="1"/>
        <rFont val="宋体"/>
        <family val="1"/>
        <charset val="134"/>
      </rPr>
      <t>产时</t>
    </r>
    <r>
      <rPr>
        <sz val="14"/>
        <color theme="1"/>
        <rFont val="Times New Roman"/>
        <family val="1"/>
      </rPr>
      <t>h</t>
    </r>
    <phoneticPr fontId="3" type="noConversion"/>
  </si>
  <si>
    <t>2014-09-13</t>
  </si>
  <si>
    <r>
      <t>5-</t>
    </r>
    <r>
      <rPr>
        <b/>
        <sz val="14"/>
        <color rgb="FF000000"/>
        <rFont val="宋体"/>
        <family val="1"/>
        <charset val="134"/>
      </rPr>
      <t>夏天解堵更加容易</t>
    </r>
    <phoneticPr fontId="3" type="noConversion"/>
  </si>
  <si>
    <r>
      <t>9-2</t>
    </r>
    <r>
      <rPr>
        <sz val="14"/>
        <color rgb="FF000000"/>
        <rFont val="宋体"/>
        <family val="1"/>
        <charset val="134"/>
      </rPr>
      <t>到</t>
    </r>
    <r>
      <rPr>
        <sz val="14"/>
        <color rgb="FF000000"/>
        <rFont val="Times New Roman"/>
        <family val="1"/>
      </rPr>
      <t>9-12</t>
    </r>
    <r>
      <rPr>
        <sz val="14"/>
        <color rgb="FF000000"/>
        <rFont val="宋体"/>
        <family val="1"/>
        <charset val="134"/>
      </rPr>
      <t>减产阶段累计产量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</si>
  <si>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r>
      <t>6-30</t>
    </r>
    <r>
      <rPr>
        <sz val="14"/>
        <color rgb="FF000000"/>
        <rFont val="宋体"/>
        <family val="1"/>
        <charset val="134"/>
      </rPr>
      <t>到</t>
    </r>
    <r>
      <rPr>
        <sz val="14"/>
        <color rgb="FF000000"/>
        <rFont val="Times New Roman"/>
        <family val="1"/>
      </rPr>
      <t>7-13</t>
    </r>
    <r>
      <rPr>
        <sz val="14"/>
        <color rgb="FF000000"/>
        <rFont val="宋体"/>
        <family val="1"/>
        <charset val="134"/>
      </rPr>
      <t>减产阶段累计产量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</si>
  <si>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3+6</t>
    </r>
    <phoneticPr fontId="3" type="noConversion"/>
  </si>
  <si>
    <r>
      <t>1-18</t>
    </r>
    <r>
      <rPr>
        <sz val="14"/>
        <color rgb="FF000000"/>
        <rFont val="宋体"/>
        <family val="1"/>
        <charset val="134"/>
      </rPr>
      <t>到</t>
    </r>
    <r>
      <rPr>
        <sz val="14"/>
        <color rgb="FF000000"/>
        <rFont val="Times New Roman"/>
        <family val="1"/>
      </rPr>
      <t>2-4</t>
    </r>
    <r>
      <rPr>
        <sz val="14"/>
        <color rgb="FF000000"/>
        <rFont val="宋体"/>
        <family val="1"/>
        <charset val="134"/>
      </rPr>
      <t>减产阶段，除去</t>
    </r>
    <r>
      <rPr>
        <sz val="14"/>
        <color rgb="FF000000"/>
        <rFont val="Times New Roman"/>
        <family val="1"/>
      </rPr>
      <t>1-23/24,1-28</t>
    </r>
    <r>
      <rPr>
        <sz val="14"/>
        <color rgb="FF000000"/>
        <rFont val="宋体"/>
        <family val="1"/>
        <charset val="134"/>
      </rPr>
      <t>增产外的累计产量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</si>
  <si>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t>2014-11-16/25</t>
    <phoneticPr fontId="3" type="noConversion"/>
  </si>
  <si>
    <t>ESP/Hz</t>
  </si>
  <si>
    <t>2014-12-24</t>
  </si>
  <si>
    <t>50-0-45-42</t>
    <phoneticPr fontId="3" type="noConversion"/>
  </si>
  <si>
    <r>
      <t>ESP</t>
    </r>
    <r>
      <rPr>
        <sz val="14"/>
        <color rgb="FF000000"/>
        <rFont val="宋体"/>
        <family val="1"/>
        <charset val="134"/>
      </rPr>
      <t>调</t>
    </r>
    <r>
      <rPr>
        <sz val="14"/>
        <color rgb="FF000000"/>
        <rFont val="宋体"/>
        <family val="2"/>
      </rPr>
      <t>频</t>
    </r>
    <r>
      <rPr>
        <sz val="14"/>
        <color rgb="FF000000"/>
        <rFont val="Times New Roman"/>
        <family val="1"/>
      </rPr>
      <t>/Hz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</si>
  <si>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1.2+7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</si>
  <si>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3+5+7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</si>
  <si>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1.1+3+5+7</t>
    </r>
    <phoneticPr fontId="3" type="noConversion"/>
  </si>
  <si>
    <t>2014-12-25</t>
  </si>
  <si>
    <t>2014-12-26</t>
  </si>
  <si>
    <t>2014-12-27</t>
  </si>
  <si>
    <t>2014-12-28</t>
  </si>
  <si>
    <r>
      <t>6-</t>
    </r>
    <r>
      <rPr>
        <b/>
        <sz val="14"/>
        <color rgb="FF000000"/>
        <rFont val="宋体"/>
        <family val="1"/>
        <charset val="134"/>
      </rPr>
      <t>钢丝通井延缓堵塞</t>
    </r>
    <phoneticPr fontId="3" type="noConversion"/>
  </si>
  <si>
    <t>2015-04-05</t>
  </si>
  <si>
    <r>
      <rPr>
        <sz val="14"/>
        <color rgb="FF000000"/>
        <rFont val="宋体"/>
        <family val="3"/>
        <charset val="134"/>
      </rPr>
      <t>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4</t>
    </r>
    <r>
      <rPr>
        <sz val="11"/>
        <color theme="1"/>
        <rFont val="等线"/>
        <family val="2"/>
        <scheme val="minor"/>
      </rPr>
      <t/>
    </r>
  </si>
  <si>
    <t>24</t>
    <phoneticPr fontId="3" type="noConversion"/>
  </si>
  <si>
    <t>措施8</t>
    <phoneticPr fontId="3" type="noConversion"/>
  </si>
  <si>
    <r>
      <t>11-26</t>
    </r>
    <r>
      <rPr>
        <sz val="14"/>
        <color rgb="FF000000"/>
        <rFont val="宋体"/>
        <family val="1"/>
        <charset val="134"/>
      </rPr>
      <t>到</t>
    </r>
    <r>
      <rPr>
        <sz val="14"/>
        <color rgb="FF000000"/>
        <rFont val="Times New Roman"/>
        <family val="1"/>
      </rPr>
      <t>12-22</t>
    </r>
    <r>
      <rPr>
        <sz val="14"/>
        <color rgb="FF000000"/>
        <rFont val="宋体"/>
        <family val="1"/>
        <charset val="134"/>
      </rPr>
      <t>减产阶段累计产量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</si>
  <si>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r>
      <t>3-15</t>
    </r>
    <r>
      <rPr>
        <sz val="14"/>
        <color rgb="FF000000"/>
        <rFont val="宋体"/>
        <family val="1"/>
        <charset val="134"/>
      </rPr>
      <t>到</t>
    </r>
    <r>
      <rPr>
        <sz val="14"/>
        <color rgb="FF000000"/>
        <rFont val="Times New Roman"/>
        <family val="1"/>
      </rPr>
      <t>4-3</t>
    </r>
    <r>
      <rPr>
        <sz val="14"/>
        <color rgb="FF000000"/>
        <rFont val="宋体"/>
        <family val="1"/>
        <charset val="134"/>
      </rPr>
      <t>减产阶段累计产量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</si>
  <si>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r>
      <t>7-</t>
    </r>
    <r>
      <rPr>
        <b/>
        <sz val="14"/>
        <color rgb="FF000000"/>
        <rFont val="宋体"/>
        <family val="1"/>
        <charset val="134"/>
      </rPr>
      <t>油井含水率升高，沉积物变软，井下自行解堵</t>
    </r>
    <phoneticPr fontId="3" type="noConversion"/>
  </si>
  <si>
    <t>2015-04-27/05-06</t>
    <phoneticPr fontId="3" type="noConversion"/>
  </si>
  <si>
    <t>2015-03-05/14</t>
    <phoneticPr fontId="3" type="noConversion"/>
  </si>
  <si>
    <r>
      <rPr>
        <sz val="14"/>
        <color rgb="FF000000"/>
        <rFont val="宋体"/>
        <family val="1"/>
        <charset val="134"/>
      </rPr>
      <t>措施1</t>
    </r>
    <r>
      <rPr>
        <sz val="14"/>
        <color rgb="FF000000"/>
        <rFont val="Times New Roman"/>
        <family val="1"/>
      </rPr>
      <t>.1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</si>
  <si>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4+7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</si>
  <si>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4+5+7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</si>
  <si>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4+5</t>
    </r>
    <phoneticPr fontId="3" type="noConversion"/>
  </si>
  <si>
    <r>
      <t>5-7</t>
    </r>
    <r>
      <rPr>
        <sz val="14"/>
        <color rgb="FF000000"/>
        <rFont val="宋体"/>
        <family val="1"/>
        <charset val="134"/>
      </rPr>
      <t>到</t>
    </r>
    <r>
      <rPr>
        <sz val="14"/>
        <color rgb="FF000000"/>
        <rFont val="Times New Roman"/>
        <family val="1"/>
      </rPr>
      <t>6-16</t>
    </r>
    <r>
      <rPr>
        <sz val="14"/>
        <color rgb="FF000000"/>
        <rFont val="宋体"/>
        <family val="1"/>
        <charset val="134"/>
      </rPr>
      <t>减产阶段累计产量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</si>
  <si>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r>
      <rPr>
        <sz val="14"/>
        <color rgb="FF000000"/>
        <rFont val="宋体"/>
        <family val="1"/>
        <charset val="134"/>
      </rPr>
      <t>减产</t>
    </r>
    <r>
      <rPr>
        <sz val="14"/>
        <color rgb="FF000000"/>
        <rFont val="Times New Roman"/>
        <family val="1"/>
      </rPr>
      <t>39</t>
    </r>
    <r>
      <rPr>
        <sz val="14"/>
        <color rgb="FF000000"/>
        <rFont val="宋体"/>
        <family val="1"/>
        <charset val="134"/>
      </rPr>
      <t>天，停产</t>
    </r>
    <r>
      <rPr>
        <sz val="14"/>
        <color rgb="FF000000"/>
        <rFont val="Times New Roman"/>
        <family val="1"/>
      </rPr>
      <t>2</t>
    </r>
    <r>
      <rPr>
        <sz val="14"/>
        <color rgb="FF000000"/>
        <rFont val="宋体"/>
        <family val="1"/>
        <charset val="134"/>
      </rPr>
      <t>天</t>
    </r>
    <r>
      <rPr>
        <sz val="14"/>
        <color rgb="FF000000"/>
        <rFont val="Times New Roman"/>
        <family val="1"/>
      </rPr>
      <t>15</t>
    </r>
    <r>
      <rPr>
        <sz val="14"/>
        <color rgb="FF000000"/>
        <rFont val="宋体"/>
        <family val="1"/>
        <charset val="134"/>
      </rPr>
      <t>小时，其中</t>
    </r>
    <r>
      <rPr>
        <sz val="14"/>
        <color rgb="FF000000"/>
        <rFont val="Times New Roman"/>
        <family val="1"/>
        <charset val="134"/>
      </rPr>
      <t>2015-06-17</t>
    </r>
    <r>
      <rPr>
        <sz val="14"/>
        <color rgb="FF000000"/>
        <rFont val="宋体"/>
        <family val="1"/>
        <charset val="134"/>
      </rPr>
      <t>完成解堵，生产</t>
    </r>
    <r>
      <rPr>
        <sz val="14"/>
        <color rgb="FF000000"/>
        <rFont val="Times New Roman"/>
        <family val="1"/>
        <charset val="134"/>
      </rPr>
      <t>9</t>
    </r>
    <r>
      <rPr>
        <sz val="14"/>
        <color rgb="FF000000"/>
        <rFont val="宋体"/>
        <family val="1"/>
        <charset val="134"/>
      </rPr>
      <t>小时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</si>
  <si>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1.2+4+7</t>
    </r>
    <phoneticPr fontId="3" type="noConversion"/>
  </si>
  <si>
    <r>
      <t>8-</t>
    </r>
    <r>
      <rPr>
        <b/>
        <sz val="14"/>
        <color rgb="FF000000"/>
        <rFont val="宋体"/>
        <family val="1"/>
        <charset val="134"/>
      </rPr>
      <t>夏季温度升高且油井含水率增加，导致油井堵塞严重程度降低，维持生产时间变长</t>
    </r>
    <phoneticPr fontId="3" type="noConversion"/>
  </si>
  <si>
    <t>2015-07-14/23</t>
    <phoneticPr fontId="3" type="noConversion"/>
  </si>
  <si>
    <t>2015-08-20</t>
  </si>
  <si>
    <t>2015-08-21</t>
  </si>
  <si>
    <t>2015-08-22</t>
  </si>
  <si>
    <t>2015-08-23</t>
  </si>
  <si>
    <r>
      <t>ESP</t>
    </r>
    <r>
      <rPr>
        <sz val="14"/>
        <color rgb="FF000000"/>
        <rFont val="宋体"/>
        <family val="1"/>
        <charset val="134"/>
      </rPr>
      <t>降频</t>
    </r>
    <r>
      <rPr>
        <sz val="14"/>
        <color rgb="FF000000"/>
        <rFont val="Times New Roman"/>
        <family val="1"/>
      </rPr>
      <t>/Hz</t>
    </r>
    <phoneticPr fontId="3" type="noConversion"/>
  </si>
  <si>
    <t>措施5+7</t>
    <phoneticPr fontId="3" type="noConversion"/>
  </si>
  <si>
    <r>
      <t>7-24</t>
    </r>
    <r>
      <rPr>
        <sz val="14"/>
        <color rgb="FF000000"/>
        <rFont val="宋体"/>
        <family val="1"/>
        <charset val="134"/>
      </rPr>
      <t>到</t>
    </r>
    <r>
      <rPr>
        <sz val="14"/>
        <color rgb="FF000000"/>
        <rFont val="Times New Roman"/>
        <family val="1"/>
      </rPr>
      <t>8-18</t>
    </r>
    <r>
      <rPr>
        <sz val="14"/>
        <color rgb="FF000000"/>
        <rFont val="宋体"/>
        <family val="1"/>
        <charset val="134"/>
      </rPr>
      <t>减产阶段累计产量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</si>
  <si>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r>
      <t>9-</t>
    </r>
    <r>
      <rPr>
        <b/>
        <sz val="14"/>
        <color rgb="FF000000"/>
        <rFont val="宋体"/>
        <family val="1"/>
        <charset val="134"/>
      </rPr>
      <t>油井含水率进一步升高，流压降低，油气藏能量下降明显，油井堵塞严重程度降低，维持生产时间变长</t>
    </r>
    <phoneticPr fontId="3" type="noConversion"/>
  </si>
  <si>
    <t>2015-11-29/08</t>
    <phoneticPr fontId="3" type="noConversion"/>
  </si>
  <si>
    <r>
      <t>10-</t>
    </r>
    <r>
      <rPr>
        <b/>
        <sz val="14"/>
        <color rgb="FF000000"/>
        <rFont val="宋体"/>
        <family val="1"/>
        <charset val="134"/>
      </rPr>
      <t>电气系统故障导致的油井停产复工后的堵管，冬季堵管效果恶化，减/停产时间长</t>
    </r>
    <phoneticPr fontId="3" type="noConversion"/>
  </si>
  <si>
    <t>2016-01-28</t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</si>
  <si>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5+7</t>
    </r>
    <phoneticPr fontId="3" type="noConversion"/>
  </si>
  <si>
    <r>
      <rPr>
        <sz val="14"/>
        <color rgb="FF000000"/>
        <rFont val="宋体"/>
        <family val="1"/>
        <charset val="134"/>
      </rPr>
      <t>措施</t>
    </r>
    <r>
      <rPr>
        <sz val="14"/>
        <color rgb="FF000000"/>
        <rFont val="Times New Roman"/>
        <family val="1"/>
      </rPr>
      <t>1.1+5+7</t>
    </r>
    <phoneticPr fontId="3" type="noConversion"/>
  </si>
  <si>
    <r>
      <t>12-9</t>
    </r>
    <r>
      <rPr>
        <sz val="14"/>
        <color rgb="FF000000"/>
        <rFont val="宋体"/>
        <family val="1"/>
        <charset val="134"/>
      </rPr>
      <t>到</t>
    </r>
    <r>
      <rPr>
        <sz val="14"/>
        <color rgb="FF000000"/>
        <rFont val="Times New Roman"/>
        <family val="1"/>
      </rPr>
      <t>1-25</t>
    </r>
    <r>
      <rPr>
        <sz val="14"/>
        <color rgb="FF000000"/>
        <rFont val="宋体"/>
        <family val="1"/>
        <charset val="134"/>
      </rPr>
      <t>减产阶段累计产量</t>
    </r>
    <r>
      <rPr>
        <sz val="14"/>
        <color rgb="FF000000"/>
        <rFont val="Times New Roman"/>
        <family val="1"/>
      </rPr>
      <t>/m</t>
    </r>
    <r>
      <rPr>
        <vertAlign val="superscript"/>
        <sz val="14"/>
        <color rgb="FF000000"/>
        <rFont val="Times New Roman"/>
        <family val="1"/>
      </rPr>
      <t>3</t>
    </r>
    <phoneticPr fontId="3" type="noConversion"/>
  </si>
  <si>
    <t>2016-01-25</t>
    <phoneticPr fontId="3" type="noConversion"/>
  </si>
  <si>
    <r>
      <t>12-26</t>
    </r>
    <r>
      <rPr>
        <sz val="14"/>
        <color rgb="FF000000"/>
        <rFont val="宋体"/>
        <family val="1"/>
        <charset val="134"/>
      </rPr>
      <t>到</t>
    </r>
    <r>
      <rPr>
        <sz val="14"/>
        <color rgb="FF000000"/>
        <rFont val="Times New Roman"/>
        <family val="1"/>
      </rPr>
      <t>12-31</t>
    </r>
    <r>
      <rPr>
        <sz val="14"/>
        <color rgb="FF000000"/>
        <rFont val="宋体"/>
        <family val="1"/>
        <charset val="134"/>
      </rPr>
      <t>，电气故障停产；</t>
    </r>
    <r>
      <rPr>
        <sz val="14"/>
        <color rgb="FF000000"/>
        <rFont val="Times New Roman"/>
        <family val="1"/>
      </rPr>
      <t>1-4</t>
    </r>
    <r>
      <rPr>
        <sz val="14"/>
        <color rgb="FF000000"/>
        <rFont val="宋体"/>
        <family val="1"/>
        <charset val="134"/>
      </rPr>
      <t>到</t>
    </r>
    <r>
      <rPr>
        <sz val="14"/>
        <color rgb="FF000000"/>
        <rFont val="Times New Roman"/>
        <family val="1"/>
      </rPr>
      <t>1-25</t>
    </r>
    <r>
      <rPr>
        <sz val="14"/>
        <color rgb="FF000000"/>
        <rFont val="宋体"/>
        <family val="1"/>
        <charset val="134"/>
      </rPr>
      <t>堵管停产</t>
    </r>
    <phoneticPr fontId="3" type="noConversion"/>
  </si>
  <si>
    <r>
      <rPr>
        <sz val="14"/>
        <color rgb="FF000000"/>
        <rFont val="宋体"/>
        <family val="1"/>
        <charset val="134"/>
      </rPr>
      <t>减产</t>
    </r>
    <r>
      <rPr>
        <sz val="14"/>
        <color rgb="FF000000"/>
        <rFont val="Times New Roman"/>
        <family val="1"/>
      </rPr>
      <t>20</t>
    </r>
    <r>
      <rPr>
        <sz val="14"/>
        <color rgb="FF000000"/>
        <rFont val="宋体"/>
        <family val="1"/>
        <charset val="134"/>
      </rPr>
      <t>天，停产</t>
    </r>
    <r>
      <rPr>
        <sz val="14"/>
        <color rgb="FF000000"/>
        <rFont val="Times New Roman"/>
        <family val="1"/>
      </rPr>
      <t>28</t>
    </r>
    <r>
      <rPr>
        <sz val="14"/>
        <color rgb="FF000000"/>
        <rFont val="宋体"/>
        <family val="1"/>
        <charset val="134"/>
      </rPr>
      <t>天</t>
    </r>
    <phoneticPr fontId="3" type="noConversion"/>
  </si>
  <si>
    <t>2016-06-30</t>
    <phoneticPr fontId="3" type="noConversion"/>
  </si>
  <si>
    <t>2016-07-01</t>
    <phoneticPr fontId="3" type="noConversion"/>
  </si>
  <si>
    <t>2016-07-02</t>
  </si>
  <si>
    <t>2016-07-03</t>
  </si>
  <si>
    <t>2016-07-04</t>
  </si>
  <si>
    <t>2016-07-05</t>
  </si>
  <si>
    <r>
      <t>11-</t>
    </r>
    <r>
      <rPr>
        <b/>
        <sz val="14"/>
        <color theme="1"/>
        <rFont val="宋体"/>
        <family val="1"/>
        <charset val="134"/>
      </rPr>
      <t>井底流压缓慢上涨，进行井筒清蜡作业</t>
    </r>
    <phoneticPr fontId="3" type="noConversion"/>
  </si>
  <si>
    <t>2016-06-29</t>
    <phoneticPr fontId="3" type="noConversion"/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</si>
  <si>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</si>
  <si>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</si>
  <si>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</si>
  <si>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</si>
  <si>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</si>
  <si>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</si>
  <si>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</si>
  <si>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</si>
  <si>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</si>
  <si>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2016-06-10/19</t>
    <phoneticPr fontId="3" type="noConversion"/>
  </si>
  <si>
    <r>
      <t>12-</t>
    </r>
    <r>
      <rPr>
        <b/>
        <sz val="14"/>
        <color theme="1"/>
        <rFont val="宋体"/>
        <family val="1"/>
        <charset val="134"/>
      </rPr>
      <t>井筒清蜡作业</t>
    </r>
    <phoneticPr fontId="3" type="noConversion"/>
  </si>
  <si>
    <t>2016-09-06</t>
    <phoneticPr fontId="3" type="noConversion"/>
  </si>
  <si>
    <t>2016-09-07</t>
    <phoneticPr fontId="3" type="noConversion"/>
  </si>
  <si>
    <t>2016-09-08</t>
    <phoneticPr fontId="3" type="noConversion"/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</si>
  <si>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</si>
  <si>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</si>
  <si>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</si>
  <si>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</si>
  <si>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</si>
  <si>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</si>
  <si>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</si>
  <si>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</si>
  <si>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</si>
  <si>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</si>
  <si>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2016-08-27/09-05</t>
    <phoneticPr fontId="3" type="noConversion"/>
  </si>
  <si>
    <r>
      <rPr>
        <sz val="14"/>
        <color theme="1"/>
        <rFont val="宋体"/>
        <family val="1"/>
        <charset val="134"/>
      </rPr>
      <t>措施</t>
    </r>
    <r>
      <rPr>
        <sz val="14"/>
        <color theme="1"/>
        <rFont val="Times New Roman"/>
        <family val="1"/>
      </rPr>
      <t>7</t>
    </r>
    <phoneticPr fontId="3" type="noConversion"/>
  </si>
  <si>
    <r>
      <rPr>
        <sz val="14"/>
        <color theme="1"/>
        <rFont val="宋体"/>
        <family val="1"/>
        <charset val="134"/>
      </rPr>
      <t>措施</t>
    </r>
    <r>
      <rPr>
        <sz val="14"/>
        <color theme="1"/>
        <rFont val="Times New Roman"/>
        <family val="1"/>
      </rPr>
      <t>5</t>
    </r>
    <phoneticPr fontId="3" type="noConversion"/>
  </si>
  <si>
    <t>14</t>
    <phoneticPr fontId="3" type="noConversion"/>
  </si>
  <si>
    <t>停产10小时</t>
    <phoneticPr fontId="3" type="noConversion"/>
  </si>
  <si>
    <t>2017-03-27</t>
    <phoneticPr fontId="3" type="noConversion"/>
  </si>
  <si>
    <r>
      <t>13-</t>
    </r>
    <r>
      <rPr>
        <b/>
        <sz val="14"/>
        <color theme="1"/>
        <rFont val="宋体"/>
        <family val="1"/>
        <charset val="134"/>
      </rPr>
      <t>井口回压上涨明显，井口集输管线冬季天冷蜡堵</t>
    </r>
    <phoneticPr fontId="3" type="noConversion"/>
  </si>
  <si>
    <t>77.35</t>
    <phoneticPr fontId="3" type="noConversion"/>
  </si>
  <si>
    <t>6.65</t>
    <phoneticPr fontId="3" type="noConversion"/>
  </si>
  <si>
    <t>31.3</t>
    <phoneticPr fontId="3" type="noConversion"/>
  </si>
  <si>
    <t>53.0</t>
    <phoneticPr fontId="3" type="noConversion"/>
  </si>
  <si>
    <t>23.6</t>
    <phoneticPr fontId="3" type="noConversion"/>
  </si>
  <si>
    <t>2017-01-29</t>
    <phoneticPr fontId="3" type="noConversion"/>
  </si>
  <si>
    <t>2017-01-30</t>
  </si>
  <si>
    <t>2017-01-31</t>
  </si>
  <si>
    <t>2017-02-01</t>
    <phoneticPr fontId="3" type="noConversion"/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</si>
  <si>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</si>
  <si>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</si>
  <si>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</si>
  <si>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</si>
  <si>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</si>
  <si>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</si>
  <si>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</si>
  <si>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</si>
  <si>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</si>
  <si>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</si>
  <si>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</si>
  <si>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</si>
  <si>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</si>
  <si>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</si>
  <si>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</si>
  <si>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</si>
  <si>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</si>
  <si>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</si>
  <si>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</si>
  <si>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</si>
  <si>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</si>
  <si>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</si>
  <si>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</si>
  <si>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</si>
  <si>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</si>
  <si>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</si>
  <si>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</si>
  <si>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  <phoneticPr fontId="3" type="noConversion"/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</si>
  <si>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</si>
  <si>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</si>
  <si>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</si>
  <si>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</si>
  <si>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</si>
  <si>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</si>
  <si>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</si>
  <si>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</si>
  <si>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</si>
  <si>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</si>
  <si>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</si>
  <si>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</si>
  <si>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</si>
  <si>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</si>
  <si>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</si>
  <si>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</si>
  <si>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r>
      <rPr>
        <sz val="14"/>
        <color rgb="FF000000"/>
        <rFont val="宋体"/>
        <family val="1"/>
        <charset val="134"/>
      </rPr>
      <t>回压</t>
    </r>
    <r>
      <rPr>
        <sz val="14"/>
        <color rgb="FF000000"/>
        <rFont val="Times New Roman"/>
        <family val="1"/>
      </rPr>
      <t>/MPa</t>
    </r>
    <phoneticPr fontId="3" type="noConversion"/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</si>
  <si>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</si>
  <si>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</si>
  <si>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</si>
  <si>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</si>
  <si>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</si>
  <si>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</si>
  <si>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</si>
  <si>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</si>
  <si>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</si>
  <si>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1.05</t>
    <phoneticPr fontId="3" type="noConversion"/>
  </si>
  <si>
    <t>2017-01-19/28</t>
    <phoneticPr fontId="3" type="noConversion"/>
  </si>
  <si>
    <r>
      <rPr>
        <sz val="14"/>
        <color theme="1"/>
        <rFont val="宋体"/>
        <family val="1"/>
        <charset val="134"/>
      </rPr>
      <t>措施</t>
    </r>
    <r>
      <rPr>
        <sz val="14"/>
        <color theme="1"/>
        <rFont val="Times New Roman"/>
        <family val="1"/>
      </rPr>
      <t>9</t>
    </r>
    <phoneticPr fontId="3" type="noConversion"/>
  </si>
  <si>
    <r>
      <t>14-</t>
    </r>
    <r>
      <rPr>
        <b/>
        <sz val="14"/>
        <color theme="1"/>
        <rFont val="宋体"/>
        <family val="1"/>
        <charset val="134"/>
      </rPr>
      <t>井底流压上涨明显，进行井筒清蜡作业</t>
    </r>
    <phoneticPr fontId="3" type="noConversion"/>
  </si>
  <si>
    <t>2017-05-11</t>
    <phoneticPr fontId="3" type="noConversion"/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</si>
  <si>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</si>
  <si>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</si>
  <si>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</si>
  <si>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</si>
  <si>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</si>
  <si>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</si>
  <si>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</si>
  <si>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</si>
  <si>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</si>
  <si>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</si>
  <si>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2017-04-11</t>
    <phoneticPr fontId="3" type="noConversion"/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</si>
  <si>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</si>
  <si>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</si>
  <si>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</si>
  <si>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</si>
  <si>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</si>
  <si>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</si>
  <si>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</si>
  <si>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</si>
  <si>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</si>
  <si>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</si>
  <si>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</si>
  <si>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</si>
  <si>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</si>
  <si>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</si>
  <si>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</si>
  <si>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</si>
  <si>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</si>
  <si>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</si>
  <si>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</si>
  <si>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2017-05-22</t>
  </si>
  <si>
    <t>2017-05-23</t>
  </si>
  <si>
    <t>2017-05-24</t>
  </si>
  <si>
    <t>2017-05-01</t>
    <phoneticPr fontId="3" type="noConversion"/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</si>
  <si>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</si>
  <si>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</si>
  <si>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</si>
  <si>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</si>
  <si>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</si>
  <si>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</si>
  <si>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</si>
  <si>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</si>
  <si>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</si>
  <si>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r>
      <rPr>
        <sz val="14"/>
        <color theme="1"/>
        <rFont val="宋体"/>
        <family val="1"/>
        <charset val="134"/>
      </rPr>
      <t>电气故障，停产</t>
    </r>
    <r>
      <rPr>
        <sz val="14"/>
        <color theme="1"/>
        <rFont val="Times New Roman"/>
        <family val="1"/>
      </rPr>
      <t>5</t>
    </r>
    <r>
      <rPr>
        <sz val="14"/>
        <color theme="1"/>
        <rFont val="宋体"/>
        <family val="1"/>
        <charset val="134"/>
      </rPr>
      <t>小时</t>
    </r>
    <phoneticPr fontId="3" type="noConversion"/>
  </si>
  <si>
    <r>
      <rPr>
        <sz val="14"/>
        <color rgb="FF000000"/>
        <rFont val="宋体"/>
        <family val="1"/>
        <charset val="134"/>
      </rPr>
      <t>增大油嘴直径</t>
    </r>
    <r>
      <rPr>
        <sz val="14"/>
        <color rgb="FF000000"/>
        <rFont val="Times New Roman"/>
        <family val="1"/>
      </rPr>
      <t>/mm</t>
    </r>
    <phoneticPr fontId="3" type="noConversion"/>
  </si>
  <si>
    <r>
      <rPr>
        <sz val="14"/>
        <color theme="1"/>
        <rFont val="宋体"/>
        <family val="1"/>
        <charset val="134"/>
      </rPr>
      <t>措施</t>
    </r>
    <r>
      <rPr>
        <sz val="14"/>
        <color theme="1"/>
        <rFont val="Times New Roman"/>
        <family val="1"/>
      </rPr>
      <t>5+7</t>
    </r>
    <r>
      <rPr>
        <sz val="14"/>
        <color theme="1"/>
        <rFont val="宋体"/>
        <family val="1"/>
        <charset val="134"/>
      </rPr>
      <t>，冲洗-环空补液不停产</t>
    </r>
    <phoneticPr fontId="3" type="noConversion"/>
  </si>
  <si>
    <r>
      <rPr>
        <sz val="14"/>
        <color theme="1"/>
        <rFont val="宋体"/>
        <family val="1"/>
        <charset val="134"/>
      </rPr>
      <t>措施</t>
    </r>
    <r>
      <rPr>
        <sz val="14"/>
        <color theme="1"/>
        <rFont val="Times New Roman"/>
        <family val="1"/>
      </rPr>
      <t>2.2</t>
    </r>
    <phoneticPr fontId="3" type="noConversion"/>
  </si>
  <si>
    <t>7.8</t>
    <phoneticPr fontId="3" type="noConversion"/>
  </si>
  <si>
    <r>
      <t>15-</t>
    </r>
    <r>
      <rPr>
        <b/>
        <sz val="14"/>
        <color theme="1"/>
        <rFont val="宋体"/>
        <family val="3"/>
        <charset val="134"/>
      </rPr>
      <t>井底流压上涨明显，进行井筒清蜡作业</t>
    </r>
    <phoneticPr fontId="3" type="noConversion"/>
  </si>
  <si>
    <t>2017-06-19</t>
    <phoneticPr fontId="3" type="noConversion"/>
  </si>
  <si>
    <t>2017-06-20</t>
  </si>
  <si>
    <t>2017-06-21</t>
  </si>
  <si>
    <t>2017-06-22</t>
  </si>
  <si>
    <t>2017-06-23</t>
  </si>
  <si>
    <t>2017-06-24</t>
  </si>
  <si>
    <r>
      <rPr>
        <sz val="14"/>
        <color theme="1"/>
        <rFont val="宋体"/>
        <family val="1"/>
        <charset val="134"/>
      </rPr>
      <t>措施</t>
    </r>
    <r>
      <rPr>
        <sz val="14"/>
        <color theme="1"/>
        <rFont val="Times New Roman"/>
        <family val="1"/>
      </rPr>
      <t>5</t>
    </r>
    <r>
      <rPr>
        <sz val="14"/>
        <color theme="1"/>
        <rFont val="宋体"/>
        <family val="1"/>
        <charset val="134"/>
      </rPr>
      <t>，冲洗</t>
    </r>
    <r>
      <rPr>
        <sz val="14"/>
        <color theme="1"/>
        <rFont val="Times New Roman"/>
        <family val="1"/>
      </rPr>
      <t>-</t>
    </r>
    <r>
      <rPr>
        <sz val="14"/>
        <color theme="1"/>
        <rFont val="宋体"/>
        <family val="1"/>
        <charset val="134"/>
      </rPr>
      <t>环空补液不停产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</si>
</sst>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.0"/>
    <numFmt numFmtId="184" formatCode="0_);[Red]\(0\)"/>
  </numFmts>
  <fonts count="2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4"/>
      <color rgb="FF000000"/>
      <name val="宋体"/>
      <family val="2"/>
    </font>
    <font>
      <sz val="9"/>
      <name val="等线"/>
      <family val="3"/>
      <charset val="134"/>
      <scheme val="minor"/>
    </font>
    <font>
      <sz val="14"/>
      <color rgb="FF000000"/>
      <name val="Times New Roman"/>
      <family val="1"/>
    </font>
    <font>
      <sz val="14"/>
      <color rgb="FF000000"/>
      <name val="Times New Roman"/>
      <family val="2"/>
    </font>
    <font>
      <vertAlign val="superscript"/>
      <sz val="14"/>
      <color rgb="FF000000"/>
      <name val="宋体"/>
      <family val="3"/>
      <charset val="134"/>
    </font>
    <font>
      <sz val="14"/>
      <color rgb="FF000000"/>
      <name val="宋体"/>
      <family val="1"/>
      <charset val="134"/>
    </font>
    <font>
      <vertAlign val="superscript"/>
      <sz val="14"/>
      <color rgb="FF000000"/>
      <name val="Times New Roman"/>
      <family val="1"/>
    </font>
    <font>
      <sz val="14"/>
      <color rgb="FF000000"/>
      <name val="Times New Roman"/>
      <family val="1"/>
      <charset val="134"/>
    </font>
    <font>
      <sz val="14"/>
      <color rgb="FF000000"/>
      <name val="Segoe UI Symbol"/>
      <family val="1"/>
    </font>
    <font>
      <sz val="14"/>
      <color rgb="FF000000"/>
      <name val="Times New Roman"/>
      <family val="3"/>
      <charset val="134"/>
    </font>
    <font>
      <sz val="14"/>
      <color rgb="FF000000"/>
      <name val="宋体"/>
      <family val="3"/>
      <charset val="134"/>
    </font>
    <font>
      <sz val="11"/>
      <color rgb="FF000000"/>
      <name val="等线"/>
      <family val="2"/>
      <scheme val="minor"/>
    </font>
    <font>
      <sz val="11"/>
      <color theme="1"/>
      <name val="Times New Roman"/>
      <family val="1"/>
    </font>
    <font>
      <sz val="14"/>
      <color theme="1"/>
      <name val="等线"/>
      <family val="2"/>
    </font>
    <font>
      <sz val="14"/>
      <color theme="1"/>
      <name val="Times New Roman"/>
      <family val="1"/>
    </font>
    <font>
      <sz val="14"/>
      <color theme="1"/>
      <name val="宋体"/>
      <family val="1"/>
      <charset val="134"/>
    </font>
    <font>
      <sz val="14"/>
      <color rgb="FF000000"/>
      <name val="Segoe UI Symbol"/>
      <family val="3"/>
    </font>
    <font>
      <sz val="14"/>
      <color theme="1"/>
      <name val="Times New Roman"/>
      <family val="2"/>
    </font>
    <font>
      <sz val="14"/>
      <color theme="1"/>
      <name val="等线"/>
      <family val="3"/>
      <charset val="134"/>
      <scheme val="minor"/>
    </font>
    <font>
      <b/>
      <sz val="14"/>
      <color rgb="FF000000"/>
      <name val="Times New Roman"/>
      <family val="1"/>
    </font>
    <font>
      <b/>
      <sz val="14"/>
      <color rgb="FF000000"/>
      <name val="宋体"/>
      <family val="1"/>
      <charset val="134"/>
    </font>
    <font>
      <sz val="14"/>
      <color theme="1"/>
      <name val="Times New Roman"/>
      <family val="1"/>
      <charset val="134"/>
    </font>
    <font>
      <b/>
      <sz val="14"/>
      <color theme="1"/>
      <name val="Times New Roman"/>
      <family val="1"/>
    </font>
    <font>
      <b/>
      <sz val="14"/>
      <color theme="1"/>
      <name val="宋体"/>
      <family val="1"/>
      <charset val="134"/>
    </font>
    <font>
      <b/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3" fillId="0" borderId="0"/>
  </cellStyleXfs>
  <cellXfs count="76">
    <xf numFmtId="0" fontId="0" fillId="0" borderId="0" xfId="0"/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/>
    <xf numFmtId="49" fontId="7" fillId="0" borderId="3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14" fillId="0" borderId="3" xfId="0" applyFont="1" applyBorder="1"/>
    <xf numFmtId="49" fontId="7" fillId="0" borderId="0" xfId="0" applyNumberFormat="1" applyFont="1"/>
    <xf numFmtId="49" fontId="9" fillId="0" borderId="1" xfId="0" applyNumberFormat="1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49" fontId="4" fillId="0" borderId="0" xfId="0" applyNumberFormat="1" applyFont="1"/>
    <xf numFmtId="49" fontId="17" fillId="0" borderId="0" xfId="0" applyNumberFormat="1" applyFont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 wrapText="1"/>
    </xf>
    <xf numFmtId="176" fontId="4" fillId="0" borderId="1" xfId="0" applyNumberFormat="1" applyFont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23" fillId="0" borderId="0" xfId="0" applyNumberFormat="1" applyFont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21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176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76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21" fillId="0" borderId="0" xfId="0" applyNumberFormat="1" applyFont="1" applyAlignment="1"/>
    <xf numFmtId="178" fontId="4" fillId="0" borderId="1" xfId="0" applyNumberFormat="1" applyFont="1" applyBorder="1" applyAlignment="1">
      <alignment horizontal="center"/>
    </xf>
    <xf numFmtId="49" fontId="9" fillId="0" borderId="0" xfId="0" applyNumberFormat="1" applyFont="1" applyAlignment="1"/>
    <xf numFmtId="49" fontId="4" fillId="0" borderId="0" xfId="0" applyNumberFormat="1" applyFont="1" applyAlignment="1"/>
    <xf numFmtId="49" fontId="21" fillId="0" borderId="1" xfId="0" applyNumberFormat="1" applyFont="1" applyBorder="1" applyAlignment="1"/>
    <xf numFmtId="49" fontId="9" fillId="0" borderId="0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49" fontId="21" fillId="0" borderId="0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49" fontId="16" fillId="0" borderId="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49" fontId="24" fillId="0" borderId="0" xfId="0" applyNumberFormat="1" applyFont="1" applyAlignment="1"/>
    <xf numFmtId="0" fontId="16" fillId="0" borderId="0" xfId="0" applyNumberFormat="1" applyFont="1" applyAlignment="1">
      <alignment horizontal="center"/>
    </xf>
    <xf numFmtId="49" fontId="16" fillId="0" borderId="0" xfId="0" applyNumberFormat="1" applyFont="1" applyBorder="1" applyAlignment="1">
      <alignment horizontal="center"/>
    </xf>
  </cellXfs>
  <cellStyles count="2">
    <cellStyle name="Normal" xfId="1" xr:uid="{D63EA39B-8D37-4E43-8641-1825577B416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Q1" workbookViewId="0">
      <selection activeCell="W5" sqref="W5"/>
    </sheetView>
  </sheetViews>
  <sheetFormatPr defaultColWidth="8.625" defaultRowHeight="18.75" x14ac:dyDescent="0.3"/>
  <cols>
    <col min="1" max="1" width="25.75" style="2" customWidth="1"/>
    <col min="2" max="2" width="18.875" style="2" customWidth="1"/>
    <col min="3" max="3" width="16" style="3" customWidth="1"/>
    <col min="4" max="4" width="11.125" style="3" customWidth="1"/>
    <col min="5" max="5" width="10.125" style="3" customWidth="1"/>
    <col min="6" max="6" width="21.75" style="12" customWidth="1"/>
    <col min="7" max="7" width="18.25" style="3" customWidth="1"/>
    <col min="8" max="8" width="11.375" style="3" customWidth="1"/>
    <col min="9" max="9" width="11" style="2" customWidth="1"/>
    <col min="10" max="10" width="19.375" style="3" customWidth="1"/>
    <col min="11" max="11" width="10.25" style="3" customWidth="1"/>
    <col min="12" max="12" width="11.625" style="2" customWidth="1"/>
    <col min="13" max="13" width="32" style="3" customWidth="1"/>
    <col min="14" max="14" width="8.625" style="3"/>
    <col min="15" max="15" width="8.625" style="2"/>
    <col min="16" max="16" width="55.625" style="3" customWidth="1"/>
    <col min="17" max="17" width="10.625" style="3" customWidth="1"/>
    <col min="18" max="18" width="11.75" style="2" customWidth="1"/>
    <col min="19" max="19" width="21.25" style="3" customWidth="1"/>
    <col min="20" max="20" width="39.875" style="2" customWidth="1"/>
    <col min="21" max="21" width="41.875" style="3" customWidth="1"/>
    <col min="22" max="22" width="15" style="2" customWidth="1"/>
    <col min="23" max="23" width="40.125" style="4" customWidth="1"/>
    <col min="24" max="16384" width="8.625" style="3"/>
  </cols>
  <sheetData>
    <row r="1" spans="1:23" ht="19.5" x14ac:dyDescent="0.3">
      <c r="A1" s="1" t="s">
        <v>0</v>
      </c>
      <c r="B1" s="2" t="s">
        <v>1</v>
      </c>
      <c r="C1" s="47" t="s">
        <v>2</v>
      </c>
      <c r="D1" s="47"/>
      <c r="E1" s="47"/>
      <c r="F1" s="47"/>
      <c r="G1" s="47"/>
      <c r="J1" s="47" t="s">
        <v>3</v>
      </c>
      <c r="K1" s="47"/>
      <c r="L1" s="47"/>
      <c r="M1" s="47"/>
      <c r="N1" s="47"/>
      <c r="O1" s="47"/>
      <c r="P1" s="47"/>
    </row>
    <row r="2" spans="1:23" ht="22.5" x14ac:dyDescent="0.3">
      <c r="A2" s="2" t="s">
        <v>4</v>
      </c>
      <c r="B2" s="2" t="s">
        <v>5</v>
      </c>
      <c r="C2" s="5" t="s">
        <v>6</v>
      </c>
      <c r="D2" s="3" t="s">
        <v>7</v>
      </c>
      <c r="F2" s="6" t="s">
        <v>8</v>
      </c>
      <c r="J2" s="45" t="s">
        <v>9</v>
      </c>
      <c r="K2" s="47"/>
      <c r="L2" s="48"/>
      <c r="M2" s="49" t="s">
        <v>10</v>
      </c>
      <c r="N2" s="47"/>
      <c r="O2" s="48"/>
      <c r="P2" s="49" t="s">
        <v>11</v>
      </c>
      <c r="Q2" s="47"/>
      <c r="R2" s="48"/>
      <c r="S2" s="45" t="s">
        <v>12</v>
      </c>
      <c r="T2" s="46"/>
      <c r="U2" s="7" t="s">
        <v>13</v>
      </c>
      <c r="W2" s="15" t="s">
        <v>369</v>
      </c>
    </row>
    <row r="3" spans="1:23" ht="22.5" x14ac:dyDescent="0.3">
      <c r="A3" s="8" t="s">
        <v>14</v>
      </c>
      <c r="B3" s="2" t="s">
        <v>15</v>
      </c>
      <c r="C3" s="5" t="s">
        <v>16</v>
      </c>
      <c r="D3" s="3" t="s">
        <v>17</v>
      </c>
      <c r="E3" s="3" t="s">
        <v>18</v>
      </c>
      <c r="F3" s="9">
        <f>($D$2-E3)/$D$2*100</f>
        <v>3.0957943925233571</v>
      </c>
      <c r="J3" s="3" t="s">
        <v>19</v>
      </c>
      <c r="K3" s="3" t="s">
        <v>20</v>
      </c>
      <c r="L3" s="2" t="s">
        <v>21</v>
      </c>
      <c r="M3" s="3" t="s">
        <v>22</v>
      </c>
      <c r="N3" s="3" t="s">
        <v>23</v>
      </c>
      <c r="O3" s="2" t="s">
        <v>24</v>
      </c>
    </row>
    <row r="4" spans="1:23" ht="22.5" x14ac:dyDescent="0.3">
      <c r="A4" s="8" t="s">
        <v>142</v>
      </c>
      <c r="B4" s="2" t="s">
        <v>25</v>
      </c>
      <c r="C4" s="5" t="s">
        <v>144</v>
      </c>
      <c r="D4" s="3" t="s">
        <v>18</v>
      </c>
      <c r="E4" s="3" t="s">
        <v>347</v>
      </c>
      <c r="F4" s="9">
        <f t="shared" ref="F4:F10" si="0">($D$2-E4)/$D$2*100</f>
        <v>1.0708722741432966</v>
      </c>
    </row>
    <row r="5" spans="1:23" ht="22.5" x14ac:dyDescent="0.3">
      <c r="A5" s="8" t="s">
        <v>142</v>
      </c>
      <c r="B5" s="2" t="s">
        <v>26</v>
      </c>
      <c r="C5" s="5" t="s">
        <v>144</v>
      </c>
      <c r="D5" s="3" t="s">
        <v>347</v>
      </c>
      <c r="E5" s="3" t="s">
        <v>348</v>
      </c>
      <c r="F5" s="9">
        <f t="shared" si="0"/>
        <v>3.0568535825545178</v>
      </c>
    </row>
    <row r="6" spans="1:23" ht="22.5" x14ac:dyDescent="0.3">
      <c r="A6" s="8" t="s">
        <v>142</v>
      </c>
      <c r="B6" s="2" t="s">
        <v>27</v>
      </c>
      <c r="C6" s="5" t="s">
        <v>144</v>
      </c>
      <c r="D6" s="3" t="s">
        <v>348</v>
      </c>
      <c r="E6" s="3" t="s">
        <v>349</v>
      </c>
      <c r="F6" s="9">
        <f t="shared" si="0"/>
        <v>4.8286604361370662</v>
      </c>
    </row>
    <row r="7" spans="1:23" ht="22.5" x14ac:dyDescent="0.3">
      <c r="A7" s="8" t="s">
        <v>142</v>
      </c>
      <c r="B7" s="2" t="s">
        <v>28</v>
      </c>
      <c r="C7" s="5" t="s">
        <v>144</v>
      </c>
      <c r="D7" s="3" t="s">
        <v>349</v>
      </c>
      <c r="E7" s="3" t="s">
        <v>350</v>
      </c>
      <c r="F7" s="9">
        <f t="shared" si="0"/>
        <v>4.1666666666666679</v>
      </c>
    </row>
    <row r="8" spans="1:23" ht="22.5" x14ac:dyDescent="0.3">
      <c r="A8" s="8" t="s">
        <v>14</v>
      </c>
      <c r="B8" s="2" t="s">
        <v>29</v>
      </c>
      <c r="C8" s="3" t="s">
        <v>16</v>
      </c>
      <c r="D8" s="3" t="s">
        <v>350</v>
      </c>
      <c r="E8" s="3" t="s">
        <v>351</v>
      </c>
      <c r="F8" s="9">
        <f t="shared" si="0"/>
        <v>14.096573208722745</v>
      </c>
    </row>
    <row r="9" spans="1:23" ht="22.5" x14ac:dyDescent="0.3">
      <c r="A9" s="8" t="s">
        <v>14</v>
      </c>
      <c r="B9" s="2" t="s">
        <v>30</v>
      </c>
      <c r="C9" s="3" t="s">
        <v>16</v>
      </c>
      <c r="D9" s="3" t="s">
        <v>351</v>
      </c>
      <c r="E9" s="3" t="s">
        <v>352</v>
      </c>
      <c r="F9" s="9">
        <f t="shared" si="0"/>
        <v>15.342679127725861</v>
      </c>
    </row>
    <row r="10" spans="1:23" ht="22.5" x14ac:dyDescent="0.3">
      <c r="A10" s="8" t="s">
        <v>14</v>
      </c>
      <c r="B10" s="2" t="s">
        <v>31</v>
      </c>
      <c r="C10" s="3" t="s">
        <v>16</v>
      </c>
      <c r="D10" s="3" t="s">
        <v>352</v>
      </c>
      <c r="E10" s="3" t="s">
        <v>33</v>
      </c>
      <c r="F10" s="9">
        <f t="shared" si="0"/>
        <v>16.238317757009337</v>
      </c>
    </row>
    <row r="11" spans="1:23" ht="22.5" x14ac:dyDescent="0.3">
      <c r="A11" s="8" t="s">
        <v>14</v>
      </c>
      <c r="B11" s="2" t="s">
        <v>32</v>
      </c>
      <c r="C11" s="3" t="s">
        <v>16</v>
      </c>
      <c r="D11" s="3" t="s">
        <v>33</v>
      </c>
      <c r="E11" s="3" t="s">
        <v>34</v>
      </c>
      <c r="F11" s="9">
        <f t="shared" ref="F11:F27" si="1">($D$2-E11)/$D$2*100</f>
        <v>13.940809968847345</v>
      </c>
      <c r="G11" s="3" t="s">
        <v>35</v>
      </c>
      <c r="H11" s="3" t="s">
        <v>36</v>
      </c>
      <c r="I11" s="2" t="s">
        <v>37</v>
      </c>
      <c r="J11" s="3" t="s">
        <v>19</v>
      </c>
      <c r="K11" s="3" t="s">
        <v>21</v>
      </c>
      <c r="L11" s="2" t="s">
        <v>38</v>
      </c>
      <c r="M11" s="3" t="s">
        <v>22</v>
      </c>
      <c r="N11" s="3" t="s">
        <v>24</v>
      </c>
      <c r="O11" s="2" t="s">
        <v>39</v>
      </c>
    </row>
    <row r="12" spans="1:23" ht="22.5" x14ac:dyDescent="0.3">
      <c r="A12" s="8" t="s">
        <v>142</v>
      </c>
      <c r="B12" s="2" t="s">
        <v>353</v>
      </c>
      <c r="C12" s="5" t="s">
        <v>144</v>
      </c>
      <c r="D12" s="3" t="s">
        <v>34</v>
      </c>
      <c r="E12" s="3" t="s">
        <v>356</v>
      </c>
      <c r="F12" s="9">
        <f t="shared" si="1"/>
        <v>15.147975077881624</v>
      </c>
    </row>
    <row r="13" spans="1:23" ht="22.5" x14ac:dyDescent="0.3">
      <c r="A13" s="8" t="s">
        <v>142</v>
      </c>
      <c r="B13" s="2" t="s">
        <v>354</v>
      </c>
      <c r="C13" s="5" t="s">
        <v>144</v>
      </c>
      <c r="D13" s="3" t="s">
        <v>356</v>
      </c>
      <c r="E13" s="3" t="s">
        <v>357</v>
      </c>
      <c r="F13" s="9">
        <f t="shared" si="1"/>
        <v>12.169003115264799</v>
      </c>
    </row>
    <row r="14" spans="1:23" ht="22.5" x14ac:dyDescent="0.3">
      <c r="A14" s="8" t="s">
        <v>142</v>
      </c>
      <c r="B14" s="2" t="s">
        <v>355</v>
      </c>
      <c r="C14" s="5" t="s">
        <v>144</v>
      </c>
      <c r="D14" s="3" t="s">
        <v>357</v>
      </c>
      <c r="E14" s="3" t="s">
        <v>41</v>
      </c>
      <c r="F14" s="9">
        <f t="shared" si="1"/>
        <v>10.961838006230535</v>
      </c>
    </row>
    <row r="15" spans="1:23" ht="22.5" x14ac:dyDescent="0.3">
      <c r="A15" s="8" t="s">
        <v>14</v>
      </c>
      <c r="B15" s="2" t="s">
        <v>40</v>
      </c>
      <c r="C15" s="3" t="s">
        <v>16</v>
      </c>
      <c r="D15" s="3" t="s">
        <v>41</v>
      </c>
      <c r="E15" s="3" t="s">
        <v>42</v>
      </c>
      <c r="F15" s="9">
        <f t="shared" si="1"/>
        <v>24.61059190031153</v>
      </c>
      <c r="G15" s="3" t="s">
        <v>35</v>
      </c>
      <c r="H15" s="3" t="s">
        <v>43</v>
      </c>
      <c r="I15" s="2" t="s">
        <v>44</v>
      </c>
      <c r="J15" s="3" t="s">
        <v>19</v>
      </c>
      <c r="K15" s="3" t="s">
        <v>38</v>
      </c>
      <c r="L15" s="2" t="s">
        <v>45</v>
      </c>
      <c r="M15" s="10" t="s">
        <v>46</v>
      </c>
      <c r="N15" s="3" t="s">
        <v>39</v>
      </c>
    </row>
    <row r="16" spans="1:23" ht="22.5" x14ac:dyDescent="0.3">
      <c r="A16" s="8" t="s">
        <v>142</v>
      </c>
      <c r="B16" s="2" t="s">
        <v>358</v>
      </c>
      <c r="C16" s="5" t="s">
        <v>144</v>
      </c>
      <c r="D16" s="3" t="s">
        <v>42</v>
      </c>
      <c r="E16" s="3" t="s">
        <v>359</v>
      </c>
      <c r="F16" s="9">
        <f t="shared" si="1"/>
        <v>25.233644859813086</v>
      </c>
      <c r="M16" s="10"/>
    </row>
    <row r="17" spans="1:18" ht="22.5" x14ac:dyDescent="0.3">
      <c r="A17" s="8" t="s">
        <v>14</v>
      </c>
      <c r="B17" s="2" t="s">
        <v>47</v>
      </c>
      <c r="C17" s="3" t="s">
        <v>16</v>
      </c>
      <c r="D17" s="3" t="s">
        <v>48</v>
      </c>
      <c r="E17" s="3" t="s">
        <v>49</v>
      </c>
      <c r="F17" s="9">
        <f t="shared" si="1"/>
        <v>27.784267912772577</v>
      </c>
      <c r="G17" s="3" t="s">
        <v>35</v>
      </c>
      <c r="H17" s="3" t="s">
        <v>50</v>
      </c>
      <c r="I17" s="2" t="s">
        <v>44</v>
      </c>
      <c r="J17" s="3" t="s">
        <v>19</v>
      </c>
      <c r="K17" s="3" t="s">
        <v>45</v>
      </c>
      <c r="L17" s="2" t="s">
        <v>51</v>
      </c>
      <c r="M17" s="10" t="s">
        <v>46</v>
      </c>
      <c r="N17" s="3" t="s">
        <v>39</v>
      </c>
    </row>
    <row r="18" spans="1:18" ht="22.5" x14ac:dyDescent="0.3">
      <c r="A18" s="8" t="s">
        <v>142</v>
      </c>
      <c r="B18" s="2" t="s">
        <v>360</v>
      </c>
      <c r="C18" s="5" t="s">
        <v>144</v>
      </c>
      <c r="D18" s="3" t="s">
        <v>49</v>
      </c>
      <c r="E18" s="3" t="s">
        <v>363</v>
      </c>
      <c r="F18" s="9">
        <f t="shared" si="1"/>
        <v>28.971962616822434</v>
      </c>
      <c r="M18" s="10"/>
    </row>
    <row r="19" spans="1:18" ht="22.5" x14ac:dyDescent="0.3">
      <c r="A19" s="8" t="s">
        <v>142</v>
      </c>
      <c r="B19" s="2" t="s">
        <v>361</v>
      </c>
      <c r="C19" s="5" t="s">
        <v>144</v>
      </c>
      <c r="D19" s="3" t="s">
        <v>363</v>
      </c>
      <c r="E19" s="3" t="s">
        <v>364</v>
      </c>
      <c r="F19" s="9">
        <f t="shared" si="1"/>
        <v>25.681464174454828</v>
      </c>
      <c r="M19" s="10"/>
    </row>
    <row r="20" spans="1:18" ht="22.5" x14ac:dyDescent="0.3">
      <c r="A20" s="8" t="s">
        <v>142</v>
      </c>
      <c r="B20" s="2" t="s">
        <v>362</v>
      </c>
      <c r="C20" s="5" t="s">
        <v>144</v>
      </c>
      <c r="D20" s="3" t="s">
        <v>364</v>
      </c>
      <c r="E20" s="3" t="s">
        <v>53</v>
      </c>
      <c r="F20" s="9">
        <f t="shared" si="1"/>
        <v>27.024922118380069</v>
      </c>
      <c r="M20" s="10"/>
    </row>
    <row r="21" spans="1:18" ht="22.5" x14ac:dyDescent="0.3">
      <c r="A21" s="8" t="s">
        <v>14</v>
      </c>
      <c r="B21" s="2" t="s">
        <v>52</v>
      </c>
      <c r="C21" s="3" t="s">
        <v>16</v>
      </c>
      <c r="D21" s="3" t="s">
        <v>53</v>
      </c>
      <c r="E21" s="3" t="s">
        <v>54</v>
      </c>
      <c r="F21" s="9">
        <f t="shared" si="1"/>
        <v>28.329439252336442</v>
      </c>
      <c r="G21" s="3" t="s">
        <v>35</v>
      </c>
      <c r="H21" s="3" t="s">
        <v>44</v>
      </c>
      <c r="I21" s="2" t="s">
        <v>55</v>
      </c>
      <c r="J21" s="3" t="s">
        <v>56</v>
      </c>
      <c r="K21" s="3" t="s">
        <v>51</v>
      </c>
      <c r="M21" s="10" t="s">
        <v>46</v>
      </c>
      <c r="N21" s="3" t="s">
        <v>39</v>
      </c>
    </row>
    <row r="22" spans="1:18" ht="22.5" x14ac:dyDescent="0.3">
      <c r="A22" s="8" t="s">
        <v>14</v>
      </c>
      <c r="B22" s="2" t="s">
        <v>57</v>
      </c>
      <c r="C22" s="3" t="s">
        <v>16</v>
      </c>
      <c r="D22" s="3" t="s">
        <v>54</v>
      </c>
      <c r="E22" s="3" t="s">
        <v>58</v>
      </c>
      <c r="F22" s="9">
        <f t="shared" si="1"/>
        <v>59.092679127725859</v>
      </c>
      <c r="G22" s="3" t="s">
        <v>35</v>
      </c>
      <c r="H22" s="3" t="s">
        <v>55</v>
      </c>
      <c r="I22" s="2" t="s">
        <v>59</v>
      </c>
      <c r="J22" s="3" t="s">
        <v>56</v>
      </c>
      <c r="K22" s="3" t="s">
        <v>51</v>
      </c>
      <c r="M22" s="10" t="s">
        <v>46</v>
      </c>
      <c r="N22" s="3" t="s">
        <v>39</v>
      </c>
    </row>
    <row r="23" spans="1:18" ht="22.5" x14ac:dyDescent="0.3">
      <c r="A23" s="8" t="s">
        <v>142</v>
      </c>
      <c r="B23" s="2" t="s">
        <v>365</v>
      </c>
      <c r="C23" s="5" t="s">
        <v>144</v>
      </c>
      <c r="D23" s="3" t="s">
        <v>58</v>
      </c>
      <c r="E23" s="3" t="s">
        <v>366</v>
      </c>
      <c r="F23" s="9"/>
      <c r="M23" s="10"/>
    </row>
    <row r="24" spans="1:18" ht="22.5" x14ac:dyDescent="0.3">
      <c r="A24" s="8" t="s">
        <v>14</v>
      </c>
      <c r="B24" s="2" t="s">
        <v>60</v>
      </c>
      <c r="C24" s="3" t="s">
        <v>16</v>
      </c>
      <c r="D24" s="3" t="s">
        <v>366</v>
      </c>
      <c r="E24" s="3" t="s">
        <v>61</v>
      </c>
      <c r="F24" s="9">
        <f t="shared" si="1"/>
        <v>84.345794392523359</v>
      </c>
      <c r="G24" s="3" t="s">
        <v>35</v>
      </c>
      <c r="H24" s="3" t="s">
        <v>59</v>
      </c>
      <c r="I24" s="2" t="s">
        <v>62</v>
      </c>
      <c r="J24" s="3" t="s">
        <v>56</v>
      </c>
      <c r="K24" s="3" t="s">
        <v>51</v>
      </c>
      <c r="M24" s="3" t="s">
        <v>22</v>
      </c>
      <c r="N24" s="3" t="s">
        <v>39</v>
      </c>
      <c r="O24" s="2" t="s">
        <v>63</v>
      </c>
    </row>
    <row r="25" spans="1:18" ht="22.5" x14ac:dyDescent="0.3">
      <c r="A25" s="8" t="s">
        <v>14</v>
      </c>
      <c r="B25" s="2" t="s">
        <v>64</v>
      </c>
      <c r="C25" s="3" t="s">
        <v>16</v>
      </c>
      <c r="D25" s="3" t="s">
        <v>65</v>
      </c>
      <c r="E25" s="3" t="s">
        <v>66</v>
      </c>
      <c r="F25" s="9">
        <f t="shared" si="1"/>
        <v>83.956386292834878</v>
      </c>
      <c r="G25" s="3" t="s">
        <v>35</v>
      </c>
      <c r="H25" s="3" t="s">
        <v>67</v>
      </c>
      <c r="I25" s="2" t="s">
        <v>68</v>
      </c>
      <c r="J25" s="3" t="s">
        <v>56</v>
      </c>
      <c r="K25" s="3" t="s">
        <v>51</v>
      </c>
      <c r="M25" s="10" t="s">
        <v>46</v>
      </c>
      <c r="N25" s="3" t="s">
        <v>63</v>
      </c>
    </row>
    <row r="26" spans="1:18" ht="22.5" x14ac:dyDescent="0.3">
      <c r="A26" s="8" t="s">
        <v>14</v>
      </c>
      <c r="B26" s="2" t="s">
        <v>69</v>
      </c>
      <c r="C26" s="3" t="s">
        <v>16</v>
      </c>
      <c r="D26" s="3" t="s">
        <v>66</v>
      </c>
      <c r="E26" s="3" t="s">
        <v>70</v>
      </c>
      <c r="F26" s="9">
        <f t="shared" si="1"/>
        <v>94.04205607476635</v>
      </c>
      <c r="G26" s="3" t="s">
        <v>35</v>
      </c>
      <c r="H26" s="3" t="s">
        <v>68</v>
      </c>
      <c r="I26" s="2" t="s">
        <v>71</v>
      </c>
      <c r="J26" s="7" t="s">
        <v>72</v>
      </c>
      <c r="K26" s="3" t="s">
        <v>73</v>
      </c>
      <c r="M26" s="10" t="s">
        <v>46</v>
      </c>
      <c r="N26" s="3" t="s">
        <v>63</v>
      </c>
      <c r="P26" s="3" t="s">
        <v>74</v>
      </c>
      <c r="Q26" s="3" t="s">
        <v>75</v>
      </c>
      <c r="R26" s="2" t="s">
        <v>76</v>
      </c>
    </row>
    <row r="27" spans="1:18" ht="19.5" x14ac:dyDescent="0.3">
      <c r="A27" s="8" t="s">
        <v>72</v>
      </c>
      <c r="B27" s="2" t="s">
        <v>77</v>
      </c>
      <c r="C27" s="11" t="s">
        <v>72</v>
      </c>
      <c r="D27" s="3" t="s">
        <v>70</v>
      </c>
      <c r="E27" s="3" t="s">
        <v>73</v>
      </c>
      <c r="F27" s="9">
        <f t="shared" si="1"/>
        <v>100</v>
      </c>
      <c r="G27" s="3" t="s">
        <v>35</v>
      </c>
      <c r="H27" s="3" t="s">
        <v>71</v>
      </c>
      <c r="I27" s="2" t="s">
        <v>78</v>
      </c>
      <c r="J27" s="7" t="s">
        <v>72</v>
      </c>
      <c r="K27" s="3" t="s">
        <v>73</v>
      </c>
      <c r="M27" s="10" t="s">
        <v>46</v>
      </c>
      <c r="N27" s="3" t="s">
        <v>63</v>
      </c>
      <c r="P27" s="3" t="s">
        <v>74</v>
      </c>
      <c r="Q27" s="3" t="s">
        <v>75</v>
      </c>
    </row>
    <row r="28" spans="1:18" ht="19.5" x14ac:dyDescent="0.3">
      <c r="A28" s="8" t="s">
        <v>72</v>
      </c>
      <c r="B28" s="2" t="s">
        <v>79</v>
      </c>
      <c r="C28" s="7" t="s">
        <v>72</v>
      </c>
      <c r="D28" s="3" t="s">
        <v>73</v>
      </c>
      <c r="E28" s="3" t="s">
        <v>73</v>
      </c>
      <c r="G28" s="3" t="s">
        <v>35</v>
      </c>
      <c r="H28" s="3" t="s">
        <v>78</v>
      </c>
      <c r="I28" s="2" t="s">
        <v>78</v>
      </c>
      <c r="J28" s="7" t="s">
        <v>72</v>
      </c>
      <c r="K28" s="3" t="s">
        <v>73</v>
      </c>
      <c r="M28" s="10" t="s">
        <v>46</v>
      </c>
      <c r="N28" s="3" t="s">
        <v>63</v>
      </c>
      <c r="P28" s="3" t="s">
        <v>74</v>
      </c>
      <c r="Q28" s="3" t="s">
        <v>75</v>
      </c>
    </row>
    <row r="29" spans="1:18" ht="19.5" x14ac:dyDescent="0.3">
      <c r="A29" s="8" t="s">
        <v>72</v>
      </c>
      <c r="B29" s="2" t="s">
        <v>80</v>
      </c>
      <c r="C29" s="7" t="s">
        <v>72</v>
      </c>
      <c r="D29" s="3" t="s">
        <v>73</v>
      </c>
      <c r="E29" s="3" t="s">
        <v>73</v>
      </c>
      <c r="G29" s="3" t="s">
        <v>35</v>
      </c>
      <c r="H29" s="3" t="s">
        <v>78</v>
      </c>
      <c r="I29" s="2" t="s">
        <v>81</v>
      </c>
      <c r="J29" s="7" t="s">
        <v>72</v>
      </c>
      <c r="K29" s="3" t="s">
        <v>73</v>
      </c>
      <c r="M29" s="10" t="s">
        <v>46</v>
      </c>
      <c r="N29" s="3" t="s">
        <v>63</v>
      </c>
      <c r="P29" s="3" t="s">
        <v>74</v>
      </c>
      <c r="Q29" s="3" t="s">
        <v>75</v>
      </c>
    </row>
    <row r="30" spans="1:18" ht="19.5" x14ac:dyDescent="0.3">
      <c r="A30" s="8" t="s">
        <v>72</v>
      </c>
      <c r="B30" s="2" t="s">
        <v>82</v>
      </c>
      <c r="C30" s="7" t="s">
        <v>72</v>
      </c>
      <c r="D30" s="3" t="s">
        <v>73</v>
      </c>
      <c r="E30" s="3" t="s">
        <v>73</v>
      </c>
      <c r="G30" s="3" t="s">
        <v>35</v>
      </c>
      <c r="H30" s="3" t="s">
        <v>81</v>
      </c>
      <c r="I30" s="2" t="s">
        <v>81</v>
      </c>
      <c r="J30" s="7" t="s">
        <v>72</v>
      </c>
      <c r="K30" s="3" t="s">
        <v>73</v>
      </c>
      <c r="M30" s="10" t="s">
        <v>46</v>
      </c>
      <c r="N30" s="3" t="s">
        <v>63</v>
      </c>
      <c r="P30" s="3" t="s">
        <v>74</v>
      </c>
      <c r="Q30" s="3" t="s">
        <v>75</v>
      </c>
    </row>
    <row r="31" spans="1:18" ht="19.5" x14ac:dyDescent="0.3">
      <c r="A31" s="8" t="s">
        <v>72</v>
      </c>
      <c r="B31" s="2" t="s">
        <v>83</v>
      </c>
      <c r="C31" s="7" t="s">
        <v>72</v>
      </c>
      <c r="D31" s="3" t="s">
        <v>73</v>
      </c>
      <c r="E31" s="3" t="s">
        <v>73</v>
      </c>
      <c r="G31" s="3" t="s">
        <v>35</v>
      </c>
      <c r="H31" s="3" t="s">
        <v>81</v>
      </c>
      <c r="I31" s="2" t="s">
        <v>84</v>
      </c>
      <c r="J31" s="7" t="s">
        <v>72</v>
      </c>
      <c r="K31" s="3" t="s">
        <v>73</v>
      </c>
      <c r="M31" s="10" t="s">
        <v>46</v>
      </c>
      <c r="N31" s="3" t="s">
        <v>63</v>
      </c>
      <c r="P31" s="3" t="s">
        <v>74</v>
      </c>
      <c r="Q31" s="3" t="s">
        <v>75</v>
      </c>
    </row>
    <row r="32" spans="1:18" ht="19.5" x14ac:dyDescent="0.3">
      <c r="A32" s="8" t="s">
        <v>72</v>
      </c>
      <c r="B32" s="2" t="s">
        <v>85</v>
      </c>
      <c r="C32" s="7" t="s">
        <v>72</v>
      </c>
      <c r="D32" s="3" t="s">
        <v>73</v>
      </c>
      <c r="E32" s="3" t="s">
        <v>73</v>
      </c>
      <c r="G32" s="3" t="s">
        <v>35</v>
      </c>
      <c r="H32" s="3" t="s">
        <v>84</v>
      </c>
      <c r="I32" s="2" t="s">
        <v>86</v>
      </c>
      <c r="J32" s="7" t="s">
        <v>72</v>
      </c>
      <c r="K32" s="3" t="s">
        <v>73</v>
      </c>
      <c r="M32" s="10" t="s">
        <v>46</v>
      </c>
      <c r="N32" s="3" t="s">
        <v>63</v>
      </c>
      <c r="P32" s="3" t="s">
        <v>74</v>
      </c>
      <c r="Q32" s="3" t="s">
        <v>75</v>
      </c>
    </row>
    <row r="33" spans="1:22" ht="19.5" x14ac:dyDescent="0.3">
      <c r="A33" s="8" t="s">
        <v>72</v>
      </c>
      <c r="B33" s="2" t="s">
        <v>87</v>
      </c>
      <c r="C33" s="7" t="s">
        <v>72</v>
      </c>
      <c r="D33" s="3" t="s">
        <v>73</v>
      </c>
      <c r="E33" s="3" t="s">
        <v>73</v>
      </c>
      <c r="G33" s="3" t="s">
        <v>35</v>
      </c>
      <c r="H33" s="3" t="s">
        <v>86</v>
      </c>
      <c r="I33" s="2" t="s">
        <v>88</v>
      </c>
      <c r="J33" s="7" t="s">
        <v>72</v>
      </c>
      <c r="K33" s="3" t="s">
        <v>73</v>
      </c>
      <c r="M33" s="10" t="s">
        <v>46</v>
      </c>
      <c r="N33" s="3" t="s">
        <v>63</v>
      </c>
      <c r="P33" s="3" t="s">
        <v>74</v>
      </c>
      <c r="Q33" s="3" t="s">
        <v>75</v>
      </c>
    </row>
    <row r="34" spans="1:22" ht="19.5" x14ac:dyDescent="0.3">
      <c r="A34" s="8" t="s">
        <v>72</v>
      </c>
      <c r="B34" s="2" t="s">
        <v>89</v>
      </c>
      <c r="C34" s="7" t="s">
        <v>72</v>
      </c>
      <c r="D34" s="3" t="s">
        <v>73</v>
      </c>
      <c r="E34" s="3" t="s">
        <v>73</v>
      </c>
      <c r="G34" s="3" t="s">
        <v>35</v>
      </c>
      <c r="H34" s="3" t="s">
        <v>88</v>
      </c>
      <c r="I34" s="2" t="s">
        <v>90</v>
      </c>
      <c r="J34" s="7" t="s">
        <v>72</v>
      </c>
      <c r="K34" s="3" t="s">
        <v>73</v>
      </c>
      <c r="M34" s="10" t="s">
        <v>46</v>
      </c>
      <c r="N34" s="3" t="s">
        <v>63</v>
      </c>
      <c r="P34" s="3" t="s">
        <v>74</v>
      </c>
      <c r="Q34" s="3" t="s">
        <v>75</v>
      </c>
    </row>
    <row r="35" spans="1:22" ht="19.5" x14ac:dyDescent="0.3">
      <c r="A35" s="8" t="s">
        <v>72</v>
      </c>
      <c r="B35" s="2" t="s">
        <v>91</v>
      </c>
      <c r="C35" s="7" t="s">
        <v>72</v>
      </c>
      <c r="D35" s="3" t="s">
        <v>73</v>
      </c>
      <c r="E35" s="3" t="s">
        <v>73</v>
      </c>
      <c r="G35" s="3" t="s">
        <v>35</v>
      </c>
      <c r="H35" s="3" t="s">
        <v>90</v>
      </c>
      <c r="I35" s="2" t="s">
        <v>92</v>
      </c>
      <c r="J35" s="7" t="s">
        <v>72</v>
      </c>
      <c r="K35" s="3" t="s">
        <v>73</v>
      </c>
      <c r="M35" s="10" t="s">
        <v>46</v>
      </c>
      <c r="N35" s="3" t="s">
        <v>63</v>
      </c>
      <c r="P35" s="3" t="s">
        <v>74</v>
      </c>
      <c r="Q35" s="3" t="s">
        <v>75</v>
      </c>
    </row>
    <row r="36" spans="1:22" ht="19.5" x14ac:dyDescent="0.3">
      <c r="A36" s="8" t="s">
        <v>72</v>
      </c>
      <c r="B36" s="2" t="s">
        <v>93</v>
      </c>
      <c r="C36" s="7" t="s">
        <v>72</v>
      </c>
      <c r="D36" s="3" t="s">
        <v>73</v>
      </c>
      <c r="E36" s="3" t="s">
        <v>73</v>
      </c>
      <c r="G36" s="3" t="s">
        <v>35</v>
      </c>
      <c r="H36" s="3" t="s">
        <v>92</v>
      </c>
      <c r="I36" s="2" t="s">
        <v>94</v>
      </c>
      <c r="J36" s="7" t="s">
        <v>72</v>
      </c>
      <c r="K36" s="3" t="s">
        <v>73</v>
      </c>
      <c r="M36" s="10" t="s">
        <v>46</v>
      </c>
      <c r="N36" s="3" t="s">
        <v>63</v>
      </c>
      <c r="P36" s="3" t="s">
        <v>74</v>
      </c>
      <c r="Q36" s="3" t="s">
        <v>75</v>
      </c>
    </row>
    <row r="37" spans="1:22" ht="19.5" x14ac:dyDescent="0.3">
      <c r="A37" s="8" t="s">
        <v>72</v>
      </c>
      <c r="B37" s="2" t="s">
        <v>95</v>
      </c>
      <c r="C37" s="7" t="s">
        <v>72</v>
      </c>
      <c r="D37" s="3" t="s">
        <v>73</v>
      </c>
      <c r="E37" s="3" t="s">
        <v>73</v>
      </c>
      <c r="G37" s="3" t="s">
        <v>35</v>
      </c>
      <c r="H37" s="3" t="s">
        <v>94</v>
      </c>
      <c r="I37" s="2" t="s">
        <v>96</v>
      </c>
      <c r="J37" s="7" t="s">
        <v>72</v>
      </c>
      <c r="K37" s="3" t="s">
        <v>73</v>
      </c>
      <c r="M37" s="10" t="s">
        <v>46</v>
      </c>
      <c r="N37" s="3" t="s">
        <v>63</v>
      </c>
      <c r="P37" s="3" t="s">
        <v>74</v>
      </c>
      <c r="Q37" s="3" t="s">
        <v>75</v>
      </c>
    </row>
    <row r="38" spans="1:22" ht="19.5" x14ac:dyDescent="0.3">
      <c r="A38" s="8" t="s">
        <v>72</v>
      </c>
      <c r="B38" s="2" t="s">
        <v>97</v>
      </c>
      <c r="C38" s="7" t="s">
        <v>72</v>
      </c>
      <c r="D38" s="3" t="s">
        <v>73</v>
      </c>
      <c r="E38" s="3" t="s">
        <v>73</v>
      </c>
      <c r="G38" s="3" t="s">
        <v>35</v>
      </c>
      <c r="H38" s="3" t="s">
        <v>96</v>
      </c>
      <c r="I38" s="2" t="s">
        <v>98</v>
      </c>
      <c r="J38" s="7" t="s">
        <v>72</v>
      </c>
      <c r="K38" s="3" t="s">
        <v>73</v>
      </c>
      <c r="M38" s="10" t="s">
        <v>46</v>
      </c>
      <c r="N38" s="3" t="s">
        <v>63</v>
      </c>
      <c r="P38" s="3" t="s">
        <v>74</v>
      </c>
      <c r="Q38" s="3" t="s">
        <v>75</v>
      </c>
    </row>
    <row r="39" spans="1:22" ht="19.5" x14ac:dyDescent="0.3">
      <c r="A39" s="8" t="s">
        <v>72</v>
      </c>
      <c r="B39" s="2" t="s">
        <v>99</v>
      </c>
      <c r="C39" s="7" t="s">
        <v>72</v>
      </c>
      <c r="D39" s="3" t="s">
        <v>73</v>
      </c>
      <c r="E39" s="3" t="s">
        <v>73</v>
      </c>
      <c r="G39" s="3" t="s">
        <v>35</v>
      </c>
      <c r="H39" s="3" t="s">
        <v>98</v>
      </c>
      <c r="I39" s="2" t="s">
        <v>100</v>
      </c>
      <c r="J39" s="7" t="s">
        <v>72</v>
      </c>
      <c r="K39" s="3" t="s">
        <v>73</v>
      </c>
      <c r="M39" s="10" t="s">
        <v>46</v>
      </c>
      <c r="N39" s="3" t="s">
        <v>63</v>
      </c>
      <c r="P39" s="3" t="s">
        <v>74</v>
      </c>
      <c r="Q39" s="3" t="s">
        <v>75</v>
      </c>
    </row>
    <row r="40" spans="1:22" ht="19.5" x14ac:dyDescent="0.3">
      <c r="A40" s="8" t="s">
        <v>72</v>
      </c>
      <c r="B40" s="2" t="s">
        <v>101</v>
      </c>
      <c r="C40" s="7" t="s">
        <v>72</v>
      </c>
      <c r="D40" s="3" t="s">
        <v>73</v>
      </c>
      <c r="E40" s="3" t="s">
        <v>73</v>
      </c>
      <c r="G40" s="3" t="s">
        <v>35</v>
      </c>
      <c r="H40" s="3" t="s">
        <v>100</v>
      </c>
      <c r="I40" s="2" t="s">
        <v>102</v>
      </c>
      <c r="J40" s="7" t="s">
        <v>72</v>
      </c>
      <c r="K40" s="3" t="s">
        <v>73</v>
      </c>
      <c r="M40" s="10" t="s">
        <v>46</v>
      </c>
      <c r="N40" s="3" t="s">
        <v>63</v>
      </c>
      <c r="P40" s="3" t="s">
        <v>74</v>
      </c>
      <c r="Q40" s="3" t="s">
        <v>75</v>
      </c>
    </row>
    <row r="41" spans="1:22" ht="19.5" x14ac:dyDescent="0.3">
      <c r="A41" s="8" t="s">
        <v>72</v>
      </c>
      <c r="B41" s="2" t="s">
        <v>103</v>
      </c>
      <c r="C41" s="7" t="s">
        <v>72</v>
      </c>
      <c r="D41" s="3" t="s">
        <v>73</v>
      </c>
      <c r="E41" s="3" t="s">
        <v>73</v>
      </c>
      <c r="G41" s="3" t="s">
        <v>35</v>
      </c>
      <c r="H41" s="3" t="s">
        <v>102</v>
      </c>
      <c r="I41" s="2" t="s">
        <v>104</v>
      </c>
      <c r="J41" s="7" t="s">
        <v>72</v>
      </c>
      <c r="K41" s="3" t="s">
        <v>73</v>
      </c>
      <c r="M41" s="10" t="s">
        <v>46</v>
      </c>
      <c r="N41" s="3" t="s">
        <v>63</v>
      </c>
      <c r="P41" s="3" t="s">
        <v>74</v>
      </c>
      <c r="Q41" s="3" t="s">
        <v>75</v>
      </c>
    </row>
    <row r="42" spans="1:22" ht="19.5" x14ac:dyDescent="0.3">
      <c r="A42" s="8" t="s">
        <v>72</v>
      </c>
      <c r="B42" s="2" t="s">
        <v>105</v>
      </c>
      <c r="C42" s="7" t="s">
        <v>72</v>
      </c>
      <c r="D42" s="3" t="s">
        <v>73</v>
      </c>
      <c r="E42" s="3" t="s">
        <v>73</v>
      </c>
      <c r="G42" s="3" t="s">
        <v>35</v>
      </c>
      <c r="H42" s="3" t="s">
        <v>104</v>
      </c>
      <c r="I42" s="2" t="s">
        <v>106</v>
      </c>
      <c r="J42" s="7" t="s">
        <v>72</v>
      </c>
      <c r="K42" s="3" t="s">
        <v>73</v>
      </c>
      <c r="M42" s="10" t="s">
        <v>46</v>
      </c>
      <c r="N42" s="3" t="s">
        <v>63</v>
      </c>
      <c r="P42" s="3" t="s">
        <v>74</v>
      </c>
      <c r="Q42" s="3" t="s">
        <v>75</v>
      </c>
    </row>
    <row r="43" spans="1:22" ht="19.5" x14ac:dyDescent="0.3">
      <c r="A43" s="8" t="s">
        <v>72</v>
      </c>
      <c r="B43" s="2" t="s">
        <v>107</v>
      </c>
      <c r="C43" s="7" t="s">
        <v>72</v>
      </c>
      <c r="D43" s="3" t="s">
        <v>73</v>
      </c>
      <c r="E43" s="3" t="s">
        <v>73</v>
      </c>
      <c r="G43" s="3" t="s">
        <v>35</v>
      </c>
      <c r="H43" s="3" t="s">
        <v>106</v>
      </c>
      <c r="I43" s="2" t="s">
        <v>108</v>
      </c>
      <c r="J43" s="7" t="s">
        <v>72</v>
      </c>
      <c r="K43" s="3" t="s">
        <v>73</v>
      </c>
      <c r="M43" s="10" t="s">
        <v>46</v>
      </c>
      <c r="N43" s="3" t="s">
        <v>63</v>
      </c>
      <c r="P43" s="3" t="s">
        <v>74</v>
      </c>
      <c r="Q43" s="3" t="s">
        <v>75</v>
      </c>
    </row>
    <row r="44" spans="1:22" ht="19.5" x14ac:dyDescent="0.3">
      <c r="A44" s="8" t="s">
        <v>72</v>
      </c>
      <c r="B44" s="2" t="s">
        <v>109</v>
      </c>
      <c r="C44" s="7" t="s">
        <v>72</v>
      </c>
      <c r="D44" s="3" t="s">
        <v>73</v>
      </c>
      <c r="E44" s="3" t="s">
        <v>73</v>
      </c>
      <c r="G44" s="3" t="s">
        <v>35</v>
      </c>
      <c r="H44" s="3" t="s">
        <v>108</v>
      </c>
      <c r="I44" s="2" t="s">
        <v>110</v>
      </c>
      <c r="J44" s="7" t="s">
        <v>72</v>
      </c>
      <c r="K44" s="3" t="s">
        <v>73</v>
      </c>
      <c r="M44" s="10" t="s">
        <v>46</v>
      </c>
      <c r="N44" s="3" t="s">
        <v>63</v>
      </c>
      <c r="P44" s="3" t="s">
        <v>74</v>
      </c>
      <c r="Q44" s="3" t="s">
        <v>75</v>
      </c>
    </row>
    <row r="45" spans="1:22" ht="19.5" x14ac:dyDescent="0.3">
      <c r="A45" s="8" t="s">
        <v>72</v>
      </c>
      <c r="B45" s="2" t="s">
        <v>111</v>
      </c>
      <c r="C45" s="7" t="s">
        <v>72</v>
      </c>
      <c r="D45" s="3" t="s">
        <v>73</v>
      </c>
      <c r="E45" s="3" t="s">
        <v>73</v>
      </c>
      <c r="G45" s="3" t="s">
        <v>35</v>
      </c>
      <c r="H45" s="3" t="s">
        <v>110</v>
      </c>
      <c r="I45" s="2" t="s">
        <v>112</v>
      </c>
      <c r="J45" s="7" t="s">
        <v>72</v>
      </c>
      <c r="K45" s="3" t="s">
        <v>73</v>
      </c>
      <c r="M45" s="10" t="s">
        <v>46</v>
      </c>
      <c r="N45" s="3" t="s">
        <v>63</v>
      </c>
      <c r="S45" s="3" t="s">
        <v>113</v>
      </c>
      <c r="T45" s="8" t="s">
        <v>114</v>
      </c>
    </row>
    <row r="46" spans="1:22" ht="23.25" x14ac:dyDescent="0.35">
      <c r="B46" s="2" t="s">
        <v>115</v>
      </c>
      <c r="C46" s="3" t="s">
        <v>116</v>
      </c>
      <c r="D46" s="3" t="s">
        <v>73</v>
      </c>
      <c r="E46" s="3" t="s">
        <v>117</v>
      </c>
      <c r="G46" s="5" t="s">
        <v>118</v>
      </c>
      <c r="H46" s="3" t="s">
        <v>112</v>
      </c>
      <c r="I46" s="2" t="s">
        <v>119</v>
      </c>
      <c r="J46" s="3" t="s">
        <v>19</v>
      </c>
      <c r="K46" s="3" t="s">
        <v>73</v>
      </c>
      <c r="L46" s="2" t="s">
        <v>120</v>
      </c>
      <c r="M46" s="5" t="s">
        <v>121</v>
      </c>
      <c r="N46" s="3" t="s">
        <v>63</v>
      </c>
      <c r="O46" s="2" t="s">
        <v>23</v>
      </c>
      <c r="S46" s="3" t="s">
        <v>113</v>
      </c>
      <c r="T46" s="2" t="s">
        <v>122</v>
      </c>
    </row>
    <row r="47" spans="1:22" ht="22.5" x14ac:dyDescent="0.3">
      <c r="B47" s="2" t="s">
        <v>123</v>
      </c>
      <c r="C47" s="3" t="s">
        <v>116</v>
      </c>
      <c r="D47" s="3" t="s">
        <v>117</v>
      </c>
      <c r="E47" s="3" t="s">
        <v>124</v>
      </c>
      <c r="G47" s="5" t="s">
        <v>118</v>
      </c>
      <c r="H47" s="3" t="s">
        <v>119</v>
      </c>
      <c r="I47" s="2" t="s">
        <v>125</v>
      </c>
      <c r="J47" s="3" t="s">
        <v>56</v>
      </c>
      <c r="K47" s="3" t="s">
        <v>120</v>
      </c>
      <c r="M47" s="3" t="s">
        <v>22</v>
      </c>
      <c r="N47" s="3" t="s">
        <v>23</v>
      </c>
      <c r="O47" s="2" t="s">
        <v>126</v>
      </c>
      <c r="U47" s="7" t="s">
        <v>127</v>
      </c>
      <c r="V47" s="8" t="s">
        <v>128</v>
      </c>
    </row>
    <row r="48" spans="1:22" ht="22.5" x14ac:dyDescent="0.3">
      <c r="B48" s="2" t="s">
        <v>129</v>
      </c>
      <c r="C48" s="10" t="s">
        <v>130</v>
      </c>
      <c r="D48" s="3" t="s">
        <v>124</v>
      </c>
      <c r="E48" s="3" t="s">
        <v>131</v>
      </c>
      <c r="G48" s="5" t="s">
        <v>132</v>
      </c>
      <c r="H48" s="3" t="s">
        <v>125</v>
      </c>
      <c r="I48" s="2" t="s">
        <v>133</v>
      </c>
      <c r="J48" s="3" t="s">
        <v>56</v>
      </c>
      <c r="K48" s="3" t="s">
        <v>120</v>
      </c>
      <c r="M48" s="5" t="s">
        <v>121</v>
      </c>
      <c r="N48" s="3" t="s">
        <v>126</v>
      </c>
      <c r="O48" s="2" t="s">
        <v>134</v>
      </c>
    </row>
    <row r="49" spans="1:20" ht="22.5" x14ac:dyDescent="0.3">
      <c r="B49" s="2" t="s">
        <v>135</v>
      </c>
      <c r="C49" s="10" t="s">
        <v>130</v>
      </c>
      <c r="D49" s="3" t="s">
        <v>131</v>
      </c>
      <c r="E49" s="3" t="s">
        <v>136</v>
      </c>
      <c r="G49" s="5" t="s">
        <v>132</v>
      </c>
      <c r="H49" s="3" t="s">
        <v>133</v>
      </c>
      <c r="I49" s="2" t="s">
        <v>137</v>
      </c>
      <c r="J49" s="3" t="s">
        <v>56</v>
      </c>
      <c r="K49" s="3" t="s">
        <v>120</v>
      </c>
      <c r="M49" s="10" t="s">
        <v>46</v>
      </c>
      <c r="N49" s="3" t="s">
        <v>134</v>
      </c>
    </row>
    <row r="50" spans="1:20" ht="19.5" x14ac:dyDescent="0.3">
      <c r="A50" s="8" t="s">
        <v>367</v>
      </c>
    </row>
    <row r="51" spans="1:20" ht="19.5" x14ac:dyDescent="0.3">
      <c r="A51" s="8"/>
    </row>
    <row r="53" spans="1:20" ht="22.5" x14ac:dyDescent="0.3">
      <c r="A53" s="2" t="s">
        <v>138</v>
      </c>
      <c r="B53" s="2" t="s">
        <v>139</v>
      </c>
      <c r="C53" s="13" t="s">
        <v>140</v>
      </c>
      <c r="D53" s="3" t="s">
        <v>141</v>
      </c>
      <c r="F53" s="6" t="s">
        <v>8</v>
      </c>
    </row>
    <row r="54" spans="1:20" ht="22.5" x14ac:dyDescent="0.3">
      <c r="A54" s="8" t="s">
        <v>142</v>
      </c>
      <c r="B54" s="2" t="s">
        <v>143</v>
      </c>
      <c r="C54" s="5" t="s">
        <v>144</v>
      </c>
      <c r="D54" s="3" t="s">
        <v>145</v>
      </c>
      <c r="E54" s="3" t="s">
        <v>146</v>
      </c>
      <c r="F54" s="9">
        <f>($D$53-E54)/$D$53*100</f>
        <v>3.9700907957984763</v>
      </c>
      <c r="G54" s="3" t="s">
        <v>35</v>
      </c>
      <c r="H54" s="3" t="s">
        <v>147</v>
      </c>
      <c r="I54" s="2" t="s">
        <v>148</v>
      </c>
      <c r="J54" s="3" t="s">
        <v>19</v>
      </c>
      <c r="K54" s="3" t="s">
        <v>120</v>
      </c>
      <c r="L54" s="2" t="s">
        <v>20</v>
      </c>
      <c r="M54" s="3" t="s">
        <v>22</v>
      </c>
      <c r="N54" s="3" t="s">
        <v>134</v>
      </c>
      <c r="O54" s="2" t="s">
        <v>149</v>
      </c>
    </row>
    <row r="55" spans="1:20" ht="22.5" x14ac:dyDescent="0.3">
      <c r="A55" s="8" t="s">
        <v>142</v>
      </c>
      <c r="B55" s="2" t="s">
        <v>150</v>
      </c>
      <c r="C55" s="5" t="s">
        <v>144</v>
      </c>
      <c r="D55" s="3" t="s">
        <v>146</v>
      </c>
      <c r="E55" s="3" t="s">
        <v>151</v>
      </c>
      <c r="F55" s="9">
        <f t="shared" ref="F55:F64" si="2">($D$53-E55)/$D$53*100</f>
        <v>4.2015310664055532</v>
      </c>
      <c r="G55" s="5" t="s">
        <v>132</v>
      </c>
      <c r="H55" s="3" t="s">
        <v>148</v>
      </c>
      <c r="I55" s="2" t="s">
        <v>152</v>
      </c>
      <c r="J55" s="3" t="s">
        <v>19</v>
      </c>
      <c r="K55" s="3" t="s">
        <v>20</v>
      </c>
      <c r="L55" s="2" t="s">
        <v>153</v>
      </c>
      <c r="M55" s="10" t="s">
        <v>46</v>
      </c>
      <c r="N55" s="3" t="s">
        <v>149</v>
      </c>
    </row>
    <row r="56" spans="1:20" ht="22.5" x14ac:dyDescent="0.3">
      <c r="A56" s="8" t="s">
        <v>142</v>
      </c>
      <c r="B56" s="2" t="s">
        <v>154</v>
      </c>
      <c r="C56" s="5" t="s">
        <v>144</v>
      </c>
      <c r="D56" s="3" t="s">
        <v>155</v>
      </c>
      <c r="E56" s="3" t="s">
        <v>156</v>
      </c>
      <c r="F56" s="9">
        <f t="shared" si="2"/>
        <v>7.2814669752537</v>
      </c>
      <c r="G56" s="5" t="s">
        <v>132</v>
      </c>
      <c r="H56" s="3" t="s">
        <v>157</v>
      </c>
      <c r="I56" s="2" t="s">
        <v>158</v>
      </c>
      <c r="J56" s="3" t="s">
        <v>19</v>
      </c>
      <c r="K56" s="3" t="s">
        <v>153</v>
      </c>
      <c r="L56" s="2" t="s">
        <v>159</v>
      </c>
      <c r="M56" s="10" t="s">
        <v>46</v>
      </c>
      <c r="N56" s="3" t="s">
        <v>149</v>
      </c>
    </row>
    <row r="57" spans="1:20" ht="22.5" x14ac:dyDescent="0.3">
      <c r="A57" s="8" t="s">
        <v>142</v>
      </c>
      <c r="B57" s="2" t="s">
        <v>160</v>
      </c>
      <c r="C57" s="5" t="s">
        <v>144</v>
      </c>
      <c r="D57" s="3" t="s">
        <v>156</v>
      </c>
      <c r="E57" s="3" t="s">
        <v>161</v>
      </c>
      <c r="F57" s="9" t="s">
        <v>162</v>
      </c>
      <c r="G57" s="5" t="s">
        <v>132</v>
      </c>
      <c r="H57" s="3" t="s">
        <v>158</v>
      </c>
      <c r="I57" s="2" t="s">
        <v>163</v>
      </c>
      <c r="J57" s="3" t="s">
        <v>19</v>
      </c>
      <c r="K57" s="3" t="s">
        <v>159</v>
      </c>
      <c r="L57" s="2" t="s">
        <v>51</v>
      </c>
      <c r="M57" s="10" t="s">
        <v>46</v>
      </c>
      <c r="N57" s="3" t="s">
        <v>149</v>
      </c>
    </row>
    <row r="58" spans="1:20" ht="22.5" x14ac:dyDescent="0.3">
      <c r="A58" s="8" t="s">
        <v>14</v>
      </c>
      <c r="B58" s="2" t="s">
        <v>164</v>
      </c>
      <c r="C58" s="5" t="s">
        <v>16</v>
      </c>
      <c r="D58" s="3" t="s">
        <v>165</v>
      </c>
      <c r="E58" s="3" t="s">
        <v>166</v>
      </c>
      <c r="F58" s="9">
        <f t="shared" si="2"/>
        <v>12.106106462524487</v>
      </c>
      <c r="G58" s="3" t="s">
        <v>35</v>
      </c>
      <c r="H58" s="3" t="s">
        <v>167</v>
      </c>
      <c r="I58" s="2" t="s">
        <v>168</v>
      </c>
      <c r="J58" s="3" t="s">
        <v>56</v>
      </c>
      <c r="K58" s="3" t="s">
        <v>51</v>
      </c>
      <c r="M58" s="10" t="s">
        <v>46</v>
      </c>
      <c r="N58" s="3" t="s">
        <v>149</v>
      </c>
    </row>
    <row r="59" spans="1:20" ht="22.5" x14ac:dyDescent="0.3">
      <c r="A59" s="8" t="s">
        <v>14</v>
      </c>
      <c r="B59" s="2" t="s">
        <v>169</v>
      </c>
      <c r="C59" s="5" t="s">
        <v>16</v>
      </c>
      <c r="D59" s="3" t="s">
        <v>166</v>
      </c>
      <c r="E59" s="3" t="s">
        <v>170</v>
      </c>
      <c r="F59" s="9">
        <f t="shared" si="2"/>
        <v>38.579312800427282</v>
      </c>
      <c r="G59" s="3" t="s">
        <v>35</v>
      </c>
      <c r="H59" s="3" t="s">
        <v>168</v>
      </c>
      <c r="I59" s="2" t="s">
        <v>171</v>
      </c>
      <c r="J59" s="3" t="s">
        <v>56</v>
      </c>
      <c r="K59" s="3" t="s">
        <v>51</v>
      </c>
      <c r="M59" s="3" t="s">
        <v>22</v>
      </c>
      <c r="N59" s="3" t="s">
        <v>149</v>
      </c>
      <c r="O59" s="2" t="s">
        <v>172</v>
      </c>
    </row>
    <row r="60" spans="1:20" ht="22.5" x14ac:dyDescent="0.3">
      <c r="A60" s="8" t="s">
        <v>14</v>
      </c>
      <c r="B60" s="2" t="s">
        <v>173</v>
      </c>
      <c r="C60" s="5" t="s">
        <v>16</v>
      </c>
      <c r="D60" s="3" t="s">
        <v>170</v>
      </c>
      <c r="E60" s="3" t="s">
        <v>174</v>
      </c>
      <c r="F60" s="9">
        <f t="shared" si="2"/>
        <v>59.337724764108948</v>
      </c>
      <c r="G60" s="10" t="s">
        <v>175</v>
      </c>
      <c r="H60" s="3" t="s">
        <v>171</v>
      </c>
      <c r="I60" s="2" t="s">
        <v>176</v>
      </c>
      <c r="J60" s="3" t="s">
        <v>56</v>
      </c>
      <c r="K60" s="3" t="s">
        <v>51</v>
      </c>
      <c r="M60" s="3" t="s">
        <v>22</v>
      </c>
      <c r="N60" s="3" t="s">
        <v>172</v>
      </c>
      <c r="O60" s="2" t="s">
        <v>177</v>
      </c>
    </row>
    <row r="61" spans="1:20" ht="22.5" x14ac:dyDescent="0.3">
      <c r="A61" s="8" t="s">
        <v>14</v>
      </c>
      <c r="B61" s="2" t="s">
        <v>178</v>
      </c>
      <c r="C61" s="5" t="s">
        <v>144</v>
      </c>
      <c r="D61" s="3" t="s">
        <v>174</v>
      </c>
      <c r="E61" s="3" t="s">
        <v>174</v>
      </c>
      <c r="F61" s="9">
        <f t="shared" si="2"/>
        <v>59.337724764108948</v>
      </c>
      <c r="G61" s="10" t="s">
        <v>175</v>
      </c>
      <c r="H61" s="3" t="s">
        <v>176</v>
      </c>
      <c r="I61" s="2" t="s">
        <v>179</v>
      </c>
      <c r="J61" s="3" t="s">
        <v>56</v>
      </c>
      <c r="K61" s="3" t="s">
        <v>51</v>
      </c>
      <c r="M61" s="10" t="s">
        <v>46</v>
      </c>
      <c r="N61" s="3" t="s">
        <v>177</v>
      </c>
    </row>
    <row r="62" spans="1:20" ht="22.5" x14ac:dyDescent="0.3">
      <c r="A62" s="8" t="s">
        <v>14</v>
      </c>
      <c r="B62" s="2" t="s">
        <v>180</v>
      </c>
      <c r="C62" s="5" t="s">
        <v>144</v>
      </c>
      <c r="D62" s="3" t="s">
        <v>174</v>
      </c>
      <c r="E62" s="3" t="s">
        <v>181</v>
      </c>
      <c r="F62" s="9">
        <f t="shared" si="2"/>
        <v>58.661207050026711</v>
      </c>
      <c r="G62" s="10" t="s">
        <v>175</v>
      </c>
      <c r="H62" s="3" t="s">
        <v>179</v>
      </c>
      <c r="I62" s="2" t="s">
        <v>182</v>
      </c>
      <c r="J62" s="3" t="s">
        <v>56</v>
      </c>
      <c r="K62" s="3" t="s">
        <v>51</v>
      </c>
      <c r="M62" s="10" t="s">
        <v>46</v>
      </c>
      <c r="N62" s="3" t="s">
        <v>177</v>
      </c>
    </row>
    <row r="63" spans="1:20" ht="22.5" x14ac:dyDescent="0.3">
      <c r="A63" s="8" t="s">
        <v>14</v>
      </c>
      <c r="B63" s="2" t="s">
        <v>183</v>
      </c>
      <c r="C63" s="5" t="s">
        <v>16</v>
      </c>
      <c r="D63" s="3" t="s">
        <v>181</v>
      </c>
      <c r="E63" s="3" t="s">
        <v>184</v>
      </c>
      <c r="F63" s="9">
        <f t="shared" si="2"/>
        <v>66.476766957450607</v>
      </c>
      <c r="G63" s="10" t="s">
        <v>175</v>
      </c>
      <c r="H63" s="3" t="s">
        <v>182</v>
      </c>
      <c r="I63" s="2" t="s">
        <v>185</v>
      </c>
      <c r="J63" s="3" t="s">
        <v>56</v>
      </c>
      <c r="K63" s="3" t="s">
        <v>51</v>
      </c>
      <c r="M63" s="10" t="s">
        <v>46</v>
      </c>
      <c r="N63" s="3" t="s">
        <v>177</v>
      </c>
      <c r="P63" s="3" t="s">
        <v>74</v>
      </c>
      <c r="Q63" s="3" t="s">
        <v>75</v>
      </c>
    </row>
    <row r="64" spans="1:20" ht="19.5" x14ac:dyDescent="0.3">
      <c r="A64" s="8" t="s">
        <v>72</v>
      </c>
      <c r="B64" s="2" t="s">
        <v>186</v>
      </c>
      <c r="C64" s="11" t="s">
        <v>72</v>
      </c>
      <c r="D64" s="3" t="s">
        <v>184</v>
      </c>
      <c r="E64" s="3" t="s">
        <v>73</v>
      </c>
      <c r="F64" s="9">
        <f t="shared" si="2"/>
        <v>100</v>
      </c>
      <c r="G64" s="10" t="s">
        <v>175</v>
      </c>
      <c r="H64" s="3" t="s">
        <v>185</v>
      </c>
      <c r="I64" s="2" t="s">
        <v>187</v>
      </c>
      <c r="J64" s="7" t="s">
        <v>72</v>
      </c>
      <c r="K64" s="3" t="s">
        <v>73</v>
      </c>
      <c r="M64" s="10" t="s">
        <v>46</v>
      </c>
      <c r="N64" s="3" t="s">
        <v>73</v>
      </c>
      <c r="P64" s="3" t="s">
        <v>74</v>
      </c>
      <c r="Q64" s="7" t="s">
        <v>188</v>
      </c>
      <c r="S64" s="3" t="s">
        <v>113</v>
      </c>
      <c r="T64" s="8" t="s">
        <v>189</v>
      </c>
    </row>
    <row r="65" spans="1:22" ht="22.5" x14ac:dyDescent="0.3">
      <c r="B65" s="2" t="s">
        <v>190</v>
      </c>
      <c r="C65" s="3" t="s">
        <v>116</v>
      </c>
      <c r="D65" s="3" t="s">
        <v>73</v>
      </c>
      <c r="E65" s="3" t="s">
        <v>191</v>
      </c>
      <c r="F65" s="9"/>
      <c r="G65" s="5" t="s">
        <v>132</v>
      </c>
      <c r="H65" s="3" t="s">
        <v>187</v>
      </c>
      <c r="I65" s="2" t="s">
        <v>171</v>
      </c>
      <c r="J65" s="3" t="s">
        <v>19</v>
      </c>
      <c r="K65" s="3" t="s">
        <v>73</v>
      </c>
      <c r="L65" s="2" t="s">
        <v>192</v>
      </c>
      <c r="M65" s="3" t="s">
        <v>22</v>
      </c>
      <c r="N65" s="3" t="s">
        <v>193</v>
      </c>
      <c r="O65" s="2" t="s">
        <v>134</v>
      </c>
      <c r="U65" s="7" t="s">
        <v>194</v>
      </c>
      <c r="V65" s="8" t="s">
        <v>128</v>
      </c>
    </row>
    <row r="66" spans="1:22" ht="22.5" x14ac:dyDescent="0.3">
      <c r="B66" s="2" t="s">
        <v>195</v>
      </c>
      <c r="C66" s="3" t="s">
        <v>196</v>
      </c>
      <c r="D66" s="3" t="s">
        <v>191</v>
      </c>
      <c r="E66" s="3" t="s">
        <v>197</v>
      </c>
      <c r="F66" s="9"/>
      <c r="G66" s="5" t="s">
        <v>118</v>
      </c>
      <c r="H66" s="3" t="s">
        <v>171</v>
      </c>
      <c r="I66" s="2" t="s">
        <v>198</v>
      </c>
      <c r="J66" s="3" t="s">
        <v>19</v>
      </c>
      <c r="K66" s="3" t="s">
        <v>192</v>
      </c>
      <c r="L66" s="2" t="s">
        <v>199</v>
      </c>
      <c r="M66" s="10" t="s">
        <v>46</v>
      </c>
      <c r="N66" s="3" t="s">
        <v>134</v>
      </c>
      <c r="U66" s="7" t="s">
        <v>194</v>
      </c>
      <c r="V66" s="8" t="s">
        <v>128</v>
      </c>
    </row>
    <row r="67" spans="1:22" ht="19.5" x14ac:dyDescent="0.3">
      <c r="A67" s="8" t="s">
        <v>200</v>
      </c>
    </row>
    <row r="68" spans="1:22" ht="18" customHeight="1" x14ac:dyDescent="0.3">
      <c r="A68" s="8" t="s">
        <v>201</v>
      </c>
    </row>
    <row r="69" spans="1:22" ht="18" customHeight="1" x14ac:dyDescent="0.3">
      <c r="A69" s="8"/>
    </row>
    <row r="70" spans="1:22" ht="18" customHeight="1" x14ac:dyDescent="0.3">
      <c r="A70" s="8"/>
    </row>
    <row r="71" spans="1:22" ht="22.5" x14ac:dyDescent="0.3">
      <c r="A71" s="2" t="s">
        <v>202</v>
      </c>
      <c r="B71" s="2" t="s">
        <v>203</v>
      </c>
      <c r="C71" s="13" t="s">
        <v>140</v>
      </c>
      <c r="D71" s="3" t="s">
        <v>204</v>
      </c>
      <c r="F71" s="6" t="s">
        <v>8</v>
      </c>
    </row>
    <row r="72" spans="1:22" ht="22.5" x14ac:dyDescent="0.3">
      <c r="A72" s="8" t="s">
        <v>142</v>
      </c>
      <c r="B72" s="2" t="s">
        <v>205</v>
      </c>
      <c r="C72" s="5" t="s">
        <v>144</v>
      </c>
      <c r="D72" s="3" t="s">
        <v>206</v>
      </c>
      <c r="E72" s="3" t="s">
        <v>207</v>
      </c>
      <c r="F72" s="9" t="s">
        <v>162</v>
      </c>
      <c r="G72" s="5" t="s">
        <v>132</v>
      </c>
      <c r="H72" s="3" t="s">
        <v>208</v>
      </c>
      <c r="I72" s="2" t="s">
        <v>209</v>
      </c>
      <c r="J72" s="3" t="s">
        <v>19</v>
      </c>
      <c r="K72" s="3" t="s">
        <v>199</v>
      </c>
      <c r="L72" s="2" t="s">
        <v>120</v>
      </c>
      <c r="M72" s="10" t="s">
        <v>46</v>
      </c>
      <c r="N72" s="3" t="s">
        <v>134</v>
      </c>
    </row>
    <row r="73" spans="1:22" ht="22.5" x14ac:dyDescent="0.3">
      <c r="A73" s="8" t="s">
        <v>142</v>
      </c>
      <c r="B73" s="2" t="s">
        <v>210</v>
      </c>
      <c r="C73" s="5" t="s">
        <v>144</v>
      </c>
      <c r="D73" s="3" t="s">
        <v>211</v>
      </c>
      <c r="E73" s="3" t="s">
        <v>212</v>
      </c>
      <c r="F73" s="9" t="s">
        <v>162</v>
      </c>
      <c r="G73" s="5" t="s">
        <v>132</v>
      </c>
      <c r="H73" s="3" t="s">
        <v>208</v>
      </c>
      <c r="I73" s="2" t="s">
        <v>213</v>
      </c>
      <c r="J73" s="3" t="s">
        <v>19</v>
      </c>
      <c r="K73" s="3" t="s">
        <v>120</v>
      </c>
      <c r="L73" s="2" t="s">
        <v>153</v>
      </c>
      <c r="M73" s="10" t="s">
        <v>46</v>
      </c>
      <c r="N73" s="3" t="s">
        <v>134</v>
      </c>
    </row>
    <row r="74" spans="1:22" ht="22.5" x14ac:dyDescent="0.3">
      <c r="A74" s="8" t="s">
        <v>142</v>
      </c>
      <c r="B74" s="2" t="s">
        <v>214</v>
      </c>
      <c r="C74" s="5" t="s">
        <v>144</v>
      </c>
      <c r="D74" s="3" t="s">
        <v>215</v>
      </c>
      <c r="E74" s="3" t="s">
        <v>216</v>
      </c>
      <c r="F74" s="9" t="s">
        <v>162</v>
      </c>
      <c r="G74" s="5" t="s">
        <v>132</v>
      </c>
      <c r="H74" s="3" t="s">
        <v>217</v>
      </c>
      <c r="I74" s="2" t="s">
        <v>218</v>
      </c>
      <c r="J74" s="3" t="s">
        <v>19</v>
      </c>
      <c r="K74" s="3" t="s">
        <v>153</v>
      </c>
      <c r="L74" s="2" t="s">
        <v>159</v>
      </c>
      <c r="M74" s="10" t="s">
        <v>46</v>
      </c>
      <c r="N74" s="3" t="s">
        <v>134</v>
      </c>
    </row>
    <row r="75" spans="1:22" ht="22.5" x14ac:dyDescent="0.3">
      <c r="A75" s="8" t="s">
        <v>142</v>
      </c>
      <c r="B75" s="2" t="s">
        <v>219</v>
      </c>
      <c r="C75" s="5" t="s">
        <v>144</v>
      </c>
      <c r="D75" s="3" t="s">
        <v>220</v>
      </c>
      <c r="E75" s="3" t="s">
        <v>221</v>
      </c>
      <c r="F75" s="9" t="s">
        <v>162</v>
      </c>
      <c r="G75" s="5" t="s">
        <v>132</v>
      </c>
      <c r="H75" s="3" t="s">
        <v>222</v>
      </c>
      <c r="I75" s="2" t="s">
        <v>223</v>
      </c>
      <c r="J75" s="3" t="s">
        <v>19</v>
      </c>
      <c r="K75" s="3" t="s">
        <v>159</v>
      </c>
      <c r="L75" s="2" t="s">
        <v>224</v>
      </c>
      <c r="M75" s="10" t="s">
        <v>46</v>
      </c>
      <c r="N75" s="3" t="s">
        <v>134</v>
      </c>
    </row>
    <row r="76" spans="1:22" ht="22.5" x14ac:dyDescent="0.3">
      <c r="A76" s="8" t="s">
        <v>142</v>
      </c>
      <c r="B76" s="2" t="s">
        <v>225</v>
      </c>
      <c r="C76" s="5" t="s">
        <v>144</v>
      </c>
      <c r="D76" s="3" t="s">
        <v>226</v>
      </c>
      <c r="E76" s="3" t="s">
        <v>227</v>
      </c>
      <c r="F76" s="9">
        <f t="shared" ref="F76:F95" si="3">($D$71-E76)/$D$71*100</f>
        <v>5.6937020683244315</v>
      </c>
      <c r="G76" s="5" t="s">
        <v>132</v>
      </c>
      <c r="H76" s="3" t="s">
        <v>228</v>
      </c>
      <c r="I76" s="2" t="s">
        <v>229</v>
      </c>
      <c r="J76" s="3" t="s">
        <v>19</v>
      </c>
      <c r="K76" s="3" t="s">
        <v>224</v>
      </c>
      <c r="L76" s="2" t="s">
        <v>51</v>
      </c>
      <c r="M76" s="10" t="s">
        <v>46</v>
      </c>
      <c r="N76" s="3" t="s">
        <v>134</v>
      </c>
    </row>
    <row r="77" spans="1:22" ht="22.5" x14ac:dyDescent="0.3">
      <c r="A77" s="8" t="s">
        <v>14</v>
      </c>
      <c r="B77" s="2" t="s">
        <v>230</v>
      </c>
      <c r="C77" s="5" t="s">
        <v>16</v>
      </c>
      <c r="D77" s="3" t="s">
        <v>231</v>
      </c>
      <c r="E77" s="3" t="s">
        <v>232</v>
      </c>
      <c r="F77" s="9">
        <f t="shared" si="3"/>
        <v>43.853125726237508</v>
      </c>
      <c r="G77" s="10" t="s">
        <v>175</v>
      </c>
      <c r="H77" s="3" t="s">
        <v>233</v>
      </c>
      <c r="I77" s="2" t="s">
        <v>234</v>
      </c>
      <c r="J77" s="3" t="s">
        <v>56</v>
      </c>
      <c r="K77" s="3" t="s">
        <v>51</v>
      </c>
      <c r="M77" s="3" t="s">
        <v>22</v>
      </c>
      <c r="N77" s="3" t="s">
        <v>134</v>
      </c>
      <c r="O77" s="2" t="s">
        <v>235</v>
      </c>
    </row>
    <row r="78" spans="1:22" ht="22.5" x14ac:dyDescent="0.3">
      <c r="A78" s="8" t="s">
        <v>14</v>
      </c>
      <c r="B78" s="2" t="s">
        <v>236</v>
      </c>
      <c r="C78" s="5" t="s">
        <v>16</v>
      </c>
      <c r="D78" s="3" t="s">
        <v>232</v>
      </c>
      <c r="E78" s="3" t="s">
        <v>237</v>
      </c>
      <c r="F78" s="9">
        <f t="shared" si="3"/>
        <v>61.120148733441781</v>
      </c>
      <c r="G78" s="10" t="s">
        <v>175</v>
      </c>
      <c r="H78" s="3" t="s">
        <v>234</v>
      </c>
      <c r="I78" s="2" t="s">
        <v>238</v>
      </c>
      <c r="J78" s="3" t="s">
        <v>56</v>
      </c>
      <c r="K78" s="3" t="s">
        <v>51</v>
      </c>
      <c r="M78" s="10" t="s">
        <v>46</v>
      </c>
      <c r="N78" s="3" t="s">
        <v>235</v>
      </c>
    </row>
    <row r="79" spans="1:22" ht="22.5" x14ac:dyDescent="0.3">
      <c r="A79" s="8" t="s">
        <v>14</v>
      </c>
      <c r="B79" s="2" t="s">
        <v>239</v>
      </c>
      <c r="C79" s="5" t="s">
        <v>16</v>
      </c>
      <c r="D79" s="3" t="s">
        <v>237</v>
      </c>
      <c r="E79" s="3" t="s">
        <v>240</v>
      </c>
      <c r="F79" s="9">
        <f t="shared" si="3"/>
        <v>69.88147803857774</v>
      </c>
      <c r="G79" s="10" t="s">
        <v>175</v>
      </c>
      <c r="H79" s="3" t="s">
        <v>238</v>
      </c>
      <c r="I79" s="2" t="s">
        <v>241</v>
      </c>
      <c r="J79" s="3" t="s">
        <v>56</v>
      </c>
      <c r="K79" s="3" t="s">
        <v>51</v>
      </c>
      <c r="M79" s="10" t="s">
        <v>46</v>
      </c>
      <c r="N79" s="3" t="s">
        <v>235</v>
      </c>
    </row>
    <row r="80" spans="1:22" ht="22.5" x14ac:dyDescent="0.3">
      <c r="A80" s="8" t="s">
        <v>14</v>
      </c>
      <c r="B80" s="2" t="s">
        <v>242</v>
      </c>
      <c r="C80" s="5" t="s">
        <v>144</v>
      </c>
      <c r="D80" s="3" t="s">
        <v>240</v>
      </c>
      <c r="E80" s="3" t="s">
        <v>243</v>
      </c>
      <c r="F80" s="9">
        <f t="shared" si="3"/>
        <v>68.858935626307229</v>
      </c>
      <c r="G80" s="10" t="s">
        <v>175</v>
      </c>
      <c r="H80" s="3" t="s">
        <v>244</v>
      </c>
      <c r="I80" s="2" t="s">
        <v>245</v>
      </c>
      <c r="J80" s="3" t="s">
        <v>56</v>
      </c>
      <c r="K80" s="3" t="s">
        <v>51</v>
      </c>
      <c r="M80" s="10" t="s">
        <v>46</v>
      </c>
      <c r="N80" s="3" t="s">
        <v>235</v>
      </c>
    </row>
    <row r="81" spans="1:20" ht="22.5" x14ac:dyDescent="0.3">
      <c r="A81" s="8" t="s">
        <v>14</v>
      </c>
      <c r="B81" s="2" t="s">
        <v>246</v>
      </c>
      <c r="C81" s="5" t="s">
        <v>16</v>
      </c>
      <c r="D81" s="3" t="s">
        <v>243</v>
      </c>
      <c r="E81" s="3" t="s">
        <v>247</v>
      </c>
      <c r="F81" s="9">
        <f t="shared" si="3"/>
        <v>71.485010457820124</v>
      </c>
      <c r="G81" s="10" t="s">
        <v>175</v>
      </c>
      <c r="H81" s="3" t="s">
        <v>245</v>
      </c>
      <c r="I81" s="2" t="s">
        <v>248</v>
      </c>
      <c r="J81" s="3" t="s">
        <v>56</v>
      </c>
      <c r="K81" s="3" t="s">
        <v>51</v>
      </c>
      <c r="M81" s="10" t="s">
        <v>46</v>
      </c>
      <c r="N81" s="3" t="s">
        <v>235</v>
      </c>
    </row>
    <row r="82" spans="1:20" ht="22.5" x14ac:dyDescent="0.3">
      <c r="A82" s="8" t="s">
        <v>14</v>
      </c>
      <c r="B82" s="2" t="s">
        <v>249</v>
      </c>
      <c r="C82" s="5" t="s">
        <v>144</v>
      </c>
      <c r="D82" s="3" t="s">
        <v>247</v>
      </c>
      <c r="E82" s="3" t="s">
        <v>250</v>
      </c>
      <c r="F82" s="9">
        <f t="shared" si="3"/>
        <v>71.508250058099009</v>
      </c>
      <c r="G82" s="10" t="s">
        <v>175</v>
      </c>
      <c r="H82" s="3" t="s">
        <v>248</v>
      </c>
      <c r="I82" s="2" t="s">
        <v>251</v>
      </c>
      <c r="J82" s="3" t="s">
        <v>56</v>
      </c>
      <c r="K82" s="3" t="s">
        <v>51</v>
      </c>
      <c r="M82" s="10" t="s">
        <v>46</v>
      </c>
      <c r="N82" s="3" t="s">
        <v>235</v>
      </c>
    </row>
    <row r="83" spans="1:20" ht="22.5" x14ac:dyDescent="0.3">
      <c r="A83" s="8" t="s">
        <v>14</v>
      </c>
      <c r="B83" s="2" t="s">
        <v>252</v>
      </c>
      <c r="C83" s="5" t="s">
        <v>16</v>
      </c>
      <c r="D83" s="3" t="s">
        <v>250</v>
      </c>
      <c r="E83" s="3" t="s">
        <v>253</v>
      </c>
      <c r="F83" s="9">
        <f t="shared" si="3"/>
        <v>73.367418080409024</v>
      </c>
      <c r="G83" s="10" t="s">
        <v>175</v>
      </c>
      <c r="H83" s="3" t="s">
        <v>251</v>
      </c>
      <c r="I83" s="2" t="s">
        <v>254</v>
      </c>
      <c r="J83" s="3" t="s">
        <v>56</v>
      </c>
      <c r="K83" s="3" t="s">
        <v>51</v>
      </c>
      <c r="M83" s="10" t="s">
        <v>46</v>
      </c>
      <c r="N83" s="3" t="s">
        <v>235</v>
      </c>
    </row>
    <row r="84" spans="1:20" ht="22.5" x14ac:dyDescent="0.3">
      <c r="A84" s="8" t="s">
        <v>14</v>
      </c>
      <c r="B84" s="2" t="s">
        <v>255</v>
      </c>
      <c r="C84" s="5" t="s">
        <v>16</v>
      </c>
      <c r="D84" s="3" t="s">
        <v>253</v>
      </c>
      <c r="E84" s="3" t="s">
        <v>256</v>
      </c>
      <c r="F84" s="9">
        <f t="shared" si="3"/>
        <v>76.620962119451548</v>
      </c>
      <c r="G84" s="5" t="s">
        <v>132</v>
      </c>
      <c r="H84" s="3" t="s">
        <v>254</v>
      </c>
      <c r="I84" s="2" t="s">
        <v>257</v>
      </c>
      <c r="J84" s="3" t="s">
        <v>56</v>
      </c>
      <c r="K84" s="3" t="s">
        <v>51</v>
      </c>
      <c r="M84" s="10" t="s">
        <v>46</v>
      </c>
      <c r="N84" s="3" t="s">
        <v>235</v>
      </c>
    </row>
    <row r="85" spans="1:20" ht="22.5" x14ac:dyDescent="0.3">
      <c r="A85" s="8" t="s">
        <v>14</v>
      </c>
      <c r="B85" s="2" t="s">
        <v>258</v>
      </c>
      <c r="C85" s="5" t="s">
        <v>144</v>
      </c>
      <c r="D85" s="3" t="s">
        <v>256</v>
      </c>
      <c r="E85" s="3" t="s">
        <v>259</v>
      </c>
      <c r="F85" s="9">
        <f t="shared" si="3"/>
        <v>75.621659307459907</v>
      </c>
      <c r="G85" s="5" t="s">
        <v>132</v>
      </c>
      <c r="H85" s="3" t="s">
        <v>257</v>
      </c>
      <c r="I85" s="2" t="s">
        <v>257</v>
      </c>
      <c r="J85" s="3" t="s">
        <v>56</v>
      </c>
      <c r="K85" s="3" t="s">
        <v>51</v>
      </c>
      <c r="M85" s="10" t="s">
        <v>46</v>
      </c>
      <c r="N85" s="3" t="s">
        <v>235</v>
      </c>
    </row>
    <row r="86" spans="1:20" ht="22.5" x14ac:dyDescent="0.3">
      <c r="A86" s="8" t="s">
        <v>14</v>
      </c>
      <c r="B86" s="2" t="s">
        <v>260</v>
      </c>
      <c r="C86" s="5" t="s">
        <v>16</v>
      </c>
      <c r="D86" s="3" t="s">
        <v>259</v>
      </c>
      <c r="E86" s="3" t="s">
        <v>261</v>
      </c>
      <c r="F86" s="9">
        <f t="shared" si="3"/>
        <v>76.644201719730432</v>
      </c>
      <c r="G86" s="10" t="s">
        <v>175</v>
      </c>
      <c r="H86" s="3" t="s">
        <v>257</v>
      </c>
      <c r="I86" s="2" t="s">
        <v>262</v>
      </c>
      <c r="J86" s="3" t="s">
        <v>56</v>
      </c>
      <c r="K86" s="3" t="s">
        <v>51</v>
      </c>
      <c r="M86" s="10" t="s">
        <v>46</v>
      </c>
      <c r="N86" s="3" t="s">
        <v>235</v>
      </c>
    </row>
    <row r="87" spans="1:20" ht="22.5" x14ac:dyDescent="0.3">
      <c r="A87" s="8" t="s">
        <v>14</v>
      </c>
      <c r="B87" s="2" t="s">
        <v>263</v>
      </c>
      <c r="C87" s="5" t="s">
        <v>16</v>
      </c>
      <c r="D87" s="3" t="s">
        <v>261</v>
      </c>
      <c r="E87" s="3" t="s">
        <v>264</v>
      </c>
      <c r="F87" s="9">
        <f t="shared" si="3"/>
        <v>77.782942133395309</v>
      </c>
      <c r="G87" s="10" t="s">
        <v>175</v>
      </c>
      <c r="H87" s="3" t="s">
        <v>262</v>
      </c>
      <c r="I87" s="2" t="s">
        <v>265</v>
      </c>
      <c r="J87" s="3" t="s">
        <v>56</v>
      </c>
      <c r="K87" s="3" t="s">
        <v>51</v>
      </c>
      <c r="M87" s="10" t="s">
        <v>46</v>
      </c>
      <c r="N87" s="3" t="s">
        <v>235</v>
      </c>
    </row>
    <row r="88" spans="1:20" ht="22.5" x14ac:dyDescent="0.3">
      <c r="A88" s="8" t="s">
        <v>14</v>
      </c>
      <c r="B88" s="2" t="s">
        <v>266</v>
      </c>
      <c r="C88" s="5" t="s">
        <v>16</v>
      </c>
      <c r="D88" s="3" t="s">
        <v>264</v>
      </c>
      <c r="E88" s="3" t="s">
        <v>267</v>
      </c>
      <c r="F88" s="9">
        <f t="shared" si="3"/>
        <v>85.266093423193112</v>
      </c>
      <c r="G88" s="10" t="s">
        <v>175</v>
      </c>
      <c r="H88" s="3" t="s">
        <v>265</v>
      </c>
      <c r="I88" s="2" t="s">
        <v>268</v>
      </c>
      <c r="J88" s="3" t="s">
        <v>56</v>
      </c>
      <c r="K88" s="3" t="s">
        <v>51</v>
      </c>
      <c r="M88" s="10" t="s">
        <v>46</v>
      </c>
      <c r="N88" s="3" t="s">
        <v>235</v>
      </c>
    </row>
    <row r="89" spans="1:20" ht="22.5" x14ac:dyDescent="0.3">
      <c r="A89" s="8" t="s">
        <v>14</v>
      </c>
      <c r="B89" s="2" t="s">
        <v>269</v>
      </c>
      <c r="C89" s="5" t="s">
        <v>16</v>
      </c>
      <c r="D89" s="3" t="s">
        <v>267</v>
      </c>
      <c r="E89" s="3" t="s">
        <v>270</v>
      </c>
      <c r="F89" s="9">
        <f t="shared" si="3"/>
        <v>85.870323030443885</v>
      </c>
      <c r="G89" s="10" t="s">
        <v>175</v>
      </c>
      <c r="H89" s="3" t="s">
        <v>268</v>
      </c>
      <c r="I89" s="2" t="s">
        <v>271</v>
      </c>
      <c r="J89" s="3" t="s">
        <v>56</v>
      </c>
      <c r="K89" s="3" t="s">
        <v>51</v>
      </c>
      <c r="M89" s="10" t="s">
        <v>46</v>
      </c>
      <c r="N89" s="3" t="s">
        <v>235</v>
      </c>
    </row>
    <row r="90" spans="1:20" ht="22.5" x14ac:dyDescent="0.3">
      <c r="A90" s="8" t="s">
        <v>14</v>
      </c>
      <c r="B90" s="2" t="s">
        <v>272</v>
      </c>
      <c r="C90" s="5" t="s">
        <v>144</v>
      </c>
      <c r="D90" s="3" t="s">
        <v>270</v>
      </c>
      <c r="E90" s="3" t="s">
        <v>273</v>
      </c>
      <c r="F90" s="9">
        <f t="shared" si="3"/>
        <v>85.916802231001626</v>
      </c>
      <c r="G90" s="10" t="s">
        <v>175</v>
      </c>
      <c r="H90" s="3" t="s">
        <v>271</v>
      </c>
      <c r="I90" s="2" t="s">
        <v>274</v>
      </c>
      <c r="J90" s="3" t="s">
        <v>56</v>
      </c>
      <c r="K90" s="3" t="s">
        <v>51</v>
      </c>
      <c r="M90" s="10" t="s">
        <v>46</v>
      </c>
      <c r="N90" s="3" t="s">
        <v>235</v>
      </c>
    </row>
    <row r="91" spans="1:20" ht="22.5" x14ac:dyDescent="0.3">
      <c r="A91" s="8" t="s">
        <v>14</v>
      </c>
      <c r="B91" s="2" t="s">
        <v>275</v>
      </c>
      <c r="C91" s="5" t="s">
        <v>144</v>
      </c>
      <c r="D91" s="3" t="s">
        <v>273</v>
      </c>
      <c r="E91" s="3" t="s">
        <v>276</v>
      </c>
      <c r="F91" s="9">
        <f t="shared" si="3"/>
        <v>85.893562630722755</v>
      </c>
      <c r="G91" s="10" t="s">
        <v>175</v>
      </c>
      <c r="H91" s="3" t="s">
        <v>274</v>
      </c>
      <c r="I91" s="2" t="s">
        <v>277</v>
      </c>
      <c r="J91" s="3" t="s">
        <v>56</v>
      </c>
      <c r="K91" s="3" t="s">
        <v>51</v>
      </c>
      <c r="M91" s="10" t="s">
        <v>46</v>
      </c>
      <c r="N91" s="3" t="s">
        <v>235</v>
      </c>
    </row>
    <row r="92" spans="1:20" ht="22.5" x14ac:dyDescent="0.3">
      <c r="A92" s="8" t="s">
        <v>14</v>
      </c>
      <c r="B92" s="2" t="s">
        <v>278</v>
      </c>
      <c r="C92" s="5" t="s">
        <v>144</v>
      </c>
      <c r="D92" s="3" t="s">
        <v>276</v>
      </c>
      <c r="E92" s="3" t="s">
        <v>172</v>
      </c>
      <c r="F92" s="9">
        <f t="shared" si="3"/>
        <v>86.056239832674876</v>
      </c>
      <c r="G92" s="10" t="s">
        <v>175</v>
      </c>
      <c r="H92" s="3" t="s">
        <v>277</v>
      </c>
      <c r="I92" s="2" t="s">
        <v>279</v>
      </c>
      <c r="J92" s="3" t="s">
        <v>56</v>
      </c>
      <c r="K92" s="3" t="s">
        <v>51</v>
      </c>
      <c r="M92" s="10" t="s">
        <v>46</v>
      </c>
      <c r="N92" s="3" t="s">
        <v>235</v>
      </c>
    </row>
    <row r="93" spans="1:20" ht="22.5" x14ac:dyDescent="0.3">
      <c r="A93" s="8" t="s">
        <v>14</v>
      </c>
      <c r="B93" s="2" t="s">
        <v>280</v>
      </c>
      <c r="C93" s="5" t="s">
        <v>144</v>
      </c>
      <c r="D93" s="3" t="s">
        <v>172</v>
      </c>
      <c r="E93" s="3" t="s">
        <v>281</v>
      </c>
      <c r="F93" s="9">
        <f t="shared" si="3"/>
        <v>85.82384382988613</v>
      </c>
      <c r="G93" s="10" t="s">
        <v>175</v>
      </c>
      <c r="H93" s="3" t="s">
        <v>279</v>
      </c>
      <c r="I93" s="2" t="s">
        <v>282</v>
      </c>
      <c r="J93" s="3" t="s">
        <v>56</v>
      </c>
      <c r="K93" s="3" t="s">
        <v>51</v>
      </c>
      <c r="M93" s="10" t="s">
        <v>46</v>
      </c>
      <c r="N93" s="3" t="s">
        <v>235</v>
      </c>
    </row>
    <row r="94" spans="1:20" ht="22.5" x14ac:dyDescent="0.3">
      <c r="A94" s="8" t="s">
        <v>14</v>
      </c>
      <c r="B94" s="2" t="s">
        <v>283</v>
      </c>
      <c r="C94" s="5" t="s">
        <v>144</v>
      </c>
      <c r="D94" s="3" t="s">
        <v>281</v>
      </c>
      <c r="E94" s="3" t="s">
        <v>284</v>
      </c>
      <c r="F94" s="9">
        <f t="shared" si="3"/>
        <v>82.198466186381609</v>
      </c>
      <c r="G94" s="5" t="s">
        <v>132</v>
      </c>
      <c r="H94" s="3" t="s">
        <v>282</v>
      </c>
      <c r="I94" s="2" t="s">
        <v>279</v>
      </c>
      <c r="J94" s="3" t="s">
        <v>56</v>
      </c>
      <c r="K94" s="3" t="s">
        <v>51</v>
      </c>
      <c r="S94" s="7" t="s">
        <v>285</v>
      </c>
      <c r="T94" s="8" t="s">
        <v>286</v>
      </c>
    </row>
    <row r="95" spans="1:20" ht="19.5" x14ac:dyDescent="0.3">
      <c r="A95" s="8" t="s">
        <v>72</v>
      </c>
      <c r="B95" s="2" t="s">
        <v>287</v>
      </c>
      <c r="C95" s="7" t="s">
        <v>72</v>
      </c>
      <c r="D95" s="3" t="s">
        <v>284</v>
      </c>
      <c r="E95" s="3" t="s">
        <v>73</v>
      </c>
      <c r="F95" s="9">
        <f t="shared" si="3"/>
        <v>100</v>
      </c>
      <c r="G95" s="5" t="s">
        <v>118</v>
      </c>
      <c r="H95" s="3" t="s">
        <v>279</v>
      </c>
      <c r="I95" s="2" t="s">
        <v>288</v>
      </c>
      <c r="J95" s="7" t="s">
        <v>72</v>
      </c>
      <c r="K95" s="3" t="s">
        <v>73</v>
      </c>
      <c r="S95" s="7" t="s">
        <v>285</v>
      </c>
      <c r="T95" s="8" t="s">
        <v>289</v>
      </c>
    </row>
    <row r="96" spans="1:20" ht="22.5" x14ac:dyDescent="0.3">
      <c r="B96" s="2" t="s">
        <v>290</v>
      </c>
      <c r="C96" s="10" t="s">
        <v>116</v>
      </c>
      <c r="D96" s="3" t="s">
        <v>73</v>
      </c>
      <c r="E96" s="3" t="s">
        <v>291</v>
      </c>
      <c r="G96" s="5" t="s">
        <v>132</v>
      </c>
      <c r="H96" s="3" t="s">
        <v>288</v>
      </c>
      <c r="I96" s="2" t="s">
        <v>288</v>
      </c>
      <c r="J96" s="3" t="s">
        <v>19</v>
      </c>
      <c r="K96" s="3" t="s">
        <v>73</v>
      </c>
      <c r="L96" s="2" t="s">
        <v>292</v>
      </c>
      <c r="S96" s="7" t="s">
        <v>285</v>
      </c>
      <c r="T96" s="8" t="s">
        <v>286</v>
      </c>
    </row>
    <row r="97" spans="1:23" ht="22.5" x14ac:dyDescent="0.3">
      <c r="B97" s="2" t="s">
        <v>293</v>
      </c>
      <c r="C97" s="3" t="s">
        <v>116</v>
      </c>
      <c r="D97" s="3" t="s">
        <v>294</v>
      </c>
      <c r="E97" s="3" t="s">
        <v>295</v>
      </c>
      <c r="G97" s="5" t="s">
        <v>132</v>
      </c>
      <c r="H97" s="3" t="s">
        <v>296</v>
      </c>
      <c r="I97" s="2" t="s">
        <v>297</v>
      </c>
      <c r="J97" s="3" t="s">
        <v>19</v>
      </c>
      <c r="K97" s="3" t="s">
        <v>292</v>
      </c>
      <c r="L97" s="2" t="s">
        <v>298</v>
      </c>
      <c r="U97" s="14" t="s">
        <v>194</v>
      </c>
      <c r="V97" s="8" t="s">
        <v>128</v>
      </c>
    </row>
    <row r="98" spans="1:23" ht="19.5" x14ac:dyDescent="0.3">
      <c r="A98" s="8" t="s">
        <v>299</v>
      </c>
    </row>
    <row r="99" spans="1:23" ht="19.5" x14ac:dyDescent="0.3">
      <c r="A99" s="8" t="s">
        <v>300</v>
      </c>
    </row>
    <row r="102" spans="1:23" x14ac:dyDescent="0.3">
      <c r="A102" s="2" t="s">
        <v>301</v>
      </c>
    </row>
    <row r="103" spans="1:23" ht="22.5" x14ac:dyDescent="0.3">
      <c r="A103" s="8" t="s">
        <v>302</v>
      </c>
      <c r="B103" s="2" t="s">
        <v>303</v>
      </c>
      <c r="C103" s="3" t="s">
        <v>304</v>
      </c>
      <c r="D103" s="3" t="s">
        <v>305</v>
      </c>
      <c r="E103" s="3" t="s">
        <v>306</v>
      </c>
      <c r="G103" s="5" t="s">
        <v>132</v>
      </c>
      <c r="H103" s="3" t="s">
        <v>147</v>
      </c>
      <c r="I103" s="2" t="s">
        <v>307</v>
      </c>
      <c r="J103" s="3" t="s">
        <v>19</v>
      </c>
      <c r="K103" s="3" t="s">
        <v>298</v>
      </c>
      <c r="L103" s="2" t="s">
        <v>308</v>
      </c>
    </row>
    <row r="104" spans="1:23" ht="22.5" x14ac:dyDescent="0.3">
      <c r="A104" s="8" t="s">
        <v>302</v>
      </c>
      <c r="B104" s="2" t="s">
        <v>309</v>
      </c>
      <c r="C104" s="3" t="s">
        <v>304</v>
      </c>
      <c r="D104" s="3" t="s">
        <v>310</v>
      </c>
      <c r="E104" s="3" t="s">
        <v>311</v>
      </c>
      <c r="G104" s="5" t="s">
        <v>118</v>
      </c>
      <c r="H104" s="3" t="s">
        <v>312</v>
      </c>
      <c r="I104" s="2" t="s">
        <v>313</v>
      </c>
      <c r="J104" s="3" t="s">
        <v>19</v>
      </c>
      <c r="K104" s="3" t="s">
        <v>308</v>
      </c>
      <c r="L104" s="2" t="s">
        <v>314</v>
      </c>
    </row>
    <row r="105" spans="1:23" ht="22.5" x14ac:dyDescent="0.3">
      <c r="A105" s="8" t="s">
        <v>302</v>
      </c>
      <c r="B105" s="2" t="s">
        <v>315</v>
      </c>
      <c r="C105" s="3" t="s">
        <v>304</v>
      </c>
      <c r="D105" s="3" t="s">
        <v>316</v>
      </c>
      <c r="E105" s="3" t="s">
        <v>317</v>
      </c>
      <c r="G105" s="10" t="s">
        <v>175</v>
      </c>
      <c r="H105" s="3" t="s">
        <v>318</v>
      </c>
      <c r="I105" s="2" t="s">
        <v>319</v>
      </c>
      <c r="J105" s="3" t="s">
        <v>19</v>
      </c>
      <c r="K105" s="3" t="s">
        <v>314</v>
      </c>
      <c r="L105" s="2" t="s">
        <v>20</v>
      </c>
    </row>
    <row r="106" spans="1:23" ht="22.5" x14ac:dyDescent="0.3">
      <c r="A106" s="8" t="s">
        <v>302</v>
      </c>
      <c r="B106" s="2" t="s">
        <v>320</v>
      </c>
      <c r="C106" s="3" t="s">
        <v>304</v>
      </c>
      <c r="D106" s="3" t="s">
        <v>321</v>
      </c>
      <c r="E106" s="3" t="s">
        <v>322</v>
      </c>
      <c r="G106" s="5" t="s">
        <v>118</v>
      </c>
      <c r="H106" s="3" t="s">
        <v>323</v>
      </c>
      <c r="I106" s="2" t="s">
        <v>324</v>
      </c>
      <c r="J106" s="3" t="s">
        <v>19</v>
      </c>
      <c r="K106" s="3" t="s">
        <v>20</v>
      </c>
      <c r="L106" s="2" t="s">
        <v>153</v>
      </c>
    </row>
    <row r="107" spans="1:23" ht="19.5" x14ac:dyDescent="0.3">
      <c r="A107" s="8" t="s">
        <v>325</v>
      </c>
      <c r="B107" s="2" t="s">
        <v>326</v>
      </c>
      <c r="C107" s="7" t="s">
        <v>72</v>
      </c>
      <c r="D107" s="3" t="s">
        <v>327</v>
      </c>
      <c r="E107" s="3" t="s">
        <v>177</v>
      </c>
      <c r="G107" s="10" t="s">
        <v>175</v>
      </c>
      <c r="H107" s="3" t="s">
        <v>328</v>
      </c>
      <c r="I107" s="2" t="s">
        <v>329</v>
      </c>
      <c r="J107" s="3" t="s">
        <v>56</v>
      </c>
      <c r="K107" s="3" t="s">
        <v>153</v>
      </c>
      <c r="W107" s="15" t="s">
        <v>330</v>
      </c>
    </row>
    <row r="108" spans="1:23" ht="22.5" x14ac:dyDescent="0.3">
      <c r="A108" s="8" t="s">
        <v>302</v>
      </c>
      <c r="B108" s="2" t="s">
        <v>331</v>
      </c>
      <c r="C108" s="3" t="s">
        <v>304</v>
      </c>
      <c r="D108" s="3" t="s">
        <v>332</v>
      </c>
      <c r="E108" s="3" t="s">
        <v>333</v>
      </c>
      <c r="G108" s="5" t="s">
        <v>118</v>
      </c>
      <c r="H108" s="3" t="s">
        <v>334</v>
      </c>
      <c r="I108" s="2" t="s">
        <v>335</v>
      </c>
      <c r="J108" s="3" t="s">
        <v>19</v>
      </c>
      <c r="K108" s="3" t="s">
        <v>153</v>
      </c>
      <c r="L108" s="2" t="s">
        <v>224</v>
      </c>
    </row>
    <row r="109" spans="1:23" ht="22.5" x14ac:dyDescent="0.3">
      <c r="A109" s="8"/>
      <c r="B109" s="2" t="s">
        <v>336</v>
      </c>
      <c r="C109" s="13" t="s">
        <v>140</v>
      </c>
      <c r="D109" s="3" t="s">
        <v>337</v>
      </c>
      <c r="G109" s="5"/>
    </row>
    <row r="110" spans="1:23" ht="22.5" x14ac:dyDescent="0.3">
      <c r="A110" s="8" t="s">
        <v>14</v>
      </c>
      <c r="B110" s="2" t="s">
        <v>338</v>
      </c>
      <c r="C110" s="5" t="s">
        <v>16</v>
      </c>
      <c r="D110" s="3" t="s">
        <v>339</v>
      </c>
      <c r="E110" s="3" t="s">
        <v>340</v>
      </c>
      <c r="G110" s="5" t="s">
        <v>118</v>
      </c>
      <c r="H110" s="3" t="s">
        <v>341</v>
      </c>
      <c r="I110" s="2" t="s">
        <v>222</v>
      </c>
      <c r="J110" s="3" t="s">
        <v>19</v>
      </c>
      <c r="K110" s="3" t="s">
        <v>224</v>
      </c>
      <c r="L110" s="2" t="s">
        <v>51</v>
      </c>
    </row>
    <row r="111" spans="1:23" ht="22.5" x14ac:dyDescent="0.3">
      <c r="B111" s="2" t="s">
        <v>342</v>
      </c>
      <c r="C111" s="5" t="s">
        <v>16</v>
      </c>
      <c r="D111" s="3" t="s">
        <v>343</v>
      </c>
      <c r="E111" s="3" t="s">
        <v>344</v>
      </c>
      <c r="G111" s="10" t="s">
        <v>175</v>
      </c>
      <c r="H111" s="3" t="s">
        <v>345</v>
      </c>
      <c r="I111" s="2" t="s">
        <v>346</v>
      </c>
    </row>
  </sheetData>
  <autoFilter ref="A3:A45" xr:uid="{00000000-0001-0000-0000-000000000000}"/>
  <mergeCells count="6">
    <mergeCell ref="S2:T2"/>
    <mergeCell ref="C1:G1"/>
    <mergeCell ref="J1:P1"/>
    <mergeCell ref="J2:L2"/>
    <mergeCell ref="M2:O2"/>
    <mergeCell ref="P2:R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D5B8-D12D-4D93-B762-2F8D5A2A0A3B}">
  <dimension ref="A1:X364"/>
  <sheetViews>
    <sheetView zoomScale="70" zoomScaleNormal="70" workbookViewId="0">
      <selection activeCell="C1" sqref="C1:G1"/>
    </sheetView>
  </sheetViews>
  <sheetFormatPr defaultColWidth="8.625" defaultRowHeight="15" x14ac:dyDescent="0.25"/>
  <cols>
    <col min="1" max="1" width="30" style="17" customWidth="1"/>
    <col min="2" max="2" width="25.875" style="17" customWidth="1"/>
    <col min="3" max="3" width="20.875" style="17" customWidth="1"/>
    <col min="4" max="4" width="11.625" style="17" customWidth="1"/>
    <col min="5" max="5" width="19.125" style="17" customWidth="1"/>
    <col min="6" max="6" width="18.875" style="17" customWidth="1"/>
    <col min="7" max="7" width="20.125" style="18" customWidth="1"/>
    <col min="8" max="8" width="22.125" style="17" customWidth="1"/>
    <col min="9" max="9" width="15.25" style="17" customWidth="1"/>
    <col min="10" max="10" width="15.375" style="17" customWidth="1"/>
    <col min="11" max="11" width="23.875" style="17" customWidth="1"/>
    <col min="12" max="12" width="17.875" style="17" customWidth="1"/>
    <col min="13" max="13" width="23.875" style="17" customWidth="1"/>
    <col min="14" max="14" width="66.25" style="17" customWidth="1"/>
    <col min="15" max="15" width="18.625" style="17" customWidth="1"/>
    <col min="16" max="16" width="17.25" style="18" customWidth="1"/>
    <col min="17" max="17" width="30.75" style="17" customWidth="1"/>
    <col min="18" max="18" width="56.75" style="18" customWidth="1"/>
    <col min="19" max="19" width="38.625" style="17" customWidth="1"/>
    <col min="20" max="20" width="36.5" style="18" customWidth="1"/>
    <col min="21" max="21" width="46.625" style="18" customWidth="1"/>
    <col min="22" max="22" width="43.875" style="17" customWidth="1"/>
    <col min="23" max="23" width="30" style="17" customWidth="1"/>
    <col min="24" max="16384" width="8.625" style="17"/>
  </cols>
  <sheetData>
    <row r="1" spans="1:23" ht="19.5" x14ac:dyDescent="0.3">
      <c r="A1" s="2" t="s">
        <v>412</v>
      </c>
      <c r="B1" s="2" t="s">
        <v>1</v>
      </c>
      <c r="C1" s="50" t="s">
        <v>2</v>
      </c>
      <c r="D1" s="47"/>
      <c r="E1" s="47"/>
      <c r="F1" s="47"/>
      <c r="G1" s="48"/>
      <c r="H1" s="50" t="s">
        <v>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8"/>
      <c r="V1" s="3"/>
      <c r="W1" s="2"/>
    </row>
    <row r="2" spans="1:23" ht="22.5" x14ac:dyDescent="0.3">
      <c r="A2" s="2" t="s">
        <v>4</v>
      </c>
      <c r="B2" s="2" t="s">
        <v>5</v>
      </c>
      <c r="C2" s="3" t="s">
        <v>413</v>
      </c>
      <c r="D2" s="3" t="s">
        <v>7</v>
      </c>
      <c r="E2" s="12" t="s">
        <v>414</v>
      </c>
      <c r="F2" s="3" t="s">
        <v>415</v>
      </c>
      <c r="G2" s="2" t="s">
        <v>368</v>
      </c>
      <c r="H2" s="50" t="s">
        <v>416</v>
      </c>
      <c r="I2" s="47"/>
      <c r="J2" s="48"/>
      <c r="K2" s="47" t="s">
        <v>417</v>
      </c>
      <c r="L2" s="47"/>
      <c r="M2" s="48"/>
      <c r="N2" s="47" t="s">
        <v>418</v>
      </c>
      <c r="O2" s="47"/>
      <c r="P2" s="48"/>
      <c r="Q2" s="50" t="s">
        <v>419</v>
      </c>
      <c r="R2" s="48"/>
      <c r="S2" s="3" t="s">
        <v>420</v>
      </c>
      <c r="T2" s="2"/>
      <c r="U2" s="4" t="s">
        <v>411</v>
      </c>
    </row>
    <row r="3" spans="1:23" ht="22.5" x14ac:dyDescent="0.3">
      <c r="A3" s="2" t="s">
        <v>421</v>
      </c>
      <c r="B3" s="2" t="s">
        <v>15</v>
      </c>
      <c r="C3" s="3" t="s">
        <v>413</v>
      </c>
      <c r="D3" s="3" t="s">
        <v>18</v>
      </c>
      <c r="E3" s="9">
        <f t="shared" ref="E3:E27" si="0">($D$2-D3)/$D$2*100</f>
        <v>3.0957943925233571</v>
      </c>
      <c r="F3" s="3" t="s">
        <v>415</v>
      </c>
      <c r="G3" s="2">
        <v>7.57</v>
      </c>
      <c r="H3" s="3" t="s">
        <v>19</v>
      </c>
      <c r="I3" s="3" t="s">
        <v>20</v>
      </c>
      <c r="J3" s="2" t="s">
        <v>21</v>
      </c>
      <c r="K3" s="3" t="s">
        <v>22</v>
      </c>
      <c r="L3" s="3" t="s">
        <v>23</v>
      </c>
      <c r="M3" s="2" t="s">
        <v>24</v>
      </c>
      <c r="N3" s="3"/>
      <c r="O3" s="3"/>
      <c r="P3" s="2"/>
      <c r="Q3" s="3"/>
      <c r="R3" s="2"/>
      <c r="S3" s="3"/>
      <c r="T3" s="2"/>
      <c r="U3" s="4"/>
    </row>
    <row r="4" spans="1:23" ht="22.5" x14ac:dyDescent="0.3">
      <c r="A4" s="2"/>
      <c r="B4" s="2" t="s">
        <v>25</v>
      </c>
      <c r="C4" s="3" t="s">
        <v>413</v>
      </c>
      <c r="D4" s="3" t="s">
        <v>347</v>
      </c>
      <c r="E4" s="9">
        <f t="shared" si="0"/>
        <v>1.0708722741432966</v>
      </c>
      <c r="F4" s="3" t="s">
        <v>415</v>
      </c>
      <c r="G4" s="2">
        <v>7.6</v>
      </c>
      <c r="H4" s="3" t="s">
        <v>56</v>
      </c>
      <c r="I4" s="3" t="s">
        <v>21</v>
      </c>
      <c r="J4" s="2"/>
      <c r="K4" s="3" t="s">
        <v>422</v>
      </c>
      <c r="L4" s="3" t="s">
        <v>24</v>
      </c>
      <c r="M4" s="2"/>
      <c r="N4" s="3"/>
      <c r="O4" s="3"/>
      <c r="P4" s="2"/>
      <c r="Q4" s="3"/>
      <c r="R4" s="2"/>
      <c r="S4" s="3"/>
      <c r="T4" s="2"/>
      <c r="U4" s="4"/>
    </row>
    <row r="5" spans="1:23" ht="22.5" x14ac:dyDescent="0.3">
      <c r="A5" s="2"/>
      <c r="B5" s="2" t="s">
        <v>26</v>
      </c>
      <c r="C5" s="3" t="s">
        <v>413</v>
      </c>
      <c r="D5" s="3" t="s">
        <v>348</v>
      </c>
      <c r="E5" s="9">
        <f t="shared" si="0"/>
        <v>3.0568535825545178</v>
      </c>
      <c r="F5" s="3" t="s">
        <v>415</v>
      </c>
      <c r="G5" s="2">
        <v>7.7</v>
      </c>
      <c r="H5" s="3" t="s">
        <v>56</v>
      </c>
      <c r="I5" s="3" t="s">
        <v>21</v>
      </c>
      <c r="J5" s="2"/>
      <c r="K5" s="3" t="s">
        <v>422</v>
      </c>
      <c r="L5" s="3" t="s">
        <v>24</v>
      </c>
      <c r="M5" s="2"/>
      <c r="N5" s="3"/>
      <c r="O5" s="3"/>
      <c r="P5" s="2"/>
      <c r="Q5" s="3"/>
      <c r="R5" s="2"/>
      <c r="S5" s="3"/>
      <c r="T5" s="2"/>
      <c r="U5" s="4"/>
    </row>
    <row r="6" spans="1:23" ht="22.5" x14ac:dyDescent="0.3">
      <c r="A6" s="2"/>
      <c r="B6" s="2" t="s">
        <v>27</v>
      </c>
      <c r="C6" s="3" t="s">
        <v>413</v>
      </c>
      <c r="D6" s="3" t="s">
        <v>349</v>
      </c>
      <c r="E6" s="9">
        <f t="shared" si="0"/>
        <v>4.8286604361370662</v>
      </c>
      <c r="F6" s="3" t="s">
        <v>415</v>
      </c>
      <c r="G6" s="2">
        <v>7.78</v>
      </c>
      <c r="H6" s="3" t="s">
        <v>56</v>
      </c>
      <c r="I6" s="3" t="s">
        <v>21</v>
      </c>
      <c r="J6" s="2"/>
      <c r="K6" s="3" t="s">
        <v>422</v>
      </c>
      <c r="L6" s="3" t="s">
        <v>24</v>
      </c>
      <c r="M6" s="2"/>
      <c r="N6" s="3"/>
      <c r="O6" s="3"/>
      <c r="P6" s="2"/>
      <c r="Q6" s="3"/>
      <c r="R6" s="2"/>
      <c r="S6" s="3"/>
      <c r="T6" s="2"/>
      <c r="U6" s="4"/>
    </row>
    <row r="7" spans="1:23" ht="22.5" x14ac:dyDescent="0.3">
      <c r="A7" s="2"/>
      <c r="B7" s="2" t="s">
        <v>28</v>
      </c>
      <c r="C7" s="3" t="s">
        <v>413</v>
      </c>
      <c r="D7" s="3" t="s">
        <v>350</v>
      </c>
      <c r="E7" s="9">
        <f t="shared" si="0"/>
        <v>4.1666666666666679</v>
      </c>
      <c r="F7" s="3" t="s">
        <v>415</v>
      </c>
      <c r="G7" s="2">
        <v>7.84</v>
      </c>
      <c r="H7" s="3" t="s">
        <v>56</v>
      </c>
      <c r="I7" s="3" t="s">
        <v>21</v>
      </c>
      <c r="J7" s="2"/>
      <c r="K7" s="3" t="s">
        <v>422</v>
      </c>
      <c r="L7" s="3" t="s">
        <v>24</v>
      </c>
      <c r="M7" s="2"/>
      <c r="N7" s="3"/>
      <c r="O7" s="3"/>
      <c r="P7" s="2"/>
      <c r="Q7" s="3"/>
      <c r="R7" s="2"/>
      <c r="S7" s="3"/>
      <c r="T7" s="2"/>
      <c r="U7" s="4"/>
    </row>
    <row r="8" spans="1:23" ht="22.5" x14ac:dyDescent="0.3">
      <c r="A8" s="2"/>
      <c r="B8" s="2" t="s">
        <v>29</v>
      </c>
      <c r="C8" s="3" t="s">
        <v>413</v>
      </c>
      <c r="D8" s="3" t="s">
        <v>351</v>
      </c>
      <c r="E8" s="9">
        <f t="shared" si="0"/>
        <v>14.096573208722745</v>
      </c>
      <c r="F8" s="3" t="s">
        <v>415</v>
      </c>
      <c r="G8" s="2">
        <v>7.88</v>
      </c>
      <c r="H8" s="3" t="s">
        <v>56</v>
      </c>
      <c r="I8" s="3" t="s">
        <v>21</v>
      </c>
      <c r="J8" s="2"/>
      <c r="K8" s="3" t="s">
        <v>422</v>
      </c>
      <c r="L8" s="3" t="s">
        <v>24</v>
      </c>
      <c r="M8" s="2"/>
      <c r="N8" s="3"/>
      <c r="O8" s="3"/>
      <c r="P8" s="2"/>
      <c r="Q8" s="3"/>
      <c r="R8" s="2"/>
      <c r="S8" s="3"/>
      <c r="T8" s="2"/>
      <c r="U8" s="4"/>
    </row>
    <row r="9" spans="1:23" ht="22.5" x14ac:dyDescent="0.3">
      <c r="A9" s="2"/>
      <c r="B9" s="2" t="s">
        <v>30</v>
      </c>
      <c r="C9" s="3" t="s">
        <v>413</v>
      </c>
      <c r="D9" s="3" t="s">
        <v>352</v>
      </c>
      <c r="E9" s="9">
        <f t="shared" si="0"/>
        <v>15.342679127725861</v>
      </c>
      <c r="F9" s="3" t="s">
        <v>415</v>
      </c>
      <c r="G9" s="2">
        <v>8</v>
      </c>
      <c r="H9" s="3" t="s">
        <v>56</v>
      </c>
      <c r="I9" s="3" t="s">
        <v>21</v>
      </c>
      <c r="J9" s="2"/>
      <c r="K9" s="3" t="s">
        <v>422</v>
      </c>
      <c r="L9" s="3" t="s">
        <v>24</v>
      </c>
      <c r="M9" s="2"/>
      <c r="N9" s="3"/>
      <c r="O9" s="3"/>
      <c r="P9" s="2"/>
      <c r="Q9" s="3"/>
      <c r="R9" s="2"/>
      <c r="S9" s="3"/>
      <c r="T9" s="2"/>
      <c r="U9" s="4"/>
    </row>
    <row r="10" spans="1:23" ht="22.5" x14ac:dyDescent="0.3">
      <c r="A10" s="2"/>
      <c r="B10" s="2" t="s">
        <v>31</v>
      </c>
      <c r="C10" s="3" t="s">
        <v>413</v>
      </c>
      <c r="D10" s="3" t="s">
        <v>33</v>
      </c>
      <c r="E10" s="9">
        <f t="shared" si="0"/>
        <v>16.238317757009337</v>
      </c>
      <c r="F10" s="3" t="s">
        <v>415</v>
      </c>
      <c r="G10" s="2">
        <v>8.1199999999999992</v>
      </c>
      <c r="H10" s="3" t="s">
        <v>56</v>
      </c>
      <c r="I10" s="3" t="s">
        <v>21</v>
      </c>
      <c r="J10" s="2"/>
      <c r="K10" s="3" t="s">
        <v>422</v>
      </c>
      <c r="L10" s="3" t="s">
        <v>24</v>
      </c>
      <c r="M10" s="2"/>
      <c r="N10" s="3"/>
      <c r="O10" s="3"/>
      <c r="P10" s="2"/>
      <c r="Q10" s="3"/>
      <c r="R10" s="2"/>
      <c r="S10" s="3"/>
      <c r="T10" s="2"/>
      <c r="U10" s="4"/>
    </row>
    <row r="11" spans="1:23" ht="22.5" x14ac:dyDescent="0.3">
      <c r="A11" s="2" t="s">
        <v>421</v>
      </c>
      <c r="B11" s="2" t="s">
        <v>32</v>
      </c>
      <c r="C11" s="3" t="s">
        <v>413</v>
      </c>
      <c r="D11" s="3" t="s">
        <v>34</v>
      </c>
      <c r="E11" s="9">
        <f t="shared" si="0"/>
        <v>13.940809968847345</v>
      </c>
      <c r="F11" s="3" t="s">
        <v>415</v>
      </c>
      <c r="G11" s="2">
        <v>7.91</v>
      </c>
      <c r="H11" s="3" t="s">
        <v>19</v>
      </c>
      <c r="I11" s="3" t="s">
        <v>21</v>
      </c>
      <c r="J11" s="2" t="s">
        <v>38</v>
      </c>
      <c r="K11" s="3" t="s">
        <v>22</v>
      </c>
      <c r="L11" s="3" t="s">
        <v>24</v>
      </c>
      <c r="M11" s="2" t="s">
        <v>39</v>
      </c>
      <c r="N11" s="3"/>
      <c r="O11" s="3"/>
      <c r="P11" s="2"/>
      <c r="Q11" s="3"/>
      <c r="R11" s="2"/>
      <c r="S11" s="3"/>
      <c r="T11" s="2"/>
      <c r="U11" s="4"/>
    </row>
    <row r="12" spans="1:23" ht="22.5" x14ac:dyDescent="0.3">
      <c r="A12" s="2"/>
      <c r="B12" s="2" t="s">
        <v>353</v>
      </c>
      <c r="C12" s="3" t="s">
        <v>413</v>
      </c>
      <c r="D12" s="3" t="s">
        <v>356</v>
      </c>
      <c r="E12" s="9">
        <f t="shared" si="0"/>
        <v>15.147975077881624</v>
      </c>
      <c r="F12" s="3" t="s">
        <v>415</v>
      </c>
      <c r="G12" s="2">
        <v>7.91</v>
      </c>
      <c r="H12" s="3" t="s">
        <v>56</v>
      </c>
      <c r="I12" s="3" t="s">
        <v>38</v>
      </c>
      <c r="J12" s="2"/>
      <c r="K12" s="3" t="s">
        <v>422</v>
      </c>
      <c r="L12" s="3" t="s">
        <v>39</v>
      </c>
      <c r="M12" s="2"/>
      <c r="N12" s="3"/>
      <c r="O12" s="3"/>
      <c r="P12" s="2"/>
      <c r="Q12" s="3"/>
      <c r="R12" s="2"/>
      <c r="S12" s="3"/>
      <c r="T12" s="2"/>
      <c r="U12" s="4"/>
    </row>
    <row r="13" spans="1:23" ht="22.5" x14ac:dyDescent="0.3">
      <c r="A13" s="2"/>
      <c r="B13" s="2" t="s">
        <v>354</v>
      </c>
      <c r="C13" s="3" t="s">
        <v>413</v>
      </c>
      <c r="D13" s="3" t="s">
        <v>357</v>
      </c>
      <c r="E13" s="9">
        <f t="shared" si="0"/>
        <v>12.169003115264799</v>
      </c>
      <c r="F13" s="3" t="s">
        <v>415</v>
      </c>
      <c r="G13" s="2">
        <v>8.16</v>
      </c>
      <c r="H13" s="3" t="s">
        <v>56</v>
      </c>
      <c r="I13" s="3" t="s">
        <v>38</v>
      </c>
      <c r="J13" s="2"/>
      <c r="K13" s="3" t="s">
        <v>422</v>
      </c>
      <c r="L13" s="3" t="s">
        <v>39</v>
      </c>
      <c r="M13" s="2"/>
      <c r="N13" s="3"/>
      <c r="O13" s="3"/>
      <c r="P13" s="2"/>
      <c r="Q13" s="3"/>
      <c r="R13" s="2"/>
      <c r="S13" s="3"/>
      <c r="T13" s="2"/>
      <c r="U13" s="4"/>
    </row>
    <row r="14" spans="1:23" ht="22.5" x14ac:dyDescent="0.3">
      <c r="A14" s="2"/>
      <c r="B14" s="2" t="s">
        <v>355</v>
      </c>
      <c r="C14" s="3" t="s">
        <v>413</v>
      </c>
      <c r="D14" s="3" t="s">
        <v>41</v>
      </c>
      <c r="E14" s="9">
        <f t="shared" si="0"/>
        <v>10.961838006230535</v>
      </c>
      <c r="F14" s="3" t="s">
        <v>415</v>
      </c>
      <c r="G14" s="2">
        <v>8.32</v>
      </c>
      <c r="H14" s="3" t="s">
        <v>56</v>
      </c>
      <c r="I14" s="3" t="s">
        <v>38</v>
      </c>
      <c r="J14" s="2"/>
      <c r="K14" s="3" t="s">
        <v>422</v>
      </c>
      <c r="L14" s="3" t="s">
        <v>39</v>
      </c>
      <c r="M14" s="2"/>
      <c r="N14" s="3"/>
      <c r="O14" s="3"/>
      <c r="P14" s="2"/>
      <c r="Q14" s="3"/>
      <c r="R14" s="2"/>
      <c r="S14" s="3"/>
      <c r="T14" s="2"/>
      <c r="U14" s="4"/>
    </row>
    <row r="15" spans="1:23" ht="22.5" x14ac:dyDescent="0.3">
      <c r="A15" s="2" t="s">
        <v>423</v>
      </c>
      <c r="B15" s="2" t="s">
        <v>40</v>
      </c>
      <c r="C15" s="3" t="s">
        <v>413</v>
      </c>
      <c r="D15" s="3" t="s">
        <v>42</v>
      </c>
      <c r="E15" s="9">
        <f t="shared" si="0"/>
        <v>24.61059190031153</v>
      </c>
      <c r="F15" s="3" t="s">
        <v>415</v>
      </c>
      <c r="G15" s="2">
        <v>8.6</v>
      </c>
      <c r="H15" s="3" t="s">
        <v>19</v>
      </c>
      <c r="I15" s="3" t="s">
        <v>38</v>
      </c>
      <c r="J15" s="2" t="s">
        <v>45</v>
      </c>
      <c r="K15" s="3" t="s">
        <v>422</v>
      </c>
      <c r="L15" s="3" t="s">
        <v>39</v>
      </c>
      <c r="M15" s="2"/>
      <c r="N15" s="3"/>
      <c r="O15" s="3"/>
      <c r="P15" s="2"/>
      <c r="Q15" s="3"/>
      <c r="R15" s="2"/>
      <c r="S15" s="3"/>
      <c r="T15" s="2"/>
      <c r="U15" s="4"/>
    </row>
    <row r="16" spans="1:23" ht="22.5" x14ac:dyDescent="0.3">
      <c r="A16" s="2"/>
      <c r="B16" s="2" t="s">
        <v>358</v>
      </c>
      <c r="C16" s="3" t="s">
        <v>413</v>
      </c>
      <c r="D16" s="3" t="s">
        <v>359</v>
      </c>
      <c r="E16" s="9">
        <f t="shared" si="0"/>
        <v>25.233644859813086</v>
      </c>
      <c r="F16" s="3" t="s">
        <v>415</v>
      </c>
      <c r="G16" s="2">
        <v>8.4700000000000006</v>
      </c>
      <c r="H16" s="3" t="s">
        <v>56</v>
      </c>
      <c r="I16" s="3" t="s">
        <v>45</v>
      </c>
      <c r="J16" s="2"/>
      <c r="K16" s="3" t="s">
        <v>422</v>
      </c>
      <c r="L16" s="3" t="s">
        <v>39</v>
      </c>
      <c r="M16" s="2"/>
      <c r="N16" s="3"/>
      <c r="O16" s="3"/>
      <c r="P16" s="2"/>
      <c r="Q16" s="3"/>
      <c r="R16" s="2"/>
      <c r="S16" s="3"/>
      <c r="T16" s="2"/>
      <c r="U16" s="4"/>
    </row>
    <row r="17" spans="1:21" ht="22.5" x14ac:dyDescent="0.3">
      <c r="A17" s="2" t="s">
        <v>423</v>
      </c>
      <c r="B17" s="2" t="s">
        <v>47</v>
      </c>
      <c r="C17" s="3" t="s">
        <v>413</v>
      </c>
      <c r="D17" s="3" t="s">
        <v>49</v>
      </c>
      <c r="E17" s="9">
        <f t="shared" si="0"/>
        <v>27.784267912772577</v>
      </c>
      <c r="F17" s="3" t="s">
        <v>415</v>
      </c>
      <c r="G17" s="2">
        <v>8.48</v>
      </c>
      <c r="H17" s="3" t="s">
        <v>19</v>
      </c>
      <c r="I17" s="3" t="s">
        <v>45</v>
      </c>
      <c r="J17" s="2" t="s">
        <v>51</v>
      </c>
      <c r="K17" s="3" t="s">
        <v>422</v>
      </c>
      <c r="L17" s="3" t="s">
        <v>39</v>
      </c>
      <c r="M17" s="2"/>
      <c r="N17" s="3"/>
      <c r="O17" s="3"/>
      <c r="P17" s="2"/>
      <c r="Q17" s="3"/>
      <c r="R17" s="2"/>
      <c r="S17" s="3"/>
      <c r="T17" s="2"/>
      <c r="U17" s="4"/>
    </row>
    <row r="18" spans="1:21" ht="22.5" x14ac:dyDescent="0.3">
      <c r="A18" s="2"/>
      <c r="B18" s="2" t="s">
        <v>360</v>
      </c>
      <c r="C18" s="3" t="s">
        <v>413</v>
      </c>
      <c r="D18" s="3" t="s">
        <v>363</v>
      </c>
      <c r="E18" s="9">
        <f t="shared" si="0"/>
        <v>28.971962616822434</v>
      </c>
      <c r="F18" s="3" t="s">
        <v>415</v>
      </c>
      <c r="G18" s="2">
        <v>8.48</v>
      </c>
      <c r="H18" s="3" t="s">
        <v>56</v>
      </c>
      <c r="I18" s="3" t="s">
        <v>51</v>
      </c>
      <c r="J18" s="2"/>
      <c r="K18" s="3" t="s">
        <v>422</v>
      </c>
      <c r="L18" s="3" t="s">
        <v>39</v>
      </c>
      <c r="M18" s="2"/>
      <c r="N18" s="3"/>
      <c r="O18" s="3"/>
      <c r="P18" s="2"/>
      <c r="Q18" s="3"/>
      <c r="R18" s="2"/>
      <c r="S18" s="3"/>
      <c r="T18" s="2"/>
      <c r="U18" s="4"/>
    </row>
    <row r="19" spans="1:21" ht="22.5" x14ac:dyDescent="0.3">
      <c r="A19" s="2"/>
      <c r="B19" s="2" t="s">
        <v>361</v>
      </c>
      <c r="C19" s="3" t="s">
        <v>413</v>
      </c>
      <c r="D19" s="3" t="s">
        <v>364</v>
      </c>
      <c r="E19" s="9">
        <f t="shared" si="0"/>
        <v>25.681464174454828</v>
      </c>
      <c r="F19" s="3" t="s">
        <v>415</v>
      </c>
      <c r="G19" s="2">
        <v>8.52</v>
      </c>
      <c r="H19" s="3" t="s">
        <v>56</v>
      </c>
      <c r="I19" s="3" t="s">
        <v>51</v>
      </c>
      <c r="J19" s="2"/>
      <c r="K19" s="3" t="s">
        <v>422</v>
      </c>
      <c r="L19" s="3" t="s">
        <v>39</v>
      </c>
      <c r="M19" s="2"/>
      <c r="N19" s="3"/>
      <c r="O19" s="3"/>
      <c r="P19" s="2"/>
      <c r="Q19" s="3"/>
      <c r="R19" s="2"/>
      <c r="S19" s="3"/>
      <c r="T19" s="2"/>
      <c r="U19" s="4"/>
    </row>
    <row r="20" spans="1:21" ht="22.5" x14ac:dyDescent="0.3">
      <c r="A20" s="2"/>
      <c r="B20" s="2" t="s">
        <v>362</v>
      </c>
      <c r="C20" s="3" t="s">
        <v>413</v>
      </c>
      <c r="D20" s="3" t="s">
        <v>53</v>
      </c>
      <c r="E20" s="9">
        <f t="shared" si="0"/>
        <v>27.024922118380069</v>
      </c>
      <c r="F20" s="3" t="s">
        <v>415</v>
      </c>
      <c r="G20" s="2">
        <v>9.07</v>
      </c>
      <c r="H20" s="3" t="s">
        <v>56</v>
      </c>
      <c r="I20" s="3" t="s">
        <v>51</v>
      </c>
      <c r="J20" s="2"/>
      <c r="K20" s="3" t="s">
        <v>422</v>
      </c>
      <c r="L20" s="3" t="s">
        <v>39</v>
      </c>
      <c r="M20" s="2"/>
      <c r="N20" s="3"/>
      <c r="O20" s="3"/>
      <c r="P20" s="2"/>
      <c r="Q20" s="3"/>
      <c r="R20" s="2"/>
      <c r="S20" s="3"/>
      <c r="T20" s="2"/>
      <c r="U20" s="4"/>
    </row>
    <row r="21" spans="1:21" ht="22.5" x14ac:dyDescent="0.3">
      <c r="A21" s="2"/>
      <c r="B21" s="2" t="s">
        <v>52</v>
      </c>
      <c r="C21" s="3" t="s">
        <v>413</v>
      </c>
      <c r="D21" s="3" t="s">
        <v>54</v>
      </c>
      <c r="E21" s="9">
        <f t="shared" si="0"/>
        <v>28.329439252336442</v>
      </c>
      <c r="F21" s="3" t="s">
        <v>415</v>
      </c>
      <c r="G21" s="2">
        <v>9.44</v>
      </c>
      <c r="H21" s="3" t="s">
        <v>56</v>
      </c>
      <c r="I21" s="3" t="s">
        <v>51</v>
      </c>
      <c r="J21" s="2"/>
      <c r="K21" s="3" t="s">
        <v>422</v>
      </c>
      <c r="L21" s="3" t="s">
        <v>39</v>
      </c>
      <c r="M21" s="2"/>
      <c r="N21" s="3"/>
      <c r="O21" s="3"/>
      <c r="P21" s="2"/>
      <c r="Q21" s="3"/>
      <c r="R21" s="2"/>
      <c r="S21" s="3"/>
      <c r="T21" s="2"/>
      <c r="U21" s="4"/>
    </row>
    <row r="22" spans="1:21" ht="22.5" x14ac:dyDescent="0.3">
      <c r="A22" s="2"/>
      <c r="B22" s="2" t="s">
        <v>57</v>
      </c>
      <c r="C22" s="3" t="s">
        <v>413</v>
      </c>
      <c r="D22" s="3" t="s">
        <v>58</v>
      </c>
      <c r="E22" s="9">
        <f t="shared" si="0"/>
        <v>59.092679127725859</v>
      </c>
      <c r="F22" s="3" t="s">
        <v>415</v>
      </c>
      <c r="G22" s="2">
        <v>9.77</v>
      </c>
      <c r="H22" s="3" t="s">
        <v>56</v>
      </c>
      <c r="I22" s="3" t="s">
        <v>51</v>
      </c>
      <c r="J22" s="2"/>
      <c r="K22" s="3" t="s">
        <v>422</v>
      </c>
      <c r="L22" s="3" t="s">
        <v>39</v>
      </c>
      <c r="M22" s="2"/>
      <c r="N22" s="3"/>
      <c r="O22" s="3"/>
      <c r="P22" s="2"/>
      <c r="Q22" s="3"/>
      <c r="R22" s="2"/>
      <c r="S22" s="3"/>
      <c r="T22" s="2"/>
      <c r="U22" s="4"/>
    </row>
    <row r="23" spans="1:21" ht="22.5" x14ac:dyDescent="0.3">
      <c r="A23" s="2"/>
      <c r="B23" s="2" t="s">
        <v>365</v>
      </c>
      <c r="C23" s="3" t="s">
        <v>413</v>
      </c>
      <c r="D23" s="3" t="s">
        <v>366</v>
      </c>
      <c r="E23" s="9">
        <f t="shared" si="0"/>
        <v>58.528037383177569</v>
      </c>
      <c r="F23" s="3" t="s">
        <v>415</v>
      </c>
      <c r="G23" s="2">
        <v>10.25</v>
      </c>
      <c r="H23" s="3" t="s">
        <v>56</v>
      </c>
      <c r="I23" s="3" t="s">
        <v>51</v>
      </c>
      <c r="J23" s="2"/>
      <c r="K23" s="3" t="s">
        <v>422</v>
      </c>
      <c r="L23" s="3" t="s">
        <v>39</v>
      </c>
      <c r="M23" s="2"/>
      <c r="N23" s="3"/>
      <c r="O23" s="3"/>
      <c r="P23" s="2"/>
      <c r="Q23" s="3"/>
      <c r="R23" s="2"/>
      <c r="S23" s="3"/>
      <c r="T23" s="2"/>
      <c r="U23" s="4"/>
    </row>
    <row r="24" spans="1:21" ht="22.5" x14ac:dyDescent="0.3">
      <c r="A24" s="2" t="s">
        <v>424</v>
      </c>
      <c r="B24" s="2" t="s">
        <v>60</v>
      </c>
      <c r="C24" s="3" t="s">
        <v>413</v>
      </c>
      <c r="D24" s="3" t="s">
        <v>61</v>
      </c>
      <c r="E24" s="9">
        <f t="shared" si="0"/>
        <v>84.345794392523359</v>
      </c>
      <c r="F24" s="3" t="s">
        <v>415</v>
      </c>
      <c r="G24" s="2">
        <v>10.45</v>
      </c>
      <c r="H24" s="3" t="s">
        <v>56</v>
      </c>
      <c r="I24" s="3" t="s">
        <v>51</v>
      </c>
      <c r="J24" s="2"/>
      <c r="K24" s="3" t="s">
        <v>22</v>
      </c>
      <c r="L24" s="3" t="s">
        <v>39</v>
      </c>
      <c r="M24" s="2" t="s">
        <v>63</v>
      </c>
      <c r="N24" s="3"/>
      <c r="O24" s="3"/>
      <c r="P24" s="2"/>
      <c r="Q24" s="3"/>
      <c r="R24" s="2"/>
      <c r="S24" s="3"/>
      <c r="T24" s="2"/>
      <c r="U24" s="4"/>
    </row>
    <row r="25" spans="1:21" ht="22.5" x14ac:dyDescent="0.3">
      <c r="A25" s="2"/>
      <c r="B25" s="2" t="s">
        <v>64</v>
      </c>
      <c r="C25" s="3" t="s">
        <v>413</v>
      </c>
      <c r="D25" s="3" t="s">
        <v>66</v>
      </c>
      <c r="E25" s="9">
        <f t="shared" si="0"/>
        <v>83.956386292834878</v>
      </c>
      <c r="F25" s="3" t="s">
        <v>415</v>
      </c>
      <c r="G25" s="2">
        <v>10.65</v>
      </c>
      <c r="H25" s="3" t="s">
        <v>56</v>
      </c>
      <c r="I25" s="3" t="s">
        <v>51</v>
      </c>
      <c r="J25" s="2"/>
      <c r="K25" s="3" t="s">
        <v>422</v>
      </c>
      <c r="L25" s="3" t="s">
        <v>63</v>
      </c>
      <c r="M25" s="2"/>
      <c r="N25" s="3"/>
      <c r="O25" s="3"/>
      <c r="P25" s="2"/>
      <c r="Q25" s="3"/>
      <c r="R25" s="2"/>
      <c r="S25" s="3"/>
      <c r="T25" s="2"/>
      <c r="U25" s="4"/>
    </row>
    <row r="26" spans="1:21" ht="22.5" x14ac:dyDescent="0.3">
      <c r="A26" s="2" t="s">
        <v>418</v>
      </c>
      <c r="B26" s="2" t="s">
        <v>69</v>
      </c>
      <c r="C26" s="3" t="s">
        <v>413</v>
      </c>
      <c r="D26" s="3" t="s">
        <v>70</v>
      </c>
      <c r="E26" s="9">
        <f t="shared" si="0"/>
        <v>94.04205607476635</v>
      </c>
      <c r="F26" s="3" t="s">
        <v>415</v>
      </c>
      <c r="G26" s="2">
        <v>11.06</v>
      </c>
      <c r="H26" s="3" t="s">
        <v>425</v>
      </c>
      <c r="I26" s="3" t="s">
        <v>73</v>
      </c>
      <c r="J26" s="2"/>
      <c r="K26" s="3" t="s">
        <v>422</v>
      </c>
      <c r="L26" s="3" t="s">
        <v>63</v>
      </c>
      <c r="M26" s="2"/>
      <c r="N26" s="3" t="s">
        <v>74</v>
      </c>
      <c r="O26" s="3" t="s">
        <v>75</v>
      </c>
      <c r="P26" s="2" t="s">
        <v>76</v>
      </c>
      <c r="Q26" s="3"/>
      <c r="R26" s="2"/>
      <c r="S26" s="3"/>
      <c r="T26" s="2"/>
      <c r="U26" s="4"/>
    </row>
    <row r="27" spans="1:21" ht="19.5" x14ac:dyDescent="0.3">
      <c r="A27" s="2" t="s">
        <v>418</v>
      </c>
      <c r="B27" s="2" t="s">
        <v>77</v>
      </c>
      <c r="C27" s="3" t="s">
        <v>426</v>
      </c>
      <c r="D27" s="3" t="s">
        <v>73</v>
      </c>
      <c r="E27" s="9">
        <f t="shared" si="0"/>
        <v>100</v>
      </c>
      <c r="F27" s="3" t="s">
        <v>415</v>
      </c>
      <c r="G27" s="2">
        <v>11.26</v>
      </c>
      <c r="H27" s="3" t="s">
        <v>425</v>
      </c>
      <c r="I27" s="3" t="s">
        <v>73</v>
      </c>
      <c r="J27" s="2"/>
      <c r="K27" s="3" t="s">
        <v>422</v>
      </c>
      <c r="L27" s="3" t="s">
        <v>63</v>
      </c>
      <c r="M27" s="2"/>
      <c r="N27" s="3" t="s">
        <v>74</v>
      </c>
      <c r="O27" s="3" t="s">
        <v>75</v>
      </c>
      <c r="P27" s="2"/>
      <c r="Q27" s="3"/>
      <c r="R27" s="2"/>
      <c r="S27" s="3"/>
      <c r="T27" s="2"/>
      <c r="U27" s="4"/>
    </row>
    <row r="28" spans="1:21" ht="19.5" x14ac:dyDescent="0.3">
      <c r="A28" s="2" t="s">
        <v>418</v>
      </c>
      <c r="B28" s="2" t="s">
        <v>79</v>
      </c>
      <c r="C28" s="3" t="s">
        <v>425</v>
      </c>
      <c r="D28" s="3" t="s">
        <v>73</v>
      </c>
      <c r="E28" s="12"/>
      <c r="F28" s="3" t="s">
        <v>415</v>
      </c>
      <c r="G28" s="2">
        <v>11.26</v>
      </c>
      <c r="H28" s="3" t="s">
        <v>425</v>
      </c>
      <c r="I28" s="3" t="s">
        <v>73</v>
      </c>
      <c r="J28" s="2"/>
      <c r="K28" s="3" t="s">
        <v>422</v>
      </c>
      <c r="L28" s="3" t="s">
        <v>63</v>
      </c>
      <c r="M28" s="2"/>
      <c r="N28" s="3" t="s">
        <v>74</v>
      </c>
      <c r="O28" s="3" t="s">
        <v>75</v>
      </c>
      <c r="P28" s="2"/>
      <c r="Q28" s="3"/>
      <c r="R28" s="2"/>
      <c r="S28" s="3"/>
      <c r="T28" s="2"/>
      <c r="U28" s="4"/>
    </row>
    <row r="29" spans="1:21" ht="19.5" x14ac:dyDescent="0.3">
      <c r="A29" s="2" t="s">
        <v>418</v>
      </c>
      <c r="B29" s="2" t="s">
        <v>80</v>
      </c>
      <c r="C29" s="3" t="s">
        <v>425</v>
      </c>
      <c r="D29" s="3" t="s">
        <v>73</v>
      </c>
      <c r="E29" s="12"/>
      <c r="F29" s="3" t="s">
        <v>415</v>
      </c>
      <c r="G29" s="2">
        <v>11.29</v>
      </c>
      <c r="H29" s="3" t="s">
        <v>425</v>
      </c>
      <c r="I29" s="3" t="s">
        <v>73</v>
      </c>
      <c r="J29" s="2"/>
      <c r="K29" s="3" t="s">
        <v>422</v>
      </c>
      <c r="L29" s="3" t="s">
        <v>63</v>
      </c>
      <c r="M29" s="2"/>
      <c r="N29" s="3" t="s">
        <v>74</v>
      </c>
      <c r="O29" s="3" t="s">
        <v>75</v>
      </c>
      <c r="P29" s="2"/>
      <c r="Q29" s="3"/>
      <c r="R29" s="2"/>
      <c r="S29" s="3"/>
      <c r="T29" s="2"/>
      <c r="U29" s="4"/>
    </row>
    <row r="30" spans="1:21" ht="19.5" x14ac:dyDescent="0.3">
      <c r="A30" s="2" t="s">
        <v>418</v>
      </c>
      <c r="B30" s="2" t="s">
        <v>82</v>
      </c>
      <c r="C30" s="3" t="s">
        <v>425</v>
      </c>
      <c r="D30" s="3" t="s">
        <v>73</v>
      </c>
      <c r="E30" s="12"/>
      <c r="F30" s="3" t="s">
        <v>415</v>
      </c>
      <c r="G30" s="2">
        <v>11.29</v>
      </c>
      <c r="H30" s="3" t="s">
        <v>425</v>
      </c>
      <c r="I30" s="3" t="s">
        <v>73</v>
      </c>
      <c r="J30" s="2"/>
      <c r="K30" s="3" t="s">
        <v>422</v>
      </c>
      <c r="L30" s="3" t="s">
        <v>63</v>
      </c>
      <c r="M30" s="2"/>
      <c r="N30" s="3" t="s">
        <v>74</v>
      </c>
      <c r="O30" s="3" t="s">
        <v>75</v>
      </c>
      <c r="P30" s="2"/>
      <c r="Q30" s="3"/>
      <c r="R30" s="2"/>
      <c r="S30" s="3"/>
      <c r="T30" s="2"/>
      <c r="U30" s="4"/>
    </row>
    <row r="31" spans="1:21" ht="19.5" x14ac:dyDescent="0.3">
      <c r="A31" s="2" t="s">
        <v>418</v>
      </c>
      <c r="B31" s="2" t="s">
        <v>83</v>
      </c>
      <c r="C31" s="3" t="s">
        <v>425</v>
      </c>
      <c r="D31" s="3" t="s">
        <v>73</v>
      </c>
      <c r="E31" s="12"/>
      <c r="F31" s="3" t="s">
        <v>415</v>
      </c>
      <c r="G31" s="2">
        <v>11.31</v>
      </c>
      <c r="H31" s="3" t="s">
        <v>425</v>
      </c>
      <c r="I31" s="3" t="s">
        <v>73</v>
      </c>
      <c r="J31" s="2"/>
      <c r="K31" s="3" t="s">
        <v>422</v>
      </c>
      <c r="L31" s="3" t="s">
        <v>63</v>
      </c>
      <c r="M31" s="2"/>
      <c r="N31" s="3" t="s">
        <v>74</v>
      </c>
      <c r="O31" s="3" t="s">
        <v>75</v>
      </c>
      <c r="P31" s="2"/>
      <c r="Q31" s="3"/>
      <c r="R31" s="2"/>
      <c r="S31" s="3"/>
      <c r="T31" s="2"/>
      <c r="U31" s="4"/>
    </row>
    <row r="32" spans="1:21" ht="19.5" x14ac:dyDescent="0.3">
      <c r="A32" s="2" t="s">
        <v>418</v>
      </c>
      <c r="B32" s="2" t="s">
        <v>85</v>
      </c>
      <c r="C32" s="3" t="s">
        <v>425</v>
      </c>
      <c r="D32" s="3" t="s">
        <v>73</v>
      </c>
      <c r="E32" s="12"/>
      <c r="F32" s="3" t="s">
        <v>415</v>
      </c>
      <c r="G32" s="2">
        <v>11.32</v>
      </c>
      <c r="H32" s="3" t="s">
        <v>425</v>
      </c>
      <c r="I32" s="3" t="s">
        <v>73</v>
      </c>
      <c r="J32" s="2"/>
      <c r="K32" s="3" t="s">
        <v>422</v>
      </c>
      <c r="L32" s="3" t="s">
        <v>63</v>
      </c>
      <c r="M32" s="2"/>
      <c r="N32" s="3" t="s">
        <v>74</v>
      </c>
      <c r="O32" s="3" t="s">
        <v>75</v>
      </c>
      <c r="P32" s="2"/>
      <c r="Q32" s="3"/>
      <c r="R32" s="2"/>
      <c r="S32" s="3"/>
      <c r="T32" s="2"/>
      <c r="U32" s="4"/>
    </row>
    <row r="33" spans="1:21" ht="19.5" x14ac:dyDescent="0.3">
      <c r="A33" s="2" t="s">
        <v>418</v>
      </c>
      <c r="B33" s="2" t="s">
        <v>87</v>
      </c>
      <c r="C33" s="3" t="s">
        <v>425</v>
      </c>
      <c r="D33" s="3" t="s">
        <v>73</v>
      </c>
      <c r="E33" s="12"/>
      <c r="F33" s="3" t="s">
        <v>415</v>
      </c>
      <c r="G33" s="2">
        <v>11.33</v>
      </c>
      <c r="H33" s="3" t="s">
        <v>425</v>
      </c>
      <c r="I33" s="3" t="s">
        <v>73</v>
      </c>
      <c r="J33" s="2"/>
      <c r="K33" s="3" t="s">
        <v>422</v>
      </c>
      <c r="L33" s="3" t="s">
        <v>63</v>
      </c>
      <c r="M33" s="2"/>
      <c r="N33" s="3" t="s">
        <v>74</v>
      </c>
      <c r="O33" s="3" t="s">
        <v>75</v>
      </c>
      <c r="P33" s="2"/>
      <c r="Q33" s="3"/>
      <c r="R33" s="2"/>
      <c r="S33" s="3"/>
      <c r="T33" s="2"/>
      <c r="U33" s="4"/>
    </row>
    <row r="34" spans="1:21" ht="19.5" x14ac:dyDescent="0.3">
      <c r="A34" s="2" t="s">
        <v>418</v>
      </c>
      <c r="B34" s="2" t="s">
        <v>89</v>
      </c>
      <c r="C34" s="3" t="s">
        <v>425</v>
      </c>
      <c r="D34" s="3" t="s">
        <v>73</v>
      </c>
      <c r="E34" s="12"/>
      <c r="F34" s="3" t="s">
        <v>415</v>
      </c>
      <c r="G34" s="2">
        <v>11.34</v>
      </c>
      <c r="H34" s="3" t="s">
        <v>425</v>
      </c>
      <c r="I34" s="3" t="s">
        <v>73</v>
      </c>
      <c r="J34" s="2"/>
      <c r="K34" s="3" t="s">
        <v>422</v>
      </c>
      <c r="L34" s="3" t="s">
        <v>63</v>
      </c>
      <c r="M34" s="2"/>
      <c r="N34" s="3" t="s">
        <v>74</v>
      </c>
      <c r="O34" s="3" t="s">
        <v>75</v>
      </c>
      <c r="P34" s="2"/>
      <c r="Q34" s="3"/>
      <c r="R34" s="2"/>
      <c r="S34" s="3"/>
      <c r="T34" s="2"/>
      <c r="U34" s="4"/>
    </row>
    <row r="35" spans="1:21" ht="19.5" x14ac:dyDescent="0.3">
      <c r="A35" s="2" t="s">
        <v>418</v>
      </c>
      <c r="B35" s="2" t="s">
        <v>91</v>
      </c>
      <c r="C35" s="3" t="s">
        <v>425</v>
      </c>
      <c r="D35" s="3" t="s">
        <v>73</v>
      </c>
      <c r="E35" s="12"/>
      <c r="F35" s="3" t="s">
        <v>415</v>
      </c>
      <c r="G35" s="2">
        <v>11.35</v>
      </c>
      <c r="H35" s="3" t="s">
        <v>425</v>
      </c>
      <c r="I35" s="3" t="s">
        <v>73</v>
      </c>
      <c r="J35" s="2"/>
      <c r="K35" s="3" t="s">
        <v>422</v>
      </c>
      <c r="L35" s="3" t="s">
        <v>63</v>
      </c>
      <c r="M35" s="2"/>
      <c r="N35" s="3" t="s">
        <v>74</v>
      </c>
      <c r="O35" s="3" t="s">
        <v>75</v>
      </c>
      <c r="P35" s="2"/>
      <c r="Q35" s="3"/>
      <c r="R35" s="2"/>
      <c r="S35" s="3"/>
      <c r="T35" s="2"/>
      <c r="U35" s="4"/>
    </row>
    <row r="36" spans="1:21" ht="19.5" x14ac:dyDescent="0.3">
      <c r="A36" s="2" t="s">
        <v>418</v>
      </c>
      <c r="B36" s="2" t="s">
        <v>93</v>
      </c>
      <c r="C36" s="3" t="s">
        <v>425</v>
      </c>
      <c r="D36" s="3" t="s">
        <v>73</v>
      </c>
      <c r="E36" s="12"/>
      <c r="F36" s="3" t="s">
        <v>415</v>
      </c>
      <c r="G36" s="2">
        <v>11.36</v>
      </c>
      <c r="H36" s="3" t="s">
        <v>425</v>
      </c>
      <c r="I36" s="3" t="s">
        <v>73</v>
      </c>
      <c r="J36" s="2"/>
      <c r="K36" s="3" t="s">
        <v>422</v>
      </c>
      <c r="L36" s="3" t="s">
        <v>63</v>
      </c>
      <c r="M36" s="2"/>
      <c r="N36" s="3" t="s">
        <v>74</v>
      </c>
      <c r="O36" s="3" t="s">
        <v>75</v>
      </c>
      <c r="P36" s="2"/>
      <c r="Q36" s="3"/>
      <c r="R36" s="2"/>
      <c r="S36" s="3"/>
      <c r="T36" s="2"/>
      <c r="U36" s="4"/>
    </row>
    <row r="37" spans="1:21" ht="19.5" x14ac:dyDescent="0.3">
      <c r="A37" s="2" t="s">
        <v>418</v>
      </c>
      <c r="B37" s="2" t="s">
        <v>95</v>
      </c>
      <c r="C37" s="3" t="s">
        <v>425</v>
      </c>
      <c r="D37" s="3" t="s">
        <v>73</v>
      </c>
      <c r="E37" s="12"/>
      <c r="F37" s="3" t="s">
        <v>415</v>
      </c>
      <c r="G37" s="2">
        <v>11.37</v>
      </c>
      <c r="H37" s="3" t="s">
        <v>425</v>
      </c>
      <c r="I37" s="3" t="s">
        <v>73</v>
      </c>
      <c r="J37" s="2"/>
      <c r="K37" s="3" t="s">
        <v>422</v>
      </c>
      <c r="L37" s="3" t="s">
        <v>63</v>
      </c>
      <c r="M37" s="2"/>
      <c r="N37" s="3" t="s">
        <v>74</v>
      </c>
      <c r="O37" s="3" t="s">
        <v>75</v>
      </c>
      <c r="P37" s="2"/>
      <c r="Q37" s="3"/>
      <c r="R37" s="2"/>
      <c r="S37" s="3"/>
      <c r="T37" s="2"/>
      <c r="U37" s="4"/>
    </row>
    <row r="38" spans="1:21" ht="19.5" x14ac:dyDescent="0.3">
      <c r="A38" s="2" t="s">
        <v>418</v>
      </c>
      <c r="B38" s="2" t="s">
        <v>97</v>
      </c>
      <c r="C38" s="3" t="s">
        <v>425</v>
      </c>
      <c r="D38" s="3" t="s">
        <v>73</v>
      </c>
      <c r="E38" s="12"/>
      <c r="F38" s="3" t="s">
        <v>415</v>
      </c>
      <c r="G38" s="2">
        <v>11.38</v>
      </c>
      <c r="H38" s="3" t="s">
        <v>425</v>
      </c>
      <c r="I38" s="3" t="s">
        <v>73</v>
      </c>
      <c r="J38" s="2"/>
      <c r="K38" s="3" t="s">
        <v>422</v>
      </c>
      <c r="L38" s="3" t="s">
        <v>63</v>
      </c>
      <c r="M38" s="2"/>
      <c r="N38" s="3" t="s">
        <v>74</v>
      </c>
      <c r="O38" s="3" t="s">
        <v>75</v>
      </c>
      <c r="P38" s="2"/>
      <c r="Q38" s="3"/>
      <c r="R38" s="2"/>
      <c r="S38" s="3"/>
      <c r="T38" s="2"/>
      <c r="U38" s="4"/>
    </row>
    <row r="39" spans="1:21" ht="19.5" x14ac:dyDescent="0.3">
      <c r="A39" s="2" t="s">
        <v>418</v>
      </c>
      <c r="B39" s="2" t="s">
        <v>99</v>
      </c>
      <c r="C39" s="3" t="s">
        <v>425</v>
      </c>
      <c r="D39" s="3" t="s">
        <v>73</v>
      </c>
      <c r="E39" s="12"/>
      <c r="F39" s="3" t="s">
        <v>415</v>
      </c>
      <c r="G39" s="2">
        <v>11.39</v>
      </c>
      <c r="H39" s="3" t="s">
        <v>425</v>
      </c>
      <c r="I39" s="3" t="s">
        <v>73</v>
      </c>
      <c r="J39" s="2"/>
      <c r="K39" s="3" t="s">
        <v>422</v>
      </c>
      <c r="L39" s="3" t="s">
        <v>63</v>
      </c>
      <c r="M39" s="2"/>
      <c r="N39" s="3" t="s">
        <v>74</v>
      </c>
      <c r="O39" s="3" t="s">
        <v>75</v>
      </c>
      <c r="P39" s="2"/>
      <c r="Q39" s="3"/>
      <c r="R39" s="2"/>
      <c r="S39" s="3"/>
      <c r="T39" s="2"/>
      <c r="U39" s="4"/>
    </row>
    <row r="40" spans="1:21" ht="19.5" x14ac:dyDescent="0.3">
      <c r="A40" s="2" t="s">
        <v>418</v>
      </c>
      <c r="B40" s="2" t="s">
        <v>101</v>
      </c>
      <c r="C40" s="3" t="s">
        <v>425</v>
      </c>
      <c r="D40" s="3" t="s">
        <v>73</v>
      </c>
      <c r="E40" s="12"/>
      <c r="F40" s="3" t="s">
        <v>415</v>
      </c>
      <c r="G40" s="2">
        <v>11.4</v>
      </c>
      <c r="H40" s="3" t="s">
        <v>425</v>
      </c>
      <c r="I40" s="3" t="s">
        <v>73</v>
      </c>
      <c r="J40" s="2"/>
      <c r="K40" s="3" t="s">
        <v>422</v>
      </c>
      <c r="L40" s="3" t="s">
        <v>63</v>
      </c>
      <c r="M40" s="2"/>
      <c r="N40" s="3" t="s">
        <v>74</v>
      </c>
      <c r="O40" s="3" t="s">
        <v>75</v>
      </c>
      <c r="P40" s="2"/>
      <c r="Q40" s="3"/>
      <c r="R40" s="2"/>
      <c r="S40" s="3"/>
      <c r="T40" s="2"/>
      <c r="U40" s="4"/>
    </row>
    <row r="41" spans="1:21" ht="19.5" x14ac:dyDescent="0.3">
      <c r="A41" s="2" t="s">
        <v>418</v>
      </c>
      <c r="B41" s="2" t="s">
        <v>103</v>
      </c>
      <c r="C41" s="3" t="s">
        <v>425</v>
      </c>
      <c r="D41" s="3" t="s">
        <v>73</v>
      </c>
      <c r="E41" s="12"/>
      <c r="F41" s="3" t="s">
        <v>415</v>
      </c>
      <c r="G41" s="2">
        <v>11.42</v>
      </c>
      <c r="H41" s="3" t="s">
        <v>425</v>
      </c>
      <c r="I41" s="3" t="s">
        <v>73</v>
      </c>
      <c r="J41" s="2"/>
      <c r="K41" s="3" t="s">
        <v>422</v>
      </c>
      <c r="L41" s="3" t="s">
        <v>63</v>
      </c>
      <c r="M41" s="2"/>
      <c r="N41" s="3" t="s">
        <v>74</v>
      </c>
      <c r="O41" s="3" t="s">
        <v>75</v>
      </c>
      <c r="P41" s="2"/>
      <c r="Q41" s="3"/>
      <c r="R41" s="2"/>
      <c r="S41" s="3"/>
      <c r="T41" s="2"/>
      <c r="U41" s="4"/>
    </row>
    <row r="42" spans="1:21" ht="19.5" x14ac:dyDescent="0.3">
      <c r="A42" s="2" t="s">
        <v>418</v>
      </c>
      <c r="B42" s="2" t="s">
        <v>105</v>
      </c>
      <c r="C42" s="3" t="s">
        <v>425</v>
      </c>
      <c r="D42" s="3" t="s">
        <v>73</v>
      </c>
      <c r="E42" s="12"/>
      <c r="F42" s="3" t="s">
        <v>415</v>
      </c>
      <c r="G42" s="2">
        <v>11.43</v>
      </c>
      <c r="H42" s="3" t="s">
        <v>425</v>
      </c>
      <c r="I42" s="3" t="s">
        <v>73</v>
      </c>
      <c r="J42" s="2"/>
      <c r="K42" s="3" t="s">
        <v>422</v>
      </c>
      <c r="L42" s="3" t="s">
        <v>63</v>
      </c>
      <c r="M42" s="2"/>
      <c r="N42" s="3" t="s">
        <v>74</v>
      </c>
      <c r="O42" s="3" t="s">
        <v>75</v>
      </c>
      <c r="P42" s="2"/>
      <c r="Q42" s="3"/>
      <c r="R42" s="2"/>
      <c r="S42" s="3"/>
      <c r="T42" s="2"/>
      <c r="U42" s="4"/>
    </row>
    <row r="43" spans="1:21" ht="19.5" x14ac:dyDescent="0.3">
      <c r="A43" s="2" t="s">
        <v>418</v>
      </c>
      <c r="B43" s="2" t="s">
        <v>107</v>
      </c>
      <c r="C43" s="3" t="s">
        <v>425</v>
      </c>
      <c r="D43" s="3" t="s">
        <v>73</v>
      </c>
      <c r="E43" s="12"/>
      <c r="F43" s="3" t="s">
        <v>415</v>
      </c>
      <c r="G43" s="2">
        <v>11.48</v>
      </c>
      <c r="H43" s="3" t="s">
        <v>425</v>
      </c>
      <c r="I43" s="3" t="s">
        <v>73</v>
      </c>
      <c r="J43" s="2"/>
      <c r="K43" s="3" t="s">
        <v>422</v>
      </c>
      <c r="L43" s="3" t="s">
        <v>63</v>
      </c>
      <c r="M43" s="2"/>
      <c r="N43" s="3" t="s">
        <v>74</v>
      </c>
      <c r="O43" s="3" t="s">
        <v>75</v>
      </c>
      <c r="P43" s="2"/>
      <c r="Q43" s="3"/>
      <c r="R43" s="2"/>
      <c r="S43" s="3"/>
      <c r="T43" s="2"/>
      <c r="U43" s="4"/>
    </row>
    <row r="44" spans="1:21" ht="19.5" x14ac:dyDescent="0.3">
      <c r="A44" s="2" t="s">
        <v>418</v>
      </c>
      <c r="B44" s="2" t="s">
        <v>109</v>
      </c>
      <c r="C44" s="3" t="s">
        <v>425</v>
      </c>
      <c r="D44" s="3" t="s">
        <v>73</v>
      </c>
      <c r="E44" s="12"/>
      <c r="F44" s="3" t="s">
        <v>415</v>
      </c>
      <c r="G44" s="2">
        <v>11.66</v>
      </c>
      <c r="H44" s="3" t="s">
        <v>425</v>
      </c>
      <c r="I44" s="3" t="s">
        <v>73</v>
      </c>
      <c r="J44" s="2"/>
      <c r="K44" s="3" t="s">
        <v>422</v>
      </c>
      <c r="L44" s="3" t="s">
        <v>63</v>
      </c>
      <c r="M44" s="2"/>
      <c r="N44" s="3" t="s">
        <v>74</v>
      </c>
      <c r="O44" s="3" t="s">
        <v>75</v>
      </c>
      <c r="P44" s="2"/>
      <c r="Q44" s="3"/>
      <c r="R44" s="2"/>
      <c r="S44" s="3"/>
      <c r="T44" s="2"/>
      <c r="U44" s="4"/>
    </row>
    <row r="45" spans="1:21" ht="19.5" x14ac:dyDescent="0.3">
      <c r="A45" s="2" t="s">
        <v>419</v>
      </c>
      <c r="B45" s="2" t="s">
        <v>111</v>
      </c>
      <c r="C45" s="3" t="s">
        <v>425</v>
      </c>
      <c r="D45" s="3" t="s">
        <v>73</v>
      </c>
      <c r="E45" s="12"/>
      <c r="F45" s="3" t="s">
        <v>415</v>
      </c>
      <c r="G45" s="2">
        <v>11.7</v>
      </c>
      <c r="H45" s="3" t="s">
        <v>425</v>
      </c>
      <c r="I45" s="3" t="s">
        <v>73</v>
      </c>
      <c r="J45" s="2"/>
      <c r="K45" s="3" t="s">
        <v>422</v>
      </c>
      <c r="L45" s="3" t="s">
        <v>63</v>
      </c>
      <c r="M45" s="2"/>
      <c r="N45" s="3"/>
      <c r="O45" s="3"/>
      <c r="P45" s="2"/>
      <c r="Q45" s="3" t="s">
        <v>113</v>
      </c>
      <c r="R45" s="2" t="s">
        <v>427</v>
      </c>
      <c r="S45" s="3"/>
      <c r="T45" s="2"/>
      <c r="U45" s="4"/>
    </row>
    <row r="46" spans="1:21" ht="23.25" x14ac:dyDescent="0.35">
      <c r="A46" s="2" t="s">
        <v>428</v>
      </c>
      <c r="B46" s="2" t="s">
        <v>115</v>
      </c>
      <c r="C46" s="3" t="s">
        <v>413</v>
      </c>
      <c r="D46" s="3" t="s">
        <v>117</v>
      </c>
      <c r="E46" s="12"/>
      <c r="F46" s="3" t="s">
        <v>415</v>
      </c>
      <c r="G46" s="2">
        <v>6.67</v>
      </c>
      <c r="H46" s="3" t="s">
        <v>19</v>
      </c>
      <c r="I46" s="3" t="s">
        <v>73</v>
      </c>
      <c r="J46" s="2" t="s">
        <v>120</v>
      </c>
      <c r="K46" s="3" t="s">
        <v>121</v>
      </c>
      <c r="L46" s="3" t="s">
        <v>63</v>
      </c>
      <c r="M46" s="2" t="s">
        <v>23</v>
      </c>
      <c r="N46" s="3"/>
      <c r="O46" s="3"/>
      <c r="P46" s="2"/>
      <c r="Q46" s="3" t="s">
        <v>113</v>
      </c>
      <c r="R46" s="2" t="s">
        <v>122</v>
      </c>
      <c r="S46" s="3"/>
      <c r="T46" s="2"/>
      <c r="U46" s="4"/>
    </row>
    <row r="47" spans="1:21" ht="22.5" x14ac:dyDescent="0.3">
      <c r="A47" s="2" t="s">
        <v>429</v>
      </c>
      <c r="B47" s="2" t="s">
        <v>123</v>
      </c>
      <c r="C47" s="3" t="s">
        <v>413</v>
      </c>
      <c r="D47" s="3" t="s">
        <v>124</v>
      </c>
      <c r="E47" s="12"/>
      <c r="F47" s="3" t="s">
        <v>415</v>
      </c>
      <c r="G47" s="2">
        <v>6.46</v>
      </c>
      <c r="H47" s="3" t="s">
        <v>56</v>
      </c>
      <c r="I47" s="3" t="s">
        <v>120</v>
      </c>
      <c r="J47" s="2"/>
      <c r="K47" s="3" t="s">
        <v>22</v>
      </c>
      <c r="L47" s="3" t="s">
        <v>23</v>
      </c>
      <c r="M47" s="2" t="s">
        <v>126</v>
      </c>
      <c r="N47" s="3"/>
      <c r="O47" s="3"/>
      <c r="P47" s="2"/>
      <c r="Q47" s="3"/>
      <c r="R47" s="2"/>
      <c r="S47" s="3" t="s">
        <v>430</v>
      </c>
      <c r="T47" s="2" t="s">
        <v>431</v>
      </c>
      <c r="U47" s="4"/>
    </row>
    <row r="48" spans="1:21" ht="22.5" x14ac:dyDescent="0.3">
      <c r="A48" s="2"/>
      <c r="B48" s="2" t="s">
        <v>129</v>
      </c>
      <c r="C48" s="3" t="s">
        <v>413</v>
      </c>
      <c r="D48" s="3" t="s">
        <v>131</v>
      </c>
      <c r="E48" s="12"/>
      <c r="F48" s="3" t="s">
        <v>415</v>
      </c>
      <c r="G48" s="2">
        <v>6.91</v>
      </c>
      <c r="H48" s="3" t="s">
        <v>56</v>
      </c>
      <c r="I48" s="3" t="s">
        <v>120</v>
      </c>
      <c r="J48" s="2"/>
      <c r="K48" s="3" t="s">
        <v>121</v>
      </c>
      <c r="L48" s="3" t="s">
        <v>126</v>
      </c>
      <c r="M48" s="2" t="s">
        <v>134</v>
      </c>
      <c r="N48" s="3"/>
      <c r="O48" s="3"/>
      <c r="P48" s="2"/>
      <c r="Q48" s="3"/>
      <c r="R48" s="2"/>
      <c r="S48" s="3"/>
      <c r="T48" s="2"/>
      <c r="U48" s="4"/>
    </row>
    <row r="49" spans="1:23" ht="22.5" x14ac:dyDescent="0.3">
      <c r="A49" s="2"/>
      <c r="B49" s="2" t="s">
        <v>135</v>
      </c>
      <c r="C49" s="3" t="s">
        <v>413</v>
      </c>
      <c r="D49" s="3" t="s">
        <v>136</v>
      </c>
      <c r="E49" s="12"/>
      <c r="F49" s="3" t="s">
        <v>415</v>
      </c>
      <c r="G49" s="2">
        <v>7.03</v>
      </c>
      <c r="H49" s="3" t="s">
        <v>56</v>
      </c>
      <c r="I49" s="3" t="s">
        <v>120</v>
      </c>
      <c r="J49" s="2"/>
      <c r="K49" s="3" t="s">
        <v>422</v>
      </c>
      <c r="L49" s="3" t="s">
        <v>134</v>
      </c>
      <c r="M49" s="2"/>
      <c r="N49" s="3"/>
      <c r="O49" s="3"/>
      <c r="P49" s="2"/>
      <c r="Q49" s="3"/>
      <c r="R49" s="2"/>
      <c r="S49" s="3"/>
      <c r="T49" s="2"/>
      <c r="U49" s="4"/>
    </row>
    <row r="50" spans="1:23" ht="18.75" x14ac:dyDescent="0.3">
      <c r="A50" s="3"/>
      <c r="B50" s="3"/>
      <c r="C50" s="3"/>
      <c r="D50" s="3"/>
      <c r="E50" s="1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2"/>
      <c r="U50" s="4"/>
    </row>
    <row r="51" spans="1:23" ht="19.5" x14ac:dyDescent="0.3">
      <c r="A51" s="3" t="s">
        <v>432</v>
      </c>
      <c r="B51" s="3"/>
      <c r="C51" s="3"/>
      <c r="D51" s="3"/>
      <c r="E51" s="3"/>
      <c r="F51" s="1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"/>
      <c r="U51" s="4"/>
      <c r="V51" s="3"/>
      <c r="W51" s="3"/>
    </row>
    <row r="52" spans="1:23" x14ac:dyDescent="0.25">
      <c r="G52" s="17"/>
      <c r="P52" s="17"/>
      <c r="R52" s="17"/>
      <c r="T52" s="17"/>
      <c r="U52" s="17"/>
    </row>
    <row r="53" spans="1:23" x14ac:dyDescent="0.25">
      <c r="G53" s="17"/>
      <c r="P53" s="17"/>
      <c r="R53" s="17"/>
      <c r="T53" s="17"/>
      <c r="U53" s="17"/>
    </row>
    <row r="54" spans="1:23" x14ac:dyDescent="0.25">
      <c r="G54" s="17"/>
      <c r="P54" s="17"/>
      <c r="R54" s="17"/>
      <c r="T54" s="17"/>
      <c r="U54" s="17"/>
    </row>
    <row r="55" spans="1:23" ht="22.5" x14ac:dyDescent="0.3">
      <c r="A55" s="2" t="s">
        <v>138</v>
      </c>
      <c r="B55" s="2" t="s">
        <v>139</v>
      </c>
      <c r="C55" s="3" t="s">
        <v>140</v>
      </c>
      <c r="D55" s="3" t="s">
        <v>141</v>
      </c>
      <c r="E55" s="12" t="s">
        <v>414</v>
      </c>
      <c r="F55" s="3" t="s">
        <v>415</v>
      </c>
      <c r="G55" s="2" t="s">
        <v>382</v>
      </c>
      <c r="H55" s="3"/>
      <c r="I55" s="3"/>
      <c r="J55" s="2"/>
      <c r="K55" s="3"/>
      <c r="L55" s="3"/>
      <c r="M55" s="2"/>
      <c r="N55" s="3"/>
      <c r="O55" s="3"/>
      <c r="P55" s="2"/>
      <c r="Q55" s="3"/>
      <c r="R55" s="2"/>
      <c r="S55" s="3"/>
      <c r="T55" s="2"/>
      <c r="U55" s="4"/>
      <c r="V55" s="3"/>
    </row>
    <row r="56" spans="1:23" ht="22.5" x14ac:dyDescent="0.3">
      <c r="A56" s="2" t="s">
        <v>421</v>
      </c>
      <c r="B56" s="2" t="s">
        <v>143</v>
      </c>
      <c r="C56" s="3" t="s">
        <v>140</v>
      </c>
      <c r="D56" s="3" t="s">
        <v>146</v>
      </c>
      <c r="E56" s="9">
        <f>($D$55-D56)/$D$55*100</f>
        <v>3.9700907957984763</v>
      </c>
      <c r="F56" s="3" t="s">
        <v>415</v>
      </c>
      <c r="G56" s="2">
        <v>7.58</v>
      </c>
      <c r="H56" s="3" t="s">
        <v>19</v>
      </c>
      <c r="I56" s="3" t="s">
        <v>120</v>
      </c>
      <c r="J56" s="2" t="s">
        <v>20</v>
      </c>
      <c r="K56" s="3" t="s">
        <v>22</v>
      </c>
      <c r="L56" s="3" t="s">
        <v>134</v>
      </c>
      <c r="M56" s="2" t="s">
        <v>149</v>
      </c>
      <c r="N56" s="3"/>
      <c r="O56" s="3"/>
      <c r="P56" s="2"/>
      <c r="Q56" s="3"/>
      <c r="R56" s="2"/>
      <c r="S56" s="3"/>
      <c r="T56" s="2"/>
      <c r="U56" s="4"/>
      <c r="V56" s="3"/>
    </row>
    <row r="57" spans="1:23" ht="22.5" x14ac:dyDescent="0.3">
      <c r="A57" s="2" t="s">
        <v>423</v>
      </c>
      <c r="B57" s="2" t="s">
        <v>150</v>
      </c>
      <c r="C57" s="3" t="s">
        <v>140</v>
      </c>
      <c r="D57" s="3" t="s">
        <v>151</v>
      </c>
      <c r="E57" s="9">
        <f t="shared" ref="E57:E73" si="1">($D$55-D57)/$D$55*100</f>
        <v>4.2015310664055532</v>
      </c>
      <c r="F57" s="3" t="s">
        <v>415</v>
      </c>
      <c r="G57" s="2">
        <v>7.38</v>
      </c>
      <c r="H57" s="3" t="s">
        <v>19</v>
      </c>
      <c r="I57" s="3" t="s">
        <v>20</v>
      </c>
      <c r="J57" s="2" t="s">
        <v>153</v>
      </c>
      <c r="K57" s="3" t="s">
        <v>422</v>
      </c>
      <c r="L57" s="3" t="s">
        <v>149</v>
      </c>
      <c r="M57" s="2"/>
      <c r="N57" s="3"/>
      <c r="O57" s="3"/>
      <c r="P57" s="2"/>
      <c r="Q57" s="3"/>
      <c r="R57" s="2"/>
      <c r="S57" s="3"/>
      <c r="T57" s="2"/>
      <c r="U57" s="4"/>
      <c r="V57" s="3"/>
    </row>
    <row r="58" spans="1:23" ht="22.5" x14ac:dyDescent="0.3">
      <c r="A58" s="2"/>
      <c r="B58" s="2" t="s">
        <v>370</v>
      </c>
      <c r="C58" s="3" t="s">
        <v>140</v>
      </c>
      <c r="D58" s="3" t="s">
        <v>377</v>
      </c>
      <c r="E58" s="9">
        <f t="shared" si="1"/>
        <v>5.3231262239629729</v>
      </c>
      <c r="F58" s="3" t="s">
        <v>415</v>
      </c>
      <c r="G58" s="2">
        <v>7.37</v>
      </c>
      <c r="H58" s="3" t="s">
        <v>56</v>
      </c>
      <c r="I58" s="3" t="s">
        <v>153</v>
      </c>
      <c r="J58" s="2"/>
      <c r="K58" s="3" t="s">
        <v>422</v>
      </c>
      <c r="L58" s="3" t="s">
        <v>149</v>
      </c>
      <c r="M58" s="2"/>
      <c r="N58" s="3"/>
      <c r="O58" s="3"/>
      <c r="P58" s="2"/>
      <c r="Q58" s="3"/>
      <c r="R58" s="2"/>
      <c r="S58" s="3"/>
      <c r="T58" s="2"/>
      <c r="U58" s="4"/>
      <c r="V58" s="3"/>
    </row>
    <row r="59" spans="1:23" ht="22.5" x14ac:dyDescent="0.3">
      <c r="A59" s="2"/>
      <c r="B59" s="2" t="s">
        <v>371</v>
      </c>
      <c r="C59" s="3" t="s">
        <v>140</v>
      </c>
      <c r="D59" s="3" t="s">
        <v>155</v>
      </c>
      <c r="E59" s="9">
        <f t="shared" si="1"/>
        <v>2.6170553676339661</v>
      </c>
      <c r="F59" s="3" t="s">
        <v>415</v>
      </c>
      <c r="G59" s="2">
        <v>7.51</v>
      </c>
      <c r="H59" s="3" t="s">
        <v>56</v>
      </c>
      <c r="I59" s="3" t="s">
        <v>153</v>
      </c>
      <c r="J59" s="2"/>
      <c r="K59" s="3" t="s">
        <v>422</v>
      </c>
      <c r="L59" s="3" t="s">
        <v>149</v>
      </c>
      <c r="M59" s="2"/>
      <c r="N59" s="3"/>
      <c r="O59" s="3"/>
      <c r="P59" s="2"/>
      <c r="Q59" s="3"/>
      <c r="R59" s="2"/>
      <c r="S59" s="3"/>
      <c r="T59" s="2"/>
      <c r="U59" s="4"/>
      <c r="V59" s="3"/>
    </row>
    <row r="60" spans="1:23" ht="22.5" x14ac:dyDescent="0.3">
      <c r="A60" s="2" t="s">
        <v>423</v>
      </c>
      <c r="B60" s="2" t="s">
        <v>154</v>
      </c>
      <c r="C60" s="3" t="s">
        <v>140</v>
      </c>
      <c r="D60" s="3" t="s">
        <v>156</v>
      </c>
      <c r="E60" s="9">
        <f t="shared" si="1"/>
        <v>7.2814669752537</v>
      </c>
      <c r="F60" s="3" t="s">
        <v>415</v>
      </c>
      <c r="G60" s="2">
        <v>7.46</v>
      </c>
      <c r="H60" s="3" t="s">
        <v>19</v>
      </c>
      <c r="I60" s="3" t="s">
        <v>153</v>
      </c>
      <c r="J60" s="2" t="s">
        <v>159</v>
      </c>
      <c r="K60" s="3" t="s">
        <v>422</v>
      </c>
      <c r="L60" s="3" t="s">
        <v>149</v>
      </c>
      <c r="M60" s="2"/>
      <c r="N60" s="3"/>
      <c r="O60" s="3"/>
      <c r="P60" s="2"/>
      <c r="Q60" s="3"/>
      <c r="R60" s="2"/>
      <c r="S60" s="3"/>
      <c r="T60" s="2"/>
      <c r="U60" s="4"/>
      <c r="V60" s="3"/>
    </row>
    <row r="61" spans="1:23" ht="22.5" x14ac:dyDescent="0.3">
      <c r="A61" s="2" t="s">
        <v>423</v>
      </c>
      <c r="B61" s="2" t="s">
        <v>160</v>
      </c>
      <c r="C61" s="3" t="s">
        <v>140</v>
      </c>
      <c r="D61" s="3" t="s">
        <v>161</v>
      </c>
      <c r="E61" s="9">
        <f t="shared" si="1"/>
        <v>-8.2962435463770632</v>
      </c>
      <c r="F61" s="3" t="s">
        <v>415</v>
      </c>
      <c r="G61" s="2">
        <v>7.21</v>
      </c>
      <c r="H61" s="3" t="s">
        <v>19</v>
      </c>
      <c r="I61" s="3" t="s">
        <v>159</v>
      </c>
      <c r="J61" s="2" t="s">
        <v>51</v>
      </c>
      <c r="K61" s="3" t="s">
        <v>422</v>
      </c>
      <c r="L61" s="3" t="s">
        <v>149</v>
      </c>
      <c r="M61" s="2"/>
      <c r="N61" s="3"/>
      <c r="O61" s="3"/>
      <c r="P61" s="2"/>
      <c r="Q61" s="3"/>
      <c r="R61" s="2"/>
      <c r="S61" s="3"/>
      <c r="T61" s="2"/>
      <c r="U61" s="4"/>
      <c r="V61" s="3"/>
    </row>
    <row r="62" spans="1:23" ht="22.5" x14ac:dyDescent="0.3">
      <c r="A62" s="2"/>
      <c r="B62" s="2" t="s">
        <v>372</v>
      </c>
      <c r="C62" s="3" t="s">
        <v>140</v>
      </c>
      <c r="D62" s="3" t="s">
        <v>378</v>
      </c>
      <c r="E62" s="9">
        <f t="shared" si="1"/>
        <v>-7.9757877870749452</v>
      </c>
      <c r="F62" s="3" t="s">
        <v>415</v>
      </c>
      <c r="G62" s="2">
        <v>6.86</v>
      </c>
      <c r="H62" s="3" t="s">
        <v>56</v>
      </c>
      <c r="I62" s="3" t="s">
        <v>51</v>
      </c>
      <c r="J62" s="2"/>
      <c r="K62" s="3" t="s">
        <v>422</v>
      </c>
      <c r="L62" s="3" t="s">
        <v>149</v>
      </c>
      <c r="M62" s="2"/>
      <c r="N62" s="3"/>
      <c r="O62" s="3"/>
      <c r="P62" s="2"/>
      <c r="Q62" s="3"/>
      <c r="R62" s="2"/>
      <c r="S62" s="3"/>
      <c r="T62" s="2"/>
      <c r="U62" s="4"/>
      <c r="V62" s="3"/>
    </row>
    <row r="63" spans="1:23" ht="22.5" x14ac:dyDescent="0.3">
      <c r="A63" s="2"/>
      <c r="B63" s="2" t="s">
        <v>373</v>
      </c>
      <c r="C63" s="3" t="s">
        <v>140</v>
      </c>
      <c r="D63" s="3" t="s">
        <v>379</v>
      </c>
      <c r="E63" s="9">
        <f t="shared" si="1"/>
        <v>4.219334164144569</v>
      </c>
      <c r="F63" s="3" t="s">
        <v>415</v>
      </c>
      <c r="G63" s="2">
        <v>7.13</v>
      </c>
      <c r="H63" s="3" t="s">
        <v>56</v>
      </c>
      <c r="I63" s="3" t="s">
        <v>51</v>
      </c>
      <c r="J63" s="2"/>
      <c r="K63" s="3" t="s">
        <v>422</v>
      </c>
      <c r="L63" s="3" t="s">
        <v>149</v>
      </c>
      <c r="M63" s="2"/>
      <c r="N63" s="3"/>
      <c r="O63" s="3"/>
      <c r="P63" s="2"/>
      <c r="Q63" s="3"/>
      <c r="R63" s="2"/>
      <c r="S63" s="3"/>
      <c r="T63" s="2"/>
      <c r="U63" s="4"/>
      <c r="V63" s="3"/>
    </row>
    <row r="64" spans="1:23" ht="22.5" x14ac:dyDescent="0.3">
      <c r="A64" s="2"/>
      <c r="B64" s="2" t="s">
        <v>374</v>
      </c>
      <c r="C64" s="3" t="s">
        <v>140</v>
      </c>
      <c r="D64" s="3" t="s">
        <v>380</v>
      </c>
      <c r="E64" s="9">
        <f t="shared" si="1"/>
        <v>9.0617767491543582</v>
      </c>
      <c r="F64" s="3" t="s">
        <v>415</v>
      </c>
      <c r="G64" s="2">
        <v>7.34</v>
      </c>
      <c r="H64" s="3" t="s">
        <v>56</v>
      </c>
      <c r="I64" s="3" t="s">
        <v>51</v>
      </c>
      <c r="J64" s="2"/>
      <c r="K64" s="3" t="s">
        <v>422</v>
      </c>
      <c r="L64" s="3" t="s">
        <v>149</v>
      </c>
      <c r="M64" s="2"/>
      <c r="N64" s="3"/>
      <c r="O64" s="3"/>
      <c r="P64" s="2"/>
      <c r="Q64" s="3"/>
      <c r="R64" s="2"/>
      <c r="S64" s="3"/>
      <c r="T64" s="2"/>
      <c r="U64" s="4"/>
      <c r="V64" s="3"/>
    </row>
    <row r="65" spans="1:24" ht="22.5" x14ac:dyDescent="0.3">
      <c r="A65" s="2"/>
      <c r="B65" s="2" t="s">
        <v>375</v>
      </c>
      <c r="C65" s="3" t="s">
        <v>140</v>
      </c>
      <c r="D65" s="3" t="s">
        <v>381</v>
      </c>
      <c r="E65" s="9">
        <f t="shared" si="1"/>
        <v>6.6227523589104482</v>
      </c>
      <c r="F65" s="3" t="s">
        <v>415</v>
      </c>
      <c r="G65" s="2">
        <v>7.45</v>
      </c>
      <c r="H65" s="3" t="s">
        <v>56</v>
      </c>
      <c r="I65" s="3" t="s">
        <v>51</v>
      </c>
      <c r="J65" s="2"/>
      <c r="K65" s="3" t="s">
        <v>422</v>
      </c>
      <c r="L65" s="3" t="s">
        <v>149</v>
      </c>
      <c r="M65" s="2"/>
      <c r="N65" s="3"/>
      <c r="O65" s="3"/>
      <c r="P65" s="2"/>
      <c r="Q65" s="3"/>
      <c r="R65" s="2"/>
      <c r="S65" s="3"/>
      <c r="T65" s="2"/>
      <c r="U65" s="4"/>
      <c r="V65" s="3"/>
    </row>
    <row r="66" spans="1:24" ht="22.5" x14ac:dyDescent="0.3">
      <c r="A66" s="2"/>
      <c r="B66" s="2" t="s">
        <v>376</v>
      </c>
      <c r="C66" s="3" t="s">
        <v>140</v>
      </c>
      <c r="D66" s="3" t="s">
        <v>165</v>
      </c>
      <c r="E66" s="9">
        <f t="shared" si="1"/>
        <v>-5.4833541036140261</v>
      </c>
      <c r="F66" s="3" t="s">
        <v>415</v>
      </c>
      <c r="G66" s="2">
        <v>7.67</v>
      </c>
      <c r="H66" s="3" t="s">
        <v>56</v>
      </c>
      <c r="I66" s="3" t="s">
        <v>51</v>
      </c>
      <c r="J66" s="2"/>
      <c r="K66" s="3" t="s">
        <v>422</v>
      </c>
      <c r="L66" s="3" t="s">
        <v>149</v>
      </c>
      <c r="M66" s="2"/>
      <c r="N66" s="3"/>
      <c r="O66" s="3"/>
      <c r="P66" s="2"/>
      <c r="Q66" s="3"/>
      <c r="R66" s="2"/>
      <c r="S66" s="3"/>
      <c r="T66" s="2"/>
      <c r="U66" s="4"/>
      <c r="V66" s="3"/>
    </row>
    <row r="67" spans="1:24" ht="22.5" x14ac:dyDescent="0.3">
      <c r="A67" s="2"/>
      <c r="B67" s="2" t="s">
        <v>164</v>
      </c>
      <c r="C67" s="3" t="s">
        <v>140</v>
      </c>
      <c r="D67" s="3" t="s">
        <v>166</v>
      </c>
      <c r="E67" s="9">
        <f t="shared" si="1"/>
        <v>12.106106462524487</v>
      </c>
      <c r="F67" s="3" t="s">
        <v>415</v>
      </c>
      <c r="G67" s="2">
        <v>7.94</v>
      </c>
      <c r="H67" s="3" t="s">
        <v>56</v>
      </c>
      <c r="I67" s="3" t="s">
        <v>51</v>
      </c>
      <c r="J67" s="2"/>
      <c r="K67" s="3" t="s">
        <v>422</v>
      </c>
      <c r="L67" s="3" t="s">
        <v>149</v>
      </c>
      <c r="M67" s="2"/>
      <c r="N67" s="3"/>
      <c r="O67" s="3"/>
      <c r="P67" s="2"/>
      <c r="Q67" s="3"/>
      <c r="R67" s="2"/>
      <c r="S67" s="3"/>
      <c r="T67" s="2"/>
      <c r="U67" s="4"/>
      <c r="V67" s="3"/>
    </row>
    <row r="68" spans="1:24" ht="22.5" x14ac:dyDescent="0.3">
      <c r="A68" s="2" t="s">
        <v>424</v>
      </c>
      <c r="B68" s="2" t="s">
        <v>169</v>
      </c>
      <c r="C68" s="3" t="s">
        <v>140</v>
      </c>
      <c r="D68" s="3" t="s">
        <v>170</v>
      </c>
      <c r="E68" s="9">
        <f t="shared" si="1"/>
        <v>38.579312800427282</v>
      </c>
      <c r="F68" s="3" t="s">
        <v>415</v>
      </c>
      <c r="G68" s="2">
        <v>8.2100000000000009</v>
      </c>
      <c r="H68" s="3" t="s">
        <v>56</v>
      </c>
      <c r="I68" s="3" t="s">
        <v>51</v>
      </c>
      <c r="J68" s="2"/>
      <c r="K68" s="3" t="s">
        <v>22</v>
      </c>
      <c r="L68" s="3" t="s">
        <v>149</v>
      </c>
      <c r="M68" s="2" t="s">
        <v>172</v>
      </c>
      <c r="N68" s="3"/>
      <c r="O68" s="3"/>
      <c r="P68" s="2"/>
      <c r="Q68" s="3"/>
      <c r="R68" s="2"/>
      <c r="S68" s="3"/>
      <c r="T68" s="2"/>
      <c r="U68" s="4"/>
      <c r="V68" s="3"/>
    </row>
    <row r="69" spans="1:24" ht="22.5" x14ac:dyDescent="0.3">
      <c r="A69" s="2" t="s">
        <v>424</v>
      </c>
      <c r="B69" s="2" t="s">
        <v>173</v>
      </c>
      <c r="C69" s="3" t="s">
        <v>140</v>
      </c>
      <c r="D69" s="3" t="s">
        <v>174</v>
      </c>
      <c r="E69" s="9">
        <f t="shared" si="1"/>
        <v>59.337724764108948</v>
      </c>
      <c r="F69" s="3" t="s">
        <v>415</v>
      </c>
      <c r="G69" s="2">
        <v>8.59</v>
      </c>
      <c r="H69" s="3" t="s">
        <v>56</v>
      </c>
      <c r="I69" s="3" t="s">
        <v>51</v>
      </c>
      <c r="J69" s="2"/>
      <c r="K69" s="3" t="s">
        <v>22</v>
      </c>
      <c r="L69" s="3" t="s">
        <v>172</v>
      </c>
      <c r="M69" s="2" t="s">
        <v>177</v>
      </c>
      <c r="N69" s="3"/>
      <c r="O69" s="3"/>
      <c r="P69" s="2"/>
      <c r="Q69" s="3"/>
      <c r="R69" s="2"/>
      <c r="S69" s="3"/>
      <c r="T69" s="2"/>
      <c r="U69" s="4"/>
      <c r="V69" s="3"/>
    </row>
    <row r="70" spans="1:24" ht="22.5" x14ac:dyDescent="0.3">
      <c r="A70" s="2"/>
      <c r="B70" s="2" t="s">
        <v>178</v>
      </c>
      <c r="C70" s="3" t="s">
        <v>140</v>
      </c>
      <c r="D70" s="3" t="s">
        <v>174</v>
      </c>
      <c r="E70" s="9">
        <f t="shared" si="1"/>
        <v>59.337724764108948</v>
      </c>
      <c r="F70" s="3" t="s">
        <v>415</v>
      </c>
      <c r="G70" s="2">
        <v>9</v>
      </c>
      <c r="H70" s="3" t="s">
        <v>56</v>
      </c>
      <c r="I70" s="3" t="s">
        <v>51</v>
      </c>
      <c r="J70" s="2"/>
      <c r="K70" s="3" t="s">
        <v>422</v>
      </c>
      <c r="L70" s="3" t="s">
        <v>177</v>
      </c>
      <c r="M70" s="2"/>
      <c r="N70" s="3"/>
      <c r="O70" s="3"/>
      <c r="P70" s="2"/>
      <c r="Q70" s="3"/>
      <c r="R70" s="2"/>
      <c r="S70" s="3"/>
      <c r="T70" s="2"/>
      <c r="U70" s="4"/>
      <c r="V70" s="3"/>
    </row>
    <row r="71" spans="1:24" ht="22.5" x14ac:dyDescent="0.3">
      <c r="A71" s="2"/>
      <c r="B71" s="2" t="s">
        <v>180</v>
      </c>
      <c r="C71" s="3" t="s">
        <v>140</v>
      </c>
      <c r="D71" s="3" t="s">
        <v>181</v>
      </c>
      <c r="E71" s="9">
        <f t="shared" si="1"/>
        <v>58.661207050026711</v>
      </c>
      <c r="F71" s="3" t="s">
        <v>415</v>
      </c>
      <c r="G71" s="2">
        <v>9.41</v>
      </c>
      <c r="H71" s="3" t="s">
        <v>56</v>
      </c>
      <c r="I71" s="3" t="s">
        <v>51</v>
      </c>
      <c r="J71" s="2"/>
      <c r="K71" s="3" t="s">
        <v>422</v>
      </c>
      <c r="L71" s="3" t="s">
        <v>177</v>
      </c>
      <c r="M71" s="2"/>
      <c r="N71" s="3"/>
      <c r="O71" s="3"/>
      <c r="P71" s="2"/>
      <c r="Q71" s="3"/>
      <c r="R71" s="2"/>
      <c r="S71" s="3"/>
      <c r="T71" s="2"/>
      <c r="U71" s="4"/>
      <c r="V71" s="3"/>
    </row>
    <row r="72" spans="1:24" ht="22.5" x14ac:dyDescent="0.3">
      <c r="A72" s="2" t="s">
        <v>418</v>
      </c>
      <c r="B72" s="2" t="s">
        <v>183</v>
      </c>
      <c r="C72" s="3" t="s">
        <v>140</v>
      </c>
      <c r="D72" s="3" t="s">
        <v>184</v>
      </c>
      <c r="E72" s="9">
        <f t="shared" si="1"/>
        <v>66.476766957450607</v>
      </c>
      <c r="F72" s="3" t="s">
        <v>415</v>
      </c>
      <c r="G72" s="2">
        <v>10</v>
      </c>
      <c r="H72" s="3" t="s">
        <v>56</v>
      </c>
      <c r="I72" s="3" t="s">
        <v>51</v>
      </c>
      <c r="J72" s="2"/>
      <c r="K72" s="3" t="s">
        <v>422</v>
      </c>
      <c r="L72" s="3" t="s">
        <v>177</v>
      </c>
      <c r="M72" s="2"/>
      <c r="N72" s="3" t="s">
        <v>74</v>
      </c>
      <c r="O72" s="3" t="s">
        <v>75</v>
      </c>
      <c r="P72" s="2"/>
      <c r="Q72" s="3"/>
      <c r="R72" s="2"/>
      <c r="S72" s="3"/>
      <c r="T72" s="2"/>
      <c r="U72" s="4"/>
      <c r="V72" s="3"/>
    </row>
    <row r="73" spans="1:24" ht="22.5" x14ac:dyDescent="0.3">
      <c r="A73" s="2" t="s">
        <v>433</v>
      </c>
      <c r="B73" s="2" t="s">
        <v>186</v>
      </c>
      <c r="C73" s="3" t="s">
        <v>140</v>
      </c>
      <c r="D73" s="3" t="s">
        <v>73</v>
      </c>
      <c r="E73" s="9">
        <f t="shared" si="1"/>
        <v>100</v>
      </c>
      <c r="F73" s="3" t="s">
        <v>415</v>
      </c>
      <c r="G73" s="2">
        <v>10.68</v>
      </c>
      <c r="H73" s="3" t="s">
        <v>425</v>
      </c>
      <c r="I73" s="3" t="s">
        <v>73</v>
      </c>
      <c r="J73" s="2"/>
      <c r="K73" s="3" t="s">
        <v>422</v>
      </c>
      <c r="L73" s="3" t="s">
        <v>73</v>
      </c>
      <c r="M73" s="2"/>
      <c r="N73" s="3" t="s">
        <v>74</v>
      </c>
      <c r="O73" s="3" t="s">
        <v>75</v>
      </c>
      <c r="P73" s="2"/>
      <c r="Q73" s="3" t="s">
        <v>113</v>
      </c>
      <c r="R73" s="2" t="s">
        <v>434</v>
      </c>
      <c r="S73" s="3"/>
      <c r="T73" s="2"/>
      <c r="U73" s="4"/>
      <c r="V73" s="3"/>
    </row>
    <row r="74" spans="1:24" ht="22.5" x14ac:dyDescent="0.3">
      <c r="A74" s="2" t="s">
        <v>435</v>
      </c>
      <c r="B74" s="2" t="s">
        <v>190</v>
      </c>
      <c r="C74" s="3" t="s">
        <v>140</v>
      </c>
      <c r="D74" s="3" t="s">
        <v>191</v>
      </c>
      <c r="E74" s="3"/>
      <c r="F74" s="3" t="s">
        <v>415</v>
      </c>
      <c r="G74" s="2">
        <v>8.2100000000000009</v>
      </c>
      <c r="H74" s="3" t="s">
        <v>19</v>
      </c>
      <c r="I74" s="3" t="s">
        <v>73</v>
      </c>
      <c r="J74" s="2" t="s">
        <v>192</v>
      </c>
      <c r="K74" s="3" t="s">
        <v>22</v>
      </c>
      <c r="L74" s="3" t="s">
        <v>193</v>
      </c>
      <c r="M74" s="2" t="s">
        <v>134</v>
      </c>
      <c r="N74" s="3"/>
      <c r="O74" s="3"/>
      <c r="P74" s="2"/>
      <c r="Q74" s="3"/>
      <c r="R74" s="2"/>
      <c r="S74" s="3" t="s">
        <v>436</v>
      </c>
      <c r="T74" s="2" t="s">
        <v>431</v>
      </c>
      <c r="U74" s="4"/>
      <c r="V74" s="3"/>
    </row>
    <row r="75" spans="1:24" ht="22.5" x14ac:dyDescent="0.3">
      <c r="A75" s="2" t="s">
        <v>437</v>
      </c>
      <c r="B75" s="2" t="s">
        <v>195</v>
      </c>
      <c r="C75" s="3" t="s">
        <v>140</v>
      </c>
      <c r="D75" s="3" t="s">
        <v>197</v>
      </c>
      <c r="F75" s="3" t="s">
        <v>415</v>
      </c>
      <c r="G75" s="2">
        <v>7.04</v>
      </c>
      <c r="H75" s="3" t="s">
        <v>19</v>
      </c>
      <c r="I75" s="3" t="s">
        <v>192</v>
      </c>
      <c r="J75" s="2" t="s">
        <v>199</v>
      </c>
      <c r="K75" s="3" t="s">
        <v>422</v>
      </c>
      <c r="L75" s="3" t="s">
        <v>134</v>
      </c>
      <c r="M75" s="2"/>
      <c r="N75" s="3"/>
      <c r="O75" s="3"/>
      <c r="P75" s="2"/>
      <c r="Q75" s="3"/>
      <c r="R75" s="2"/>
      <c r="S75" s="3" t="s">
        <v>436</v>
      </c>
      <c r="T75" s="2" t="s">
        <v>431</v>
      </c>
      <c r="U75" s="4"/>
      <c r="V75" s="3"/>
    </row>
    <row r="76" spans="1:24" ht="18.75" x14ac:dyDescent="0.3">
      <c r="A76" s="3"/>
      <c r="B76" s="3"/>
      <c r="C76" s="3"/>
      <c r="D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4" ht="19.5" x14ac:dyDescent="0.3">
      <c r="A77" s="3" t="s">
        <v>438</v>
      </c>
      <c r="B77" s="3"/>
      <c r="C77" s="3"/>
      <c r="D77" s="3"/>
      <c r="E77" s="3"/>
      <c r="F77" s="1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8.75" x14ac:dyDescent="0.3">
      <c r="B78" s="3"/>
      <c r="C78" s="3"/>
      <c r="D78" s="3"/>
      <c r="E78" s="3"/>
      <c r="F78" s="1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8.75" x14ac:dyDescent="0.3">
      <c r="C79" s="3"/>
      <c r="D79" s="3"/>
      <c r="E79" s="3"/>
      <c r="F79" s="1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8.75" x14ac:dyDescent="0.3">
      <c r="A80" s="3"/>
      <c r="B80" s="3"/>
      <c r="C80" s="3"/>
      <c r="D80" s="3"/>
      <c r="E80" s="3"/>
      <c r="F80" s="1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3" ht="22.5" x14ac:dyDescent="0.3">
      <c r="A81" s="2" t="s">
        <v>202</v>
      </c>
      <c r="B81" s="2" t="s">
        <v>203</v>
      </c>
      <c r="C81" s="3" t="s">
        <v>140</v>
      </c>
      <c r="D81" s="3" t="s">
        <v>204</v>
      </c>
      <c r="E81" s="12" t="s">
        <v>414</v>
      </c>
      <c r="F81" s="3"/>
      <c r="G81" s="3"/>
      <c r="H81" s="16"/>
      <c r="I81" s="3"/>
      <c r="J81" s="3"/>
      <c r="K81" s="16"/>
      <c r="L81" s="3"/>
      <c r="M81" s="2"/>
      <c r="N81" s="3"/>
      <c r="O81" s="3"/>
      <c r="P81" s="2"/>
      <c r="Q81" s="3"/>
      <c r="R81" s="2"/>
      <c r="S81" s="3"/>
      <c r="T81" s="2"/>
      <c r="U81" s="4"/>
      <c r="V81" s="3"/>
      <c r="W81" s="3"/>
    </row>
    <row r="82" spans="1:23" ht="22.5" x14ac:dyDescent="0.3">
      <c r="A82" s="2" t="s">
        <v>423</v>
      </c>
      <c r="B82" s="2" t="s">
        <v>205</v>
      </c>
      <c r="C82" s="3" t="s">
        <v>140</v>
      </c>
      <c r="D82" s="3" t="s">
        <v>207</v>
      </c>
      <c r="E82" s="9">
        <f>($D$81-D82)/$D$81*100</f>
        <v>-13.083894957006729</v>
      </c>
      <c r="F82" s="3" t="s">
        <v>415</v>
      </c>
      <c r="G82" s="2">
        <v>7.49</v>
      </c>
      <c r="H82" s="3" t="s">
        <v>19</v>
      </c>
      <c r="I82" s="3" t="s">
        <v>199</v>
      </c>
      <c r="J82" s="2" t="s">
        <v>120</v>
      </c>
      <c r="K82" s="3" t="s">
        <v>422</v>
      </c>
      <c r="L82" s="3" t="s">
        <v>134</v>
      </c>
      <c r="M82" s="2"/>
      <c r="N82" s="3"/>
      <c r="O82" s="3"/>
      <c r="P82" s="2"/>
      <c r="Q82" s="3"/>
      <c r="R82" s="2"/>
      <c r="S82" s="3"/>
      <c r="T82" s="2"/>
      <c r="U82" s="4"/>
      <c r="V82" s="3"/>
    </row>
    <row r="83" spans="1:23" ht="22.5" x14ac:dyDescent="0.3">
      <c r="A83" s="2"/>
      <c r="B83" s="2" t="s">
        <v>383</v>
      </c>
      <c r="C83" s="3" t="s">
        <v>140</v>
      </c>
      <c r="D83" s="9">
        <v>47.56</v>
      </c>
      <c r="E83" s="9">
        <f t="shared" ref="E83:E112" si="2">($D$81-D83)/$D$81*100</f>
        <v>-10.52753892633047</v>
      </c>
      <c r="F83" s="3" t="s">
        <v>415</v>
      </c>
      <c r="G83" s="2">
        <v>7.64</v>
      </c>
      <c r="H83" s="3" t="s">
        <v>56</v>
      </c>
      <c r="I83" s="3" t="s">
        <v>120</v>
      </c>
      <c r="J83" s="2"/>
      <c r="K83" s="3" t="s">
        <v>422</v>
      </c>
      <c r="L83" s="3" t="s">
        <v>134</v>
      </c>
      <c r="M83" s="2"/>
      <c r="N83" s="3"/>
      <c r="O83" s="3"/>
      <c r="P83" s="2"/>
      <c r="Q83" s="3"/>
      <c r="R83" s="2"/>
      <c r="S83" s="3"/>
      <c r="T83" s="2"/>
      <c r="U83" s="4"/>
      <c r="V83" s="3"/>
    </row>
    <row r="84" spans="1:23" ht="22.5" x14ac:dyDescent="0.3">
      <c r="A84" s="2"/>
      <c r="B84" s="2" t="s">
        <v>384</v>
      </c>
      <c r="C84" s="3" t="s">
        <v>140</v>
      </c>
      <c r="D84" s="9">
        <v>44.04</v>
      </c>
      <c r="E84" s="9">
        <f t="shared" si="2"/>
        <v>-2.3471996281663907</v>
      </c>
      <c r="F84" s="3" t="s">
        <v>415</v>
      </c>
      <c r="G84" s="2">
        <v>7.78</v>
      </c>
      <c r="H84" s="3" t="s">
        <v>56</v>
      </c>
      <c r="I84" s="3" t="s">
        <v>120</v>
      </c>
      <c r="J84" s="2"/>
      <c r="K84" s="3" t="s">
        <v>422</v>
      </c>
      <c r="L84" s="3" t="s">
        <v>134</v>
      </c>
      <c r="M84" s="2"/>
      <c r="N84" s="3"/>
      <c r="O84" s="3"/>
      <c r="P84" s="2"/>
      <c r="Q84" s="3"/>
      <c r="R84" s="2"/>
      <c r="S84" s="3"/>
      <c r="T84" s="2"/>
      <c r="U84" s="4"/>
      <c r="V84" s="3"/>
    </row>
    <row r="85" spans="1:23" ht="22.5" x14ac:dyDescent="0.3">
      <c r="A85" s="2" t="s">
        <v>423</v>
      </c>
      <c r="B85" s="2" t="s">
        <v>210</v>
      </c>
      <c r="C85" s="3" t="s">
        <v>140</v>
      </c>
      <c r="D85" s="3" t="s">
        <v>212</v>
      </c>
      <c r="E85" s="9">
        <f t="shared" si="2"/>
        <v>-17.476179409714142</v>
      </c>
      <c r="F85" s="3" t="s">
        <v>415</v>
      </c>
      <c r="G85" s="2">
        <v>7.55</v>
      </c>
      <c r="H85" s="3" t="s">
        <v>19</v>
      </c>
      <c r="I85" s="3" t="s">
        <v>120</v>
      </c>
      <c r="J85" s="2" t="s">
        <v>153</v>
      </c>
      <c r="K85" s="3" t="s">
        <v>422</v>
      </c>
      <c r="L85" s="3" t="s">
        <v>134</v>
      </c>
      <c r="M85" s="2"/>
      <c r="N85" s="3"/>
      <c r="O85" s="3"/>
      <c r="P85" s="2"/>
      <c r="Q85" s="3"/>
      <c r="R85" s="2"/>
      <c r="S85" s="3"/>
      <c r="T85" s="2"/>
      <c r="U85" s="4"/>
      <c r="V85" s="3"/>
    </row>
    <row r="86" spans="1:23" ht="22.5" x14ac:dyDescent="0.3">
      <c r="A86" s="2"/>
      <c r="B86" s="2" t="s">
        <v>385</v>
      </c>
      <c r="C86" s="3" t="s">
        <v>140</v>
      </c>
      <c r="D86" s="3" t="s">
        <v>215</v>
      </c>
      <c r="E86" s="9">
        <f t="shared" si="2"/>
        <v>-2.0683244248198944</v>
      </c>
      <c r="F86" s="3" t="s">
        <v>415</v>
      </c>
      <c r="G86" s="2">
        <v>7.62</v>
      </c>
      <c r="H86" s="3" t="s">
        <v>56</v>
      </c>
      <c r="I86" s="3" t="s">
        <v>153</v>
      </c>
      <c r="J86" s="2"/>
      <c r="K86" s="3" t="s">
        <v>422</v>
      </c>
      <c r="L86" s="3" t="s">
        <v>134</v>
      </c>
      <c r="M86" s="2"/>
      <c r="N86" s="3"/>
      <c r="O86" s="3"/>
      <c r="P86" s="2"/>
      <c r="Q86" s="3"/>
      <c r="R86" s="2"/>
      <c r="S86" s="3"/>
      <c r="T86" s="2"/>
      <c r="U86" s="4"/>
      <c r="V86" s="3"/>
    </row>
    <row r="87" spans="1:23" ht="22.5" x14ac:dyDescent="0.3">
      <c r="A87" s="2" t="s">
        <v>423</v>
      </c>
      <c r="B87" s="2" t="s">
        <v>214</v>
      </c>
      <c r="C87" s="3" t="s">
        <v>140</v>
      </c>
      <c r="D87" s="3" t="s">
        <v>216</v>
      </c>
      <c r="E87" s="9">
        <f t="shared" si="2"/>
        <v>-9.6676737160120769</v>
      </c>
      <c r="F87" s="3" t="s">
        <v>415</v>
      </c>
      <c r="G87" s="2">
        <v>7.45</v>
      </c>
      <c r="H87" s="3" t="s">
        <v>19</v>
      </c>
      <c r="I87" s="3" t="s">
        <v>153</v>
      </c>
      <c r="J87" s="2" t="s">
        <v>159</v>
      </c>
      <c r="K87" s="3" t="s">
        <v>422</v>
      </c>
      <c r="L87" s="3" t="s">
        <v>134</v>
      </c>
      <c r="M87" s="2"/>
      <c r="N87" s="3"/>
      <c r="O87" s="3"/>
      <c r="P87" s="2"/>
      <c r="Q87" s="3"/>
      <c r="R87" s="2"/>
      <c r="S87" s="3"/>
      <c r="T87" s="2"/>
      <c r="U87" s="4"/>
      <c r="V87" s="3"/>
    </row>
    <row r="88" spans="1:23" ht="22.5" x14ac:dyDescent="0.3">
      <c r="A88" s="2"/>
      <c r="B88" s="2" t="s">
        <v>386</v>
      </c>
      <c r="C88" s="3" t="s">
        <v>140</v>
      </c>
      <c r="D88" s="3" t="s">
        <v>220</v>
      </c>
      <c r="E88" s="9">
        <f t="shared" si="2"/>
        <v>-9.8768301185219602</v>
      </c>
      <c r="F88" s="3" t="s">
        <v>415</v>
      </c>
      <c r="G88" s="2">
        <v>7.69</v>
      </c>
      <c r="H88" s="3" t="s">
        <v>56</v>
      </c>
      <c r="I88" s="3" t="s">
        <v>159</v>
      </c>
      <c r="J88" s="2"/>
      <c r="K88" s="3" t="s">
        <v>422</v>
      </c>
      <c r="L88" s="3" t="s">
        <v>134</v>
      </c>
      <c r="M88" s="2"/>
      <c r="N88" s="3"/>
      <c r="O88" s="3"/>
      <c r="P88" s="2"/>
      <c r="Q88" s="3"/>
      <c r="R88" s="2"/>
      <c r="S88" s="3"/>
      <c r="T88" s="2"/>
      <c r="U88" s="4"/>
      <c r="V88" s="3"/>
    </row>
    <row r="89" spans="1:23" ht="22.5" x14ac:dyDescent="0.3">
      <c r="A89" s="2" t="s">
        <v>423</v>
      </c>
      <c r="B89" s="2" t="s">
        <v>387</v>
      </c>
      <c r="C89" s="3" t="s">
        <v>140</v>
      </c>
      <c r="D89" s="3" t="s">
        <v>221</v>
      </c>
      <c r="E89" s="9">
        <f t="shared" si="2"/>
        <v>-6.181733674180796</v>
      </c>
      <c r="F89" s="3" t="s">
        <v>415</v>
      </c>
      <c r="G89" s="2">
        <v>7.65</v>
      </c>
      <c r="H89" s="3" t="s">
        <v>19</v>
      </c>
      <c r="I89" s="3" t="s">
        <v>159</v>
      </c>
      <c r="J89" s="2" t="s">
        <v>224</v>
      </c>
      <c r="K89" s="3" t="s">
        <v>422</v>
      </c>
      <c r="L89" s="3" t="s">
        <v>134</v>
      </c>
      <c r="M89" s="2"/>
      <c r="N89" s="3"/>
      <c r="O89" s="3"/>
      <c r="P89" s="2"/>
      <c r="Q89" s="3"/>
      <c r="R89" s="2"/>
      <c r="S89" s="3"/>
      <c r="T89" s="2"/>
      <c r="U89" s="4"/>
      <c r="V89" s="3"/>
    </row>
    <row r="90" spans="1:23" ht="22.5" x14ac:dyDescent="0.3">
      <c r="A90" s="2"/>
      <c r="B90" s="2" t="s">
        <v>388</v>
      </c>
      <c r="C90" s="3" t="s">
        <v>140</v>
      </c>
      <c r="D90" s="3" t="s">
        <v>226</v>
      </c>
      <c r="E90" s="9">
        <f t="shared" si="2"/>
        <v>13.688124564257494</v>
      </c>
      <c r="F90" s="3" t="s">
        <v>415</v>
      </c>
      <c r="G90" s="2">
        <v>7.91</v>
      </c>
      <c r="H90" s="3" t="s">
        <v>56</v>
      </c>
      <c r="I90" s="3" t="s">
        <v>224</v>
      </c>
      <c r="J90" s="2"/>
      <c r="K90" s="3" t="s">
        <v>422</v>
      </c>
      <c r="L90" s="3" t="s">
        <v>134</v>
      </c>
      <c r="M90" s="2"/>
      <c r="N90" s="3"/>
      <c r="O90" s="3"/>
      <c r="P90" s="2"/>
      <c r="Q90" s="3"/>
      <c r="R90" s="2"/>
      <c r="S90" s="3"/>
      <c r="T90" s="2"/>
      <c r="U90" s="4"/>
      <c r="V90" s="3"/>
    </row>
    <row r="91" spans="1:23" ht="19.5" customHeight="1" x14ac:dyDescent="0.3">
      <c r="A91" s="2" t="s">
        <v>423</v>
      </c>
      <c r="B91" s="2" t="s">
        <v>225</v>
      </c>
      <c r="C91" s="3" t="s">
        <v>140</v>
      </c>
      <c r="D91" s="3" t="s">
        <v>227</v>
      </c>
      <c r="E91" s="9">
        <f t="shared" si="2"/>
        <v>5.6937020683244315</v>
      </c>
      <c r="F91" s="3" t="s">
        <v>415</v>
      </c>
      <c r="G91" s="2">
        <v>7.85</v>
      </c>
      <c r="H91" s="3" t="s">
        <v>19</v>
      </c>
      <c r="I91" s="3" t="s">
        <v>224</v>
      </c>
      <c r="J91" s="2" t="s">
        <v>51</v>
      </c>
      <c r="K91" s="3" t="s">
        <v>422</v>
      </c>
      <c r="L91" s="3" t="s">
        <v>134</v>
      </c>
      <c r="M91" s="2"/>
      <c r="N91" s="3"/>
      <c r="O91" s="3"/>
      <c r="P91" s="2"/>
      <c r="Q91" s="3"/>
      <c r="R91" s="2"/>
      <c r="S91" s="3"/>
      <c r="T91" s="2"/>
      <c r="U91" s="4"/>
      <c r="V91" s="3"/>
    </row>
    <row r="92" spans="1:23" ht="19.5" customHeight="1" x14ac:dyDescent="0.3">
      <c r="A92" s="2"/>
      <c r="B92" s="2" t="s">
        <v>389</v>
      </c>
      <c r="C92" s="3" t="s">
        <v>140</v>
      </c>
      <c r="D92" s="3" t="s">
        <v>394</v>
      </c>
      <c r="E92" s="9">
        <f t="shared" si="2"/>
        <v>12.293748547524979</v>
      </c>
      <c r="F92" s="3" t="s">
        <v>415</v>
      </c>
      <c r="G92" s="2">
        <v>8.19</v>
      </c>
      <c r="H92" s="3" t="s">
        <v>56</v>
      </c>
      <c r="I92" s="3" t="s">
        <v>51</v>
      </c>
      <c r="J92" s="2"/>
      <c r="K92" s="3" t="s">
        <v>422</v>
      </c>
      <c r="L92" s="3" t="s">
        <v>134</v>
      </c>
      <c r="M92" s="2"/>
      <c r="N92" s="3"/>
      <c r="O92" s="3"/>
      <c r="P92" s="2"/>
      <c r="Q92" s="3"/>
      <c r="R92" s="2"/>
      <c r="S92" s="3"/>
      <c r="T92" s="2"/>
      <c r="U92" s="4"/>
      <c r="V92" s="3"/>
    </row>
    <row r="93" spans="1:23" ht="19.5" customHeight="1" x14ac:dyDescent="0.3">
      <c r="A93" s="2"/>
      <c r="B93" s="2" t="s">
        <v>390</v>
      </c>
      <c r="C93" s="3" t="s">
        <v>140</v>
      </c>
      <c r="D93" s="3" t="s">
        <v>395</v>
      </c>
      <c r="E93" s="9">
        <f t="shared" si="2"/>
        <v>22.333255867999068</v>
      </c>
      <c r="F93" s="3" t="s">
        <v>415</v>
      </c>
      <c r="G93" s="2">
        <v>8.76</v>
      </c>
      <c r="H93" s="3" t="s">
        <v>56</v>
      </c>
      <c r="I93" s="3" t="s">
        <v>51</v>
      </c>
      <c r="J93" s="2"/>
      <c r="K93" s="3" t="s">
        <v>422</v>
      </c>
      <c r="L93" s="3" t="s">
        <v>134</v>
      </c>
      <c r="M93" s="2"/>
      <c r="N93" s="3"/>
      <c r="O93" s="3"/>
      <c r="P93" s="2"/>
      <c r="Q93" s="3"/>
      <c r="R93" s="2"/>
      <c r="S93" s="3"/>
      <c r="T93" s="2"/>
      <c r="U93" s="4"/>
      <c r="V93" s="3"/>
    </row>
    <row r="94" spans="1:23" ht="22.5" x14ac:dyDescent="0.3">
      <c r="A94" s="2" t="s">
        <v>424</v>
      </c>
      <c r="B94" s="2" t="s">
        <v>230</v>
      </c>
      <c r="C94" s="3" t="s">
        <v>140</v>
      </c>
      <c r="D94" s="3" t="s">
        <v>232</v>
      </c>
      <c r="E94" s="9">
        <f t="shared" si="2"/>
        <v>43.853125726237508</v>
      </c>
      <c r="F94" s="3" t="s">
        <v>415</v>
      </c>
      <c r="G94" s="2">
        <v>9.0500000000000007</v>
      </c>
      <c r="H94" s="3" t="s">
        <v>56</v>
      </c>
      <c r="I94" s="3" t="s">
        <v>51</v>
      </c>
      <c r="J94" s="2"/>
      <c r="K94" s="3" t="s">
        <v>22</v>
      </c>
      <c r="L94" s="3" t="s">
        <v>134</v>
      </c>
      <c r="M94" s="2" t="s">
        <v>235</v>
      </c>
      <c r="N94" s="3"/>
      <c r="O94" s="3"/>
      <c r="P94" s="2"/>
      <c r="Q94" s="3"/>
      <c r="R94" s="2"/>
      <c r="S94" s="3"/>
      <c r="T94" s="2"/>
      <c r="U94" s="4"/>
      <c r="V94" s="3"/>
    </row>
    <row r="95" spans="1:23" ht="22.5" x14ac:dyDescent="0.3">
      <c r="A95" s="2"/>
      <c r="B95" s="2" t="s">
        <v>236</v>
      </c>
      <c r="C95" s="3" t="s">
        <v>140</v>
      </c>
      <c r="D95" s="3" t="s">
        <v>237</v>
      </c>
      <c r="E95" s="9">
        <f t="shared" si="2"/>
        <v>61.120148733441781</v>
      </c>
      <c r="F95" s="3" t="s">
        <v>415</v>
      </c>
      <c r="G95" s="2">
        <v>9.6</v>
      </c>
      <c r="H95" s="3" t="s">
        <v>56</v>
      </c>
      <c r="I95" s="3" t="s">
        <v>51</v>
      </c>
      <c r="J95" s="2"/>
      <c r="K95" s="3" t="s">
        <v>422</v>
      </c>
      <c r="L95" s="3" t="s">
        <v>235</v>
      </c>
      <c r="M95" s="2"/>
      <c r="N95" s="3"/>
      <c r="O95" s="3"/>
      <c r="P95" s="2"/>
      <c r="Q95" s="3"/>
      <c r="R95" s="2"/>
      <c r="S95" s="3"/>
      <c r="T95" s="2"/>
      <c r="U95" s="4"/>
      <c r="V95" s="3"/>
    </row>
    <row r="96" spans="1:23" ht="22.5" x14ac:dyDescent="0.3">
      <c r="A96" s="2"/>
      <c r="B96" s="2" t="s">
        <v>239</v>
      </c>
      <c r="C96" s="3" t="s">
        <v>140</v>
      </c>
      <c r="D96" s="3" t="s">
        <v>240</v>
      </c>
      <c r="E96" s="9">
        <f t="shared" si="2"/>
        <v>69.88147803857774</v>
      </c>
      <c r="F96" s="3" t="s">
        <v>415</v>
      </c>
      <c r="G96" s="2">
        <v>9.7899999999999991</v>
      </c>
      <c r="H96" s="3" t="s">
        <v>56</v>
      </c>
      <c r="I96" s="3" t="s">
        <v>51</v>
      </c>
      <c r="J96" s="2"/>
      <c r="K96" s="3" t="s">
        <v>422</v>
      </c>
      <c r="L96" s="3" t="s">
        <v>235</v>
      </c>
      <c r="M96" s="2"/>
      <c r="N96" s="3"/>
      <c r="O96" s="3"/>
      <c r="P96" s="2"/>
      <c r="Q96" s="3"/>
      <c r="R96" s="2"/>
      <c r="S96" s="3"/>
      <c r="T96" s="2"/>
      <c r="U96" s="4"/>
      <c r="V96" s="3"/>
    </row>
    <row r="97" spans="1:22" ht="22.5" x14ac:dyDescent="0.3">
      <c r="A97" s="2"/>
      <c r="B97" s="2" t="s">
        <v>242</v>
      </c>
      <c r="C97" s="3" t="s">
        <v>140</v>
      </c>
      <c r="D97" s="3" t="s">
        <v>243</v>
      </c>
      <c r="E97" s="9">
        <f t="shared" si="2"/>
        <v>68.858935626307229</v>
      </c>
      <c r="F97" s="3" t="s">
        <v>415</v>
      </c>
      <c r="G97" s="2">
        <v>9.89</v>
      </c>
      <c r="H97" s="3" t="s">
        <v>56</v>
      </c>
      <c r="I97" s="3" t="s">
        <v>51</v>
      </c>
      <c r="J97" s="2"/>
      <c r="K97" s="3" t="s">
        <v>422</v>
      </c>
      <c r="L97" s="3" t="s">
        <v>235</v>
      </c>
      <c r="M97" s="2"/>
      <c r="N97" s="3"/>
      <c r="O97" s="3"/>
      <c r="P97" s="2"/>
      <c r="Q97" s="3"/>
      <c r="R97" s="2"/>
      <c r="S97" s="3"/>
      <c r="T97" s="2"/>
      <c r="U97" s="4"/>
      <c r="V97" s="3"/>
    </row>
    <row r="98" spans="1:22" ht="22.5" x14ac:dyDescent="0.3">
      <c r="A98" s="2"/>
      <c r="B98" s="2" t="s">
        <v>246</v>
      </c>
      <c r="C98" s="3" t="s">
        <v>140</v>
      </c>
      <c r="D98" s="3" t="s">
        <v>247</v>
      </c>
      <c r="E98" s="9">
        <f t="shared" si="2"/>
        <v>71.485010457820124</v>
      </c>
      <c r="F98" s="3" t="s">
        <v>415</v>
      </c>
      <c r="G98" s="2">
        <v>10.01</v>
      </c>
      <c r="H98" s="3" t="s">
        <v>56</v>
      </c>
      <c r="I98" s="3" t="s">
        <v>51</v>
      </c>
      <c r="J98" s="2"/>
      <c r="K98" s="3" t="s">
        <v>422</v>
      </c>
      <c r="L98" s="3" t="s">
        <v>235</v>
      </c>
      <c r="M98" s="2"/>
      <c r="N98" s="3"/>
      <c r="O98" s="3"/>
      <c r="P98" s="2"/>
      <c r="Q98" s="3"/>
      <c r="R98" s="2"/>
      <c r="S98" s="3"/>
      <c r="T98" s="2"/>
      <c r="U98" s="4"/>
      <c r="V98" s="3"/>
    </row>
    <row r="99" spans="1:22" ht="22.5" x14ac:dyDescent="0.3">
      <c r="A99" s="2"/>
      <c r="B99" s="2" t="s">
        <v>249</v>
      </c>
      <c r="C99" s="3" t="s">
        <v>140</v>
      </c>
      <c r="D99" s="3" t="s">
        <v>250</v>
      </c>
      <c r="E99" s="9">
        <f t="shared" si="2"/>
        <v>71.508250058099009</v>
      </c>
      <c r="F99" s="3" t="s">
        <v>415</v>
      </c>
      <c r="G99" s="2">
        <v>10.130000000000001</v>
      </c>
      <c r="H99" s="3" t="s">
        <v>56</v>
      </c>
      <c r="I99" s="3" t="s">
        <v>51</v>
      </c>
      <c r="J99" s="2"/>
      <c r="K99" s="3" t="s">
        <v>422</v>
      </c>
      <c r="L99" s="3" t="s">
        <v>235</v>
      </c>
      <c r="M99" s="2"/>
      <c r="N99" s="3"/>
      <c r="O99" s="3"/>
      <c r="P99" s="2"/>
      <c r="Q99" s="3"/>
      <c r="R99" s="2"/>
      <c r="S99" s="3"/>
      <c r="T99" s="2"/>
      <c r="U99" s="4"/>
      <c r="V99" s="3"/>
    </row>
    <row r="100" spans="1:22" ht="22.5" x14ac:dyDescent="0.3">
      <c r="A100" s="2"/>
      <c r="B100" s="2" t="s">
        <v>252</v>
      </c>
      <c r="C100" s="3" t="s">
        <v>140</v>
      </c>
      <c r="D100" s="3" t="s">
        <v>253</v>
      </c>
      <c r="E100" s="9">
        <f t="shared" si="2"/>
        <v>73.367418080409024</v>
      </c>
      <c r="F100" s="3" t="s">
        <v>415</v>
      </c>
      <c r="G100" s="2">
        <v>10.24</v>
      </c>
      <c r="H100" s="3" t="s">
        <v>56</v>
      </c>
      <c r="I100" s="3" t="s">
        <v>51</v>
      </c>
      <c r="J100" s="2"/>
      <c r="K100" s="3" t="s">
        <v>422</v>
      </c>
      <c r="L100" s="3" t="s">
        <v>235</v>
      </c>
      <c r="M100" s="2"/>
      <c r="N100" s="3"/>
      <c r="O100" s="3"/>
      <c r="P100" s="2"/>
      <c r="Q100" s="3"/>
      <c r="R100" s="2"/>
      <c r="S100" s="3"/>
      <c r="T100" s="2"/>
      <c r="U100" s="4"/>
      <c r="V100" s="3"/>
    </row>
    <row r="101" spans="1:22" ht="22.5" x14ac:dyDescent="0.3">
      <c r="A101" s="2"/>
      <c r="B101" s="2" t="s">
        <v>255</v>
      </c>
      <c r="C101" s="3" t="s">
        <v>140</v>
      </c>
      <c r="D101" s="3" t="s">
        <v>256</v>
      </c>
      <c r="E101" s="9">
        <f t="shared" si="2"/>
        <v>76.620962119451548</v>
      </c>
      <c r="F101" s="3" t="s">
        <v>415</v>
      </c>
      <c r="G101" s="2">
        <v>10.17</v>
      </c>
      <c r="H101" s="3" t="s">
        <v>56</v>
      </c>
      <c r="I101" s="3" t="s">
        <v>51</v>
      </c>
      <c r="J101" s="2"/>
      <c r="K101" s="3" t="s">
        <v>422</v>
      </c>
      <c r="L101" s="3" t="s">
        <v>235</v>
      </c>
      <c r="M101" s="2"/>
      <c r="N101" s="3"/>
      <c r="O101" s="3"/>
      <c r="P101" s="2"/>
      <c r="Q101" s="3"/>
      <c r="R101" s="2"/>
      <c r="S101" s="3"/>
      <c r="T101" s="2"/>
      <c r="U101" s="4"/>
      <c r="V101" s="3"/>
    </row>
    <row r="102" spans="1:22" ht="22.5" x14ac:dyDescent="0.3">
      <c r="A102" s="2"/>
      <c r="B102" s="2" t="s">
        <v>258</v>
      </c>
      <c r="C102" s="3" t="s">
        <v>140</v>
      </c>
      <c r="D102" s="3" t="s">
        <v>259</v>
      </c>
      <c r="E102" s="9">
        <f t="shared" si="2"/>
        <v>75.621659307459907</v>
      </c>
      <c r="F102" s="3" t="s">
        <v>415</v>
      </c>
      <c r="G102" s="2">
        <v>10.17</v>
      </c>
      <c r="H102" s="3" t="s">
        <v>56</v>
      </c>
      <c r="I102" s="3" t="s">
        <v>51</v>
      </c>
      <c r="J102" s="2"/>
      <c r="K102" s="3" t="s">
        <v>422</v>
      </c>
      <c r="L102" s="3" t="s">
        <v>235</v>
      </c>
      <c r="M102" s="2"/>
      <c r="N102" s="3"/>
      <c r="O102" s="3"/>
      <c r="P102" s="2"/>
      <c r="Q102" s="3"/>
      <c r="R102" s="2"/>
      <c r="S102" s="3"/>
      <c r="T102" s="2"/>
      <c r="U102" s="4"/>
      <c r="V102" s="3"/>
    </row>
    <row r="103" spans="1:22" ht="22.5" x14ac:dyDescent="0.3">
      <c r="A103" s="2"/>
      <c r="B103" s="2" t="s">
        <v>260</v>
      </c>
      <c r="C103" s="3" t="s">
        <v>140</v>
      </c>
      <c r="D103" s="3" t="s">
        <v>261</v>
      </c>
      <c r="E103" s="9">
        <f t="shared" si="2"/>
        <v>76.644201719730432</v>
      </c>
      <c r="F103" s="3" t="s">
        <v>415</v>
      </c>
      <c r="G103" s="2">
        <v>10.28</v>
      </c>
      <c r="H103" s="3" t="s">
        <v>56</v>
      </c>
      <c r="I103" s="3" t="s">
        <v>51</v>
      </c>
      <c r="J103" s="2"/>
      <c r="K103" s="3" t="s">
        <v>422</v>
      </c>
      <c r="L103" s="3" t="s">
        <v>235</v>
      </c>
      <c r="M103" s="2"/>
      <c r="N103" s="3"/>
      <c r="O103" s="3"/>
      <c r="P103" s="2"/>
      <c r="Q103" s="3"/>
      <c r="R103" s="2"/>
      <c r="S103" s="3"/>
      <c r="T103" s="2"/>
      <c r="U103" s="4"/>
      <c r="V103" s="3"/>
    </row>
    <row r="104" spans="1:22" ht="22.5" x14ac:dyDescent="0.3">
      <c r="A104" s="2"/>
      <c r="B104" s="2" t="s">
        <v>263</v>
      </c>
      <c r="C104" s="3" t="s">
        <v>140</v>
      </c>
      <c r="D104" s="3" t="s">
        <v>264</v>
      </c>
      <c r="E104" s="9">
        <f t="shared" si="2"/>
        <v>77.782942133395309</v>
      </c>
      <c r="F104" s="3" t="s">
        <v>415</v>
      </c>
      <c r="G104" s="2">
        <v>10.3</v>
      </c>
      <c r="H104" s="3" t="s">
        <v>56</v>
      </c>
      <c r="I104" s="3" t="s">
        <v>51</v>
      </c>
      <c r="J104" s="2"/>
      <c r="K104" s="3" t="s">
        <v>422</v>
      </c>
      <c r="L104" s="3" t="s">
        <v>235</v>
      </c>
      <c r="M104" s="2"/>
      <c r="N104" s="3"/>
      <c r="O104" s="3"/>
      <c r="P104" s="2"/>
      <c r="Q104" s="3"/>
      <c r="R104" s="2"/>
      <c r="S104" s="3"/>
      <c r="T104" s="2"/>
      <c r="U104" s="4"/>
      <c r="V104" s="3"/>
    </row>
    <row r="105" spans="1:22" ht="22.5" x14ac:dyDescent="0.3">
      <c r="A105" s="2"/>
      <c r="B105" s="2" t="s">
        <v>266</v>
      </c>
      <c r="C105" s="3" t="s">
        <v>140</v>
      </c>
      <c r="D105" s="3" t="s">
        <v>267</v>
      </c>
      <c r="E105" s="9">
        <f t="shared" si="2"/>
        <v>85.266093423193112</v>
      </c>
      <c r="F105" s="3" t="s">
        <v>415</v>
      </c>
      <c r="G105" s="2">
        <v>10.31</v>
      </c>
      <c r="H105" s="3" t="s">
        <v>56</v>
      </c>
      <c r="I105" s="3" t="s">
        <v>51</v>
      </c>
      <c r="J105" s="2"/>
      <c r="K105" s="3" t="s">
        <v>422</v>
      </c>
      <c r="L105" s="3" t="s">
        <v>235</v>
      </c>
      <c r="M105" s="2"/>
      <c r="N105" s="3"/>
      <c r="O105" s="3"/>
      <c r="P105" s="2"/>
      <c r="Q105" s="3"/>
      <c r="R105" s="2"/>
      <c r="S105" s="3"/>
      <c r="T105" s="2"/>
      <c r="U105" s="4"/>
      <c r="V105" s="3"/>
    </row>
    <row r="106" spans="1:22" ht="22.5" x14ac:dyDescent="0.3">
      <c r="A106" s="2"/>
      <c r="B106" s="2" t="s">
        <v>269</v>
      </c>
      <c r="C106" s="3" t="s">
        <v>140</v>
      </c>
      <c r="D106" s="3" t="s">
        <v>270</v>
      </c>
      <c r="E106" s="9">
        <f t="shared" si="2"/>
        <v>85.870323030443885</v>
      </c>
      <c r="F106" s="3" t="s">
        <v>415</v>
      </c>
      <c r="G106" s="2">
        <v>10.4</v>
      </c>
      <c r="H106" s="3" t="s">
        <v>56</v>
      </c>
      <c r="I106" s="3" t="s">
        <v>51</v>
      </c>
      <c r="J106" s="2"/>
      <c r="K106" s="3" t="s">
        <v>422</v>
      </c>
      <c r="L106" s="3" t="s">
        <v>235</v>
      </c>
      <c r="M106" s="2"/>
      <c r="N106" s="3"/>
      <c r="O106" s="3"/>
      <c r="P106" s="2"/>
      <c r="Q106" s="3"/>
      <c r="R106" s="2"/>
      <c r="S106" s="3"/>
      <c r="T106" s="2"/>
      <c r="U106" s="4"/>
      <c r="V106" s="3"/>
    </row>
    <row r="107" spans="1:22" ht="22.5" x14ac:dyDescent="0.3">
      <c r="A107" s="2"/>
      <c r="B107" s="2" t="s">
        <v>272</v>
      </c>
      <c r="C107" s="3" t="s">
        <v>140</v>
      </c>
      <c r="D107" s="3" t="s">
        <v>273</v>
      </c>
      <c r="E107" s="9">
        <f t="shared" si="2"/>
        <v>85.916802231001626</v>
      </c>
      <c r="F107" s="3" t="s">
        <v>415</v>
      </c>
      <c r="G107" s="2">
        <v>10.43</v>
      </c>
      <c r="H107" s="3" t="s">
        <v>56</v>
      </c>
      <c r="I107" s="3" t="s">
        <v>51</v>
      </c>
      <c r="J107" s="2"/>
      <c r="K107" s="3" t="s">
        <v>422</v>
      </c>
      <c r="L107" s="3" t="s">
        <v>235</v>
      </c>
      <c r="M107" s="2"/>
      <c r="N107" s="3"/>
      <c r="O107" s="3"/>
      <c r="P107" s="2"/>
      <c r="Q107" s="3"/>
      <c r="R107" s="2"/>
      <c r="S107" s="3"/>
      <c r="T107" s="2"/>
      <c r="U107" s="4"/>
      <c r="V107" s="3"/>
    </row>
    <row r="108" spans="1:22" ht="22.5" x14ac:dyDescent="0.3">
      <c r="A108" s="2"/>
      <c r="B108" s="2" t="s">
        <v>275</v>
      </c>
      <c r="C108" s="3" t="s">
        <v>140</v>
      </c>
      <c r="D108" s="3" t="s">
        <v>276</v>
      </c>
      <c r="E108" s="9">
        <f t="shared" si="2"/>
        <v>85.893562630722755</v>
      </c>
      <c r="F108" s="3" t="s">
        <v>415</v>
      </c>
      <c r="G108" s="2">
        <v>10.48</v>
      </c>
      <c r="H108" s="3" t="s">
        <v>56</v>
      </c>
      <c r="I108" s="3" t="s">
        <v>51</v>
      </c>
      <c r="J108" s="2"/>
      <c r="K108" s="3" t="s">
        <v>422</v>
      </c>
      <c r="L108" s="3" t="s">
        <v>235</v>
      </c>
      <c r="M108" s="2"/>
      <c r="N108" s="3"/>
      <c r="O108" s="3"/>
      <c r="P108" s="2"/>
      <c r="Q108" s="3"/>
      <c r="R108" s="2"/>
      <c r="S108" s="3"/>
      <c r="T108" s="2"/>
      <c r="U108" s="4"/>
      <c r="V108" s="3"/>
    </row>
    <row r="109" spans="1:22" ht="22.5" x14ac:dyDescent="0.3">
      <c r="A109" s="2"/>
      <c r="B109" s="2" t="s">
        <v>278</v>
      </c>
      <c r="C109" s="3" t="s">
        <v>140</v>
      </c>
      <c r="D109" s="3" t="s">
        <v>172</v>
      </c>
      <c r="E109" s="9">
        <f t="shared" si="2"/>
        <v>86.056239832674876</v>
      </c>
      <c r="F109" s="3" t="s">
        <v>415</v>
      </c>
      <c r="G109" s="2">
        <v>10.54</v>
      </c>
      <c r="H109" s="3" t="s">
        <v>56</v>
      </c>
      <c r="I109" s="3" t="s">
        <v>51</v>
      </c>
      <c r="J109" s="2"/>
      <c r="K109" s="3" t="s">
        <v>422</v>
      </c>
      <c r="L109" s="3" t="s">
        <v>235</v>
      </c>
      <c r="M109" s="2"/>
      <c r="N109" s="3"/>
      <c r="O109" s="3"/>
      <c r="P109" s="2"/>
      <c r="Q109" s="3"/>
      <c r="R109" s="2"/>
      <c r="S109" s="3"/>
      <c r="T109" s="2"/>
      <c r="U109" s="4"/>
      <c r="V109" s="3"/>
    </row>
    <row r="110" spans="1:22" ht="22.5" x14ac:dyDescent="0.3">
      <c r="A110" s="2"/>
      <c r="B110" s="2" t="s">
        <v>280</v>
      </c>
      <c r="C110" s="3" t="s">
        <v>140</v>
      </c>
      <c r="D110" s="3" t="s">
        <v>281</v>
      </c>
      <c r="E110" s="9">
        <f t="shared" si="2"/>
        <v>85.82384382988613</v>
      </c>
      <c r="F110" s="3" t="s">
        <v>415</v>
      </c>
      <c r="G110" s="2">
        <v>10.56</v>
      </c>
      <c r="H110" s="3" t="s">
        <v>56</v>
      </c>
      <c r="I110" s="3" t="s">
        <v>51</v>
      </c>
      <c r="J110" s="2"/>
      <c r="K110" s="3" t="s">
        <v>422</v>
      </c>
      <c r="L110" s="3" t="s">
        <v>235</v>
      </c>
      <c r="M110" s="2"/>
      <c r="N110" s="3"/>
      <c r="O110" s="3"/>
      <c r="P110" s="2"/>
      <c r="Q110" s="3"/>
      <c r="R110" s="2"/>
      <c r="S110" s="3"/>
      <c r="T110" s="2"/>
      <c r="U110" s="4"/>
      <c r="V110" s="3"/>
    </row>
    <row r="111" spans="1:22" ht="22.5" x14ac:dyDescent="0.3">
      <c r="A111" s="2" t="s">
        <v>419</v>
      </c>
      <c r="B111" s="2" t="s">
        <v>283</v>
      </c>
      <c r="C111" s="3" t="s">
        <v>140</v>
      </c>
      <c r="D111" s="3" t="s">
        <v>284</v>
      </c>
      <c r="E111" s="9">
        <f t="shared" si="2"/>
        <v>82.198466186381609</v>
      </c>
      <c r="F111" s="3" t="s">
        <v>415</v>
      </c>
      <c r="G111" s="2">
        <v>10.54</v>
      </c>
      <c r="H111" s="3" t="s">
        <v>56</v>
      </c>
      <c r="I111" s="3" t="s">
        <v>51</v>
      </c>
      <c r="J111" s="2"/>
      <c r="K111" s="3" t="s">
        <v>422</v>
      </c>
      <c r="L111" s="3" t="s">
        <v>235</v>
      </c>
      <c r="M111" s="2"/>
      <c r="N111" s="3"/>
      <c r="O111" s="3"/>
      <c r="P111" s="2"/>
      <c r="Q111" s="3" t="s">
        <v>439</v>
      </c>
      <c r="R111" s="2" t="s">
        <v>440</v>
      </c>
      <c r="S111" s="3"/>
      <c r="T111" s="2"/>
      <c r="U111" s="4"/>
      <c r="V111" s="3"/>
    </row>
    <row r="112" spans="1:22" ht="19.5" x14ac:dyDescent="0.3">
      <c r="A112" s="2" t="s">
        <v>419</v>
      </c>
      <c r="B112" s="2" t="s">
        <v>287</v>
      </c>
      <c r="C112" s="3" t="s">
        <v>425</v>
      </c>
      <c r="D112" s="3" t="s">
        <v>73</v>
      </c>
      <c r="E112" s="9">
        <f t="shared" si="2"/>
        <v>100</v>
      </c>
      <c r="F112" s="3" t="s">
        <v>415</v>
      </c>
      <c r="G112" s="2">
        <v>8.6300000000000008</v>
      </c>
      <c r="H112" s="3" t="s">
        <v>425</v>
      </c>
      <c r="I112" s="3" t="s">
        <v>73</v>
      </c>
      <c r="J112" s="2"/>
      <c r="K112" s="3" t="s">
        <v>422</v>
      </c>
      <c r="L112" s="3" t="s">
        <v>235</v>
      </c>
      <c r="M112" s="2"/>
      <c r="N112" s="3"/>
      <c r="O112" s="3"/>
      <c r="P112" s="2"/>
      <c r="Q112" s="3" t="s">
        <v>439</v>
      </c>
      <c r="R112" s="2" t="s">
        <v>441</v>
      </c>
      <c r="S112" s="3"/>
      <c r="T112" s="2"/>
      <c r="U112" s="4"/>
      <c r="V112" s="3"/>
    </row>
    <row r="113" spans="1:24" ht="22.5" x14ac:dyDescent="0.3">
      <c r="A113" s="2" t="s">
        <v>428</v>
      </c>
      <c r="B113" s="2" t="s">
        <v>290</v>
      </c>
      <c r="C113" s="3" t="s">
        <v>140</v>
      </c>
      <c r="D113" s="3" t="s">
        <v>291</v>
      </c>
      <c r="E113" s="12"/>
      <c r="F113" s="3" t="s">
        <v>415</v>
      </c>
      <c r="G113" s="2">
        <v>8.6300000000000008</v>
      </c>
      <c r="H113" s="3" t="s">
        <v>19</v>
      </c>
      <c r="I113" s="3" t="s">
        <v>73</v>
      </c>
      <c r="J113" s="2" t="s">
        <v>292</v>
      </c>
      <c r="K113" s="3" t="s">
        <v>121</v>
      </c>
      <c r="L113" s="3" t="s">
        <v>39</v>
      </c>
      <c r="M113" s="2"/>
      <c r="N113" s="3"/>
      <c r="O113" s="3"/>
      <c r="P113" s="2"/>
      <c r="Q113" s="3" t="s">
        <v>439</v>
      </c>
      <c r="R113" s="2" t="s">
        <v>440</v>
      </c>
      <c r="S113" s="3"/>
      <c r="T113" s="2"/>
      <c r="U113" s="4"/>
      <c r="V113" s="3"/>
    </row>
    <row r="114" spans="1:24" ht="22.5" x14ac:dyDescent="0.3">
      <c r="A114" s="2"/>
      <c r="B114" s="2" t="s">
        <v>391</v>
      </c>
      <c r="C114" s="3" t="s">
        <v>140</v>
      </c>
      <c r="D114" s="3" t="s">
        <v>396</v>
      </c>
      <c r="E114" s="12"/>
      <c r="F114" s="3" t="s">
        <v>415</v>
      </c>
      <c r="G114" s="2">
        <v>8.6300000000000008</v>
      </c>
      <c r="H114" s="3" t="s">
        <v>56</v>
      </c>
      <c r="I114" s="3" t="s">
        <v>292</v>
      </c>
      <c r="J114" s="2"/>
      <c r="K114" s="3" t="s">
        <v>422</v>
      </c>
      <c r="L114" s="3" t="s">
        <v>39</v>
      </c>
      <c r="M114" s="2"/>
      <c r="N114" s="3"/>
      <c r="O114" s="3"/>
      <c r="P114" s="2"/>
      <c r="Q114" s="3"/>
      <c r="R114" s="2"/>
      <c r="S114" s="3"/>
      <c r="T114" s="2"/>
      <c r="U114" s="4"/>
      <c r="V114" s="3"/>
    </row>
    <row r="115" spans="1:24" ht="22.5" x14ac:dyDescent="0.3">
      <c r="A115" s="2"/>
      <c r="B115" s="2" t="s">
        <v>392</v>
      </c>
      <c r="C115" s="3" t="s">
        <v>140</v>
      </c>
      <c r="D115" s="3" t="s">
        <v>397</v>
      </c>
      <c r="E115" s="12"/>
      <c r="F115" s="3" t="s">
        <v>415</v>
      </c>
      <c r="G115" s="2">
        <v>7.95</v>
      </c>
      <c r="H115" s="3" t="s">
        <v>56</v>
      </c>
      <c r="I115" s="3" t="s">
        <v>292</v>
      </c>
      <c r="J115" s="2"/>
      <c r="K115" s="3" t="s">
        <v>422</v>
      </c>
      <c r="L115" s="3" t="s">
        <v>39</v>
      </c>
      <c r="M115" s="2"/>
      <c r="N115" s="3"/>
      <c r="O115" s="3"/>
      <c r="P115" s="2"/>
      <c r="Q115" s="3"/>
      <c r="R115" s="2"/>
      <c r="S115" s="3"/>
      <c r="T115" s="2"/>
      <c r="U115" s="4"/>
      <c r="V115" s="3"/>
    </row>
    <row r="116" spans="1:24" ht="22.5" x14ac:dyDescent="0.3">
      <c r="A116" s="2"/>
      <c r="B116" s="2" t="s">
        <v>393</v>
      </c>
      <c r="C116" s="3" t="s">
        <v>140</v>
      </c>
      <c r="D116" s="3" t="s">
        <v>294</v>
      </c>
      <c r="E116" s="12"/>
      <c r="F116" s="3" t="s">
        <v>415</v>
      </c>
      <c r="G116" s="2">
        <v>8</v>
      </c>
      <c r="H116" s="3" t="s">
        <v>56</v>
      </c>
      <c r="I116" s="3" t="s">
        <v>292</v>
      </c>
      <c r="J116" s="2"/>
      <c r="K116" s="3" t="s">
        <v>422</v>
      </c>
      <c r="L116" s="3" t="s">
        <v>39</v>
      </c>
      <c r="M116" s="2"/>
      <c r="N116" s="3"/>
      <c r="O116" s="3"/>
      <c r="P116" s="2"/>
      <c r="Q116" s="3"/>
      <c r="R116" s="2"/>
      <c r="S116" s="3"/>
      <c r="T116" s="2"/>
      <c r="U116" s="4"/>
      <c r="V116" s="3"/>
    </row>
    <row r="117" spans="1:24" ht="22.5" x14ac:dyDescent="0.3">
      <c r="A117" s="2" t="s">
        <v>437</v>
      </c>
      <c r="B117" s="2" t="s">
        <v>293</v>
      </c>
      <c r="C117" s="3" t="s">
        <v>140</v>
      </c>
      <c r="D117" s="3" t="s">
        <v>295</v>
      </c>
      <c r="E117" s="12"/>
      <c r="F117" s="3" t="s">
        <v>415</v>
      </c>
      <c r="G117" s="2">
        <v>8.01</v>
      </c>
      <c r="H117" s="3" t="s">
        <v>19</v>
      </c>
      <c r="I117" s="3" t="s">
        <v>292</v>
      </c>
      <c r="J117" s="2" t="s">
        <v>298</v>
      </c>
      <c r="K117" s="3" t="s">
        <v>422</v>
      </c>
      <c r="L117" s="3" t="s">
        <v>39</v>
      </c>
      <c r="M117" s="2"/>
      <c r="N117" s="3"/>
      <c r="O117" s="3"/>
      <c r="P117" s="2"/>
      <c r="Q117" s="3"/>
      <c r="R117" s="2"/>
      <c r="S117" s="3" t="s">
        <v>442</v>
      </c>
      <c r="T117" s="2" t="s">
        <v>431</v>
      </c>
      <c r="U117" s="4"/>
      <c r="V117" s="3"/>
    </row>
    <row r="118" spans="1:24" ht="18.75" x14ac:dyDescent="0.3">
      <c r="A118" s="3"/>
      <c r="B118" s="3"/>
      <c r="C118" s="3"/>
      <c r="D118" s="3"/>
      <c r="E118" s="3"/>
      <c r="F118" s="1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9.5" x14ac:dyDescent="0.3">
      <c r="A119" s="3" t="s">
        <v>443</v>
      </c>
      <c r="B119" s="3"/>
      <c r="C119" s="3"/>
      <c r="D119" s="3"/>
      <c r="E119" s="3"/>
      <c r="F119" s="1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8.75" x14ac:dyDescent="0.3">
      <c r="A120" s="3"/>
      <c r="B120" s="3"/>
      <c r="C120" s="3"/>
      <c r="D120" s="3"/>
      <c r="E120" s="3"/>
      <c r="F120" s="1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8.75" x14ac:dyDescent="0.3">
      <c r="A121" s="3"/>
      <c r="B121" s="3"/>
      <c r="C121" s="3"/>
      <c r="D121" s="3"/>
      <c r="E121" s="3"/>
      <c r="F121" s="1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22.5" x14ac:dyDescent="0.3">
      <c r="A122" s="2" t="s">
        <v>301</v>
      </c>
      <c r="B122" s="2" t="s">
        <v>336</v>
      </c>
      <c r="C122" s="3" t="s">
        <v>140</v>
      </c>
      <c r="D122" s="3" t="s">
        <v>337</v>
      </c>
      <c r="E122" s="12" t="s">
        <v>414</v>
      </c>
      <c r="F122" s="1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22.5" x14ac:dyDescent="0.3">
      <c r="A123" s="2" t="s">
        <v>423</v>
      </c>
      <c r="B123" s="2" t="s">
        <v>338</v>
      </c>
      <c r="C123" s="3" t="s">
        <v>140</v>
      </c>
      <c r="D123" s="9">
        <v>42.4221</v>
      </c>
      <c r="E123" s="9">
        <f>($D$122-D123)/$D$122*100</f>
        <v>9.0045045045044994</v>
      </c>
      <c r="F123" s="3" t="s">
        <v>415</v>
      </c>
      <c r="G123" s="2">
        <v>7.69</v>
      </c>
      <c r="H123" s="3" t="s">
        <v>19</v>
      </c>
      <c r="I123" s="3" t="s">
        <v>224</v>
      </c>
      <c r="J123" s="2" t="s">
        <v>51</v>
      </c>
      <c r="K123" s="3" t="s">
        <v>422</v>
      </c>
      <c r="L123" s="3" t="s">
        <v>39</v>
      </c>
      <c r="M123" s="2"/>
      <c r="N123" s="3"/>
      <c r="O123" s="3"/>
      <c r="P123" s="3"/>
      <c r="Q123" s="16"/>
      <c r="R123" s="3"/>
      <c r="S123" s="16"/>
      <c r="T123" s="2"/>
      <c r="U123" s="4"/>
    </row>
    <row r="124" spans="1:24" ht="22.5" x14ac:dyDescent="0.3">
      <c r="A124" s="2"/>
      <c r="B124" s="2" t="s">
        <v>398</v>
      </c>
      <c r="C124" s="3" t="s">
        <v>140</v>
      </c>
      <c r="D124" s="9">
        <v>42.267400000000002</v>
      </c>
      <c r="E124" s="9">
        <f t="shared" ref="E124:E136" si="3">($D$122-D124)/$D$122*100</f>
        <v>9.336336336336327</v>
      </c>
      <c r="F124" s="3" t="s">
        <v>415</v>
      </c>
      <c r="G124" s="2">
        <v>7.95</v>
      </c>
      <c r="H124" s="3" t="s">
        <v>56</v>
      </c>
      <c r="I124" s="3" t="s">
        <v>51</v>
      </c>
      <c r="J124" s="2"/>
      <c r="K124" s="3" t="s">
        <v>422</v>
      </c>
      <c r="L124" s="3" t="s">
        <v>39</v>
      </c>
      <c r="M124" s="2"/>
      <c r="N124" s="3"/>
      <c r="O124" s="3"/>
      <c r="P124" s="3"/>
      <c r="Q124" s="16"/>
      <c r="R124" s="3"/>
      <c r="S124" s="16"/>
      <c r="T124" s="2"/>
      <c r="U124" s="4"/>
    </row>
    <row r="125" spans="1:24" ht="22.5" x14ac:dyDescent="0.3">
      <c r="A125" s="2"/>
      <c r="B125" s="2" t="s">
        <v>399</v>
      </c>
      <c r="C125" s="3" t="s">
        <v>140</v>
      </c>
      <c r="D125" s="9">
        <v>35.608800000000002</v>
      </c>
      <c r="E125" s="9">
        <f t="shared" si="3"/>
        <v>23.61904761904761</v>
      </c>
      <c r="F125" s="3" t="s">
        <v>415</v>
      </c>
      <c r="G125" s="2">
        <v>8.19</v>
      </c>
      <c r="H125" s="3" t="s">
        <v>56</v>
      </c>
      <c r="I125" s="3" t="s">
        <v>51</v>
      </c>
      <c r="J125" s="2"/>
      <c r="K125" s="3" t="s">
        <v>422</v>
      </c>
      <c r="L125" s="3" t="s">
        <v>39</v>
      </c>
      <c r="M125" s="2"/>
      <c r="N125" s="3"/>
      <c r="O125" s="3"/>
      <c r="P125" s="3"/>
      <c r="Q125" s="16"/>
      <c r="R125" s="3"/>
      <c r="S125" s="16"/>
      <c r="T125" s="2"/>
      <c r="U125" s="4"/>
    </row>
    <row r="126" spans="1:24" ht="22.5" x14ac:dyDescent="0.3">
      <c r="A126" s="2"/>
      <c r="B126" s="2" t="s">
        <v>400</v>
      </c>
      <c r="C126" s="3" t="s">
        <v>140</v>
      </c>
      <c r="D126" s="9">
        <v>35.498100000000001</v>
      </c>
      <c r="E126" s="9">
        <f t="shared" si="3"/>
        <v>23.856499356499349</v>
      </c>
      <c r="F126" s="3" t="s">
        <v>415</v>
      </c>
      <c r="G126" s="2">
        <v>8.52</v>
      </c>
      <c r="H126" s="3" t="s">
        <v>56</v>
      </c>
      <c r="I126" s="3" t="s">
        <v>51</v>
      </c>
      <c r="J126" s="2"/>
      <c r="K126" s="3" t="s">
        <v>422</v>
      </c>
      <c r="L126" s="3" t="s">
        <v>39</v>
      </c>
      <c r="M126" s="2"/>
      <c r="N126" s="3"/>
      <c r="O126" s="3"/>
      <c r="P126" s="3"/>
      <c r="Q126" s="16"/>
      <c r="R126" s="3"/>
      <c r="S126" s="16"/>
      <c r="T126" s="2"/>
      <c r="U126" s="4"/>
    </row>
    <row r="127" spans="1:24" ht="22.5" x14ac:dyDescent="0.3">
      <c r="A127" s="2"/>
      <c r="B127" s="2" t="s">
        <v>401</v>
      </c>
      <c r="C127" s="3" t="s">
        <v>140</v>
      </c>
      <c r="D127" s="9">
        <v>35.005000000000003</v>
      </c>
      <c r="E127" s="9">
        <f t="shared" si="3"/>
        <v>24.914199914199905</v>
      </c>
      <c r="F127" s="3" t="s">
        <v>415</v>
      </c>
      <c r="G127" s="2">
        <v>8.9</v>
      </c>
      <c r="H127" s="3" t="s">
        <v>56</v>
      </c>
      <c r="I127" s="3" t="s">
        <v>51</v>
      </c>
      <c r="J127" s="2"/>
      <c r="K127" s="3" t="s">
        <v>422</v>
      </c>
      <c r="L127" s="3" t="s">
        <v>39</v>
      </c>
      <c r="M127" s="2"/>
      <c r="N127" s="3"/>
      <c r="O127" s="3"/>
      <c r="P127" s="3"/>
      <c r="Q127" s="16"/>
      <c r="R127" s="3"/>
      <c r="S127" s="16"/>
      <c r="T127" s="2"/>
      <c r="U127" s="4"/>
    </row>
    <row r="128" spans="1:24" ht="22.5" x14ac:dyDescent="0.3">
      <c r="A128" s="2"/>
      <c r="B128" s="2" t="s">
        <v>402</v>
      </c>
      <c r="C128" s="3" t="s">
        <v>140</v>
      </c>
      <c r="D128" s="9">
        <v>34.704999999999998</v>
      </c>
      <c r="E128" s="9">
        <f t="shared" si="3"/>
        <v>25.557700557700556</v>
      </c>
      <c r="F128" s="3" t="s">
        <v>415</v>
      </c>
      <c r="G128" s="2">
        <v>7.53</v>
      </c>
      <c r="H128" s="3" t="s">
        <v>56</v>
      </c>
      <c r="I128" s="3" t="s">
        <v>51</v>
      </c>
      <c r="J128" s="2"/>
      <c r="K128" s="3" t="s">
        <v>422</v>
      </c>
      <c r="L128" s="3" t="s">
        <v>39</v>
      </c>
      <c r="M128" s="2"/>
      <c r="N128" s="3"/>
      <c r="O128" s="3"/>
      <c r="P128" s="3"/>
      <c r="Q128" s="16"/>
      <c r="R128" s="3"/>
      <c r="S128" s="16"/>
      <c r="T128" s="2"/>
      <c r="U128" s="4"/>
    </row>
    <row r="129" spans="1:24" ht="22.5" x14ac:dyDescent="0.3">
      <c r="A129" s="2"/>
      <c r="B129" s="2" t="s">
        <v>403</v>
      </c>
      <c r="C129" s="3" t="s">
        <v>140</v>
      </c>
      <c r="D129" s="9">
        <v>34.984400000000001</v>
      </c>
      <c r="E129" s="9">
        <f t="shared" si="3"/>
        <v>24.958386958386953</v>
      </c>
      <c r="F129" s="3" t="s">
        <v>415</v>
      </c>
      <c r="G129" s="2">
        <v>7.43</v>
      </c>
      <c r="H129" s="3" t="s">
        <v>56</v>
      </c>
      <c r="I129" s="3" t="s">
        <v>51</v>
      </c>
      <c r="J129" s="2"/>
      <c r="K129" s="3" t="s">
        <v>422</v>
      </c>
      <c r="L129" s="3" t="s">
        <v>39</v>
      </c>
      <c r="M129" s="2"/>
      <c r="N129" s="3"/>
      <c r="O129" s="3"/>
      <c r="P129" s="3"/>
      <c r="Q129" s="16"/>
      <c r="R129" s="3"/>
      <c r="S129" s="16"/>
      <c r="T129" s="2"/>
      <c r="U129" s="4"/>
    </row>
    <row r="130" spans="1:24" ht="22.5" x14ac:dyDescent="0.3">
      <c r="A130" s="2"/>
      <c r="B130" s="2" t="s">
        <v>404</v>
      </c>
      <c r="C130" s="3" t="s">
        <v>140</v>
      </c>
      <c r="D130" s="9">
        <v>35.767400000000002</v>
      </c>
      <c r="E130" s="9">
        <f t="shared" si="3"/>
        <v>23.278850278850268</v>
      </c>
      <c r="F130" s="3" t="s">
        <v>415</v>
      </c>
      <c r="G130" s="2">
        <v>7.46</v>
      </c>
      <c r="H130" s="3" t="s">
        <v>56</v>
      </c>
      <c r="I130" s="3" t="s">
        <v>51</v>
      </c>
      <c r="J130" s="2"/>
      <c r="K130" s="3" t="s">
        <v>422</v>
      </c>
      <c r="L130" s="3" t="s">
        <v>39</v>
      </c>
      <c r="M130" s="2"/>
      <c r="N130" s="3"/>
      <c r="O130" s="3"/>
      <c r="P130" s="3"/>
      <c r="Q130" s="16"/>
      <c r="R130" s="3"/>
      <c r="S130" s="16"/>
      <c r="T130" s="2"/>
      <c r="U130" s="4"/>
    </row>
    <row r="131" spans="1:24" ht="22.5" x14ac:dyDescent="0.3">
      <c r="A131" s="2"/>
      <c r="B131" s="2" t="s">
        <v>405</v>
      </c>
      <c r="C131" s="3" t="s">
        <v>140</v>
      </c>
      <c r="D131" s="9">
        <v>43.570999999999998</v>
      </c>
      <c r="E131" s="9">
        <f t="shared" si="3"/>
        <v>6.5401115401115399</v>
      </c>
      <c r="F131" s="3" t="s">
        <v>415</v>
      </c>
      <c r="G131" s="2">
        <v>7.53</v>
      </c>
      <c r="H131" s="3" t="s">
        <v>56</v>
      </c>
      <c r="I131" s="3" t="s">
        <v>51</v>
      </c>
      <c r="J131" s="2"/>
      <c r="K131" s="3" t="s">
        <v>422</v>
      </c>
      <c r="L131" s="3" t="s">
        <v>39</v>
      </c>
      <c r="M131" s="2"/>
      <c r="N131" s="3"/>
      <c r="O131" s="3"/>
      <c r="P131" s="3"/>
      <c r="Q131" s="16"/>
      <c r="R131" s="3"/>
      <c r="S131" s="16"/>
      <c r="T131" s="2"/>
      <c r="U131" s="4"/>
    </row>
    <row r="132" spans="1:24" ht="22.5" x14ac:dyDescent="0.3">
      <c r="A132" s="2" t="s">
        <v>411</v>
      </c>
      <c r="B132" s="2" t="s">
        <v>406</v>
      </c>
      <c r="C132" s="3" t="s">
        <v>140</v>
      </c>
      <c r="D132" s="9">
        <v>44.404600000000002</v>
      </c>
      <c r="E132" s="9">
        <f t="shared" si="3"/>
        <v>4.7520377520377428</v>
      </c>
      <c r="F132" s="3" t="s">
        <v>415</v>
      </c>
      <c r="G132" s="2">
        <v>7.54</v>
      </c>
      <c r="H132" s="3" t="s">
        <v>56</v>
      </c>
      <c r="I132" s="3" t="s">
        <v>51</v>
      </c>
      <c r="J132" s="2"/>
      <c r="K132" s="3" t="s">
        <v>422</v>
      </c>
      <c r="L132" s="3" t="s">
        <v>39</v>
      </c>
      <c r="M132" s="2"/>
      <c r="N132" s="16"/>
      <c r="O132" s="3"/>
      <c r="P132" s="3"/>
      <c r="Q132" s="16"/>
      <c r="R132" s="3"/>
      <c r="S132" s="16"/>
      <c r="T132" s="2"/>
      <c r="U132" s="4" t="s">
        <v>444</v>
      </c>
      <c r="V132" s="3"/>
      <c r="W132" s="3"/>
    </row>
    <row r="133" spans="1:24" ht="22.5" x14ac:dyDescent="0.3">
      <c r="A133" s="2" t="s">
        <v>411</v>
      </c>
      <c r="B133" s="2" t="s">
        <v>407</v>
      </c>
      <c r="C133" s="3" t="s">
        <v>140</v>
      </c>
      <c r="D133" s="9">
        <v>43.2746</v>
      </c>
      <c r="E133" s="9">
        <f t="shared" si="3"/>
        <v>7.1758901758901716</v>
      </c>
      <c r="F133" s="3" t="s">
        <v>415</v>
      </c>
      <c r="G133" s="2">
        <v>7.52</v>
      </c>
      <c r="H133" s="3" t="s">
        <v>56</v>
      </c>
      <c r="I133" s="3" t="s">
        <v>51</v>
      </c>
      <c r="J133" s="2"/>
      <c r="K133" s="3" t="s">
        <v>422</v>
      </c>
      <c r="L133" s="3" t="s">
        <v>39</v>
      </c>
      <c r="M133" s="2"/>
      <c r="N133" s="16"/>
      <c r="O133" s="3"/>
      <c r="P133" s="3"/>
      <c r="Q133" s="16"/>
      <c r="R133" s="3"/>
      <c r="S133" s="16"/>
      <c r="T133" s="2"/>
      <c r="U133" s="4" t="s">
        <v>444</v>
      </c>
      <c r="V133" s="3"/>
      <c r="W133" s="3"/>
    </row>
    <row r="134" spans="1:24" ht="22.5" x14ac:dyDescent="0.3">
      <c r="A134" s="2" t="s">
        <v>411</v>
      </c>
      <c r="B134" s="2" t="s">
        <v>408</v>
      </c>
      <c r="C134" s="3" t="s">
        <v>140</v>
      </c>
      <c r="D134" s="9">
        <v>43.225200000000001</v>
      </c>
      <c r="E134" s="9">
        <f t="shared" si="3"/>
        <v>7.2818532818532749</v>
      </c>
      <c r="F134" s="3" t="s">
        <v>415</v>
      </c>
      <c r="G134" s="2">
        <v>7.59</v>
      </c>
      <c r="H134" s="3" t="s">
        <v>56</v>
      </c>
      <c r="I134" s="3" t="s">
        <v>51</v>
      </c>
      <c r="J134" s="2"/>
      <c r="K134" s="3" t="s">
        <v>422</v>
      </c>
      <c r="L134" s="3" t="s">
        <v>39</v>
      </c>
      <c r="M134" s="2"/>
      <c r="N134" s="16"/>
      <c r="O134" s="3"/>
      <c r="P134" s="3"/>
      <c r="Q134" s="16"/>
      <c r="R134" s="3"/>
      <c r="S134" s="16"/>
      <c r="T134" s="2"/>
      <c r="U134" s="4" t="s">
        <v>444</v>
      </c>
      <c r="V134" s="3"/>
      <c r="W134" s="3"/>
    </row>
    <row r="135" spans="1:24" ht="22.5" x14ac:dyDescent="0.3">
      <c r="A135" s="2"/>
      <c r="B135" s="2" t="s">
        <v>409</v>
      </c>
      <c r="C135" s="3" t="s">
        <v>140</v>
      </c>
      <c r="D135" s="9">
        <v>41.4482</v>
      </c>
      <c r="E135" s="9">
        <f t="shared" si="3"/>
        <v>11.093522093522088</v>
      </c>
      <c r="F135" s="3" t="s">
        <v>415</v>
      </c>
      <c r="G135" s="2">
        <v>7.65</v>
      </c>
      <c r="H135" s="3" t="s">
        <v>56</v>
      </c>
      <c r="I135" s="3" t="s">
        <v>51</v>
      </c>
      <c r="J135" s="2"/>
      <c r="K135" s="3" t="s">
        <v>422</v>
      </c>
      <c r="L135" s="3" t="s">
        <v>39</v>
      </c>
      <c r="M135" s="2"/>
      <c r="N135" s="16"/>
      <c r="O135" s="3"/>
      <c r="P135" s="3"/>
      <c r="Q135" s="16"/>
      <c r="R135" s="3"/>
      <c r="S135" s="16"/>
      <c r="T135" s="2"/>
      <c r="U135" s="4"/>
      <c r="V135" s="3"/>
      <c r="W135" s="3"/>
    </row>
    <row r="136" spans="1:24" ht="22.5" x14ac:dyDescent="0.3">
      <c r="A136" s="8" t="s">
        <v>12</v>
      </c>
      <c r="B136" s="2" t="s">
        <v>410</v>
      </c>
      <c r="C136" s="3" t="s">
        <v>140</v>
      </c>
      <c r="D136" s="9">
        <v>19.305900000000001</v>
      </c>
      <c r="E136" s="9">
        <f t="shared" si="3"/>
        <v>58.58880308880309</v>
      </c>
      <c r="F136" s="3" t="s">
        <v>415</v>
      </c>
      <c r="G136" s="2">
        <v>10.199999999999999</v>
      </c>
      <c r="H136" s="3" t="s">
        <v>56</v>
      </c>
      <c r="I136" s="3" t="s">
        <v>51</v>
      </c>
      <c r="J136" s="2"/>
      <c r="K136" s="3" t="s">
        <v>422</v>
      </c>
      <c r="L136" s="3" t="s">
        <v>39</v>
      </c>
      <c r="M136" s="2"/>
      <c r="N136" s="16"/>
      <c r="O136" s="3"/>
      <c r="P136" s="2"/>
      <c r="Q136" s="3" t="s">
        <v>113</v>
      </c>
      <c r="R136" s="8" t="s">
        <v>445</v>
      </c>
      <c r="S136" s="16"/>
      <c r="T136" s="2"/>
      <c r="U136" s="4"/>
      <c r="V136" s="3"/>
      <c r="W136" s="3"/>
    </row>
    <row r="137" spans="1:24" ht="22.5" x14ac:dyDescent="0.3">
      <c r="A137" s="2"/>
      <c r="B137" s="4" t="s">
        <v>446</v>
      </c>
      <c r="C137" s="3" t="s">
        <v>140</v>
      </c>
      <c r="D137" s="3" t="s">
        <v>447</v>
      </c>
      <c r="E137" s="3"/>
      <c r="F137" s="3" t="s">
        <v>415</v>
      </c>
      <c r="G137" s="2" t="s">
        <v>448</v>
      </c>
      <c r="H137" s="3" t="s">
        <v>449</v>
      </c>
      <c r="I137" s="3" t="s">
        <v>159</v>
      </c>
      <c r="J137" s="2"/>
      <c r="K137" s="3" t="s">
        <v>422</v>
      </c>
      <c r="L137" s="3" t="s">
        <v>39</v>
      </c>
      <c r="M137" s="2"/>
      <c r="N137" s="3"/>
      <c r="O137" s="3"/>
      <c r="P137" s="2"/>
      <c r="Q137" s="3"/>
      <c r="R137" s="3"/>
      <c r="S137" s="16"/>
      <c r="T137" s="2"/>
      <c r="U137" s="4"/>
      <c r="V137" s="3"/>
      <c r="W137" s="3"/>
      <c r="X137" s="3"/>
    </row>
    <row r="138" spans="1:24" ht="18.75" x14ac:dyDescent="0.3">
      <c r="A138" s="3"/>
      <c r="B138" s="3"/>
      <c r="C138" s="3"/>
      <c r="D138" s="3"/>
      <c r="E138" s="3"/>
      <c r="F138" s="1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9.5" x14ac:dyDescent="0.3">
      <c r="A139" s="7" t="s">
        <v>450</v>
      </c>
      <c r="B139" s="49" t="s">
        <v>451</v>
      </c>
      <c r="C139" s="49"/>
      <c r="D139" s="49"/>
      <c r="E139" s="3"/>
      <c r="F139" s="1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8.75" x14ac:dyDescent="0.3">
      <c r="A140" s="3"/>
      <c r="B140" s="3"/>
      <c r="C140" s="3"/>
      <c r="D140" s="3"/>
      <c r="E140" s="3"/>
      <c r="F140" s="1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8.75" x14ac:dyDescent="0.3">
      <c r="A141" s="3"/>
      <c r="B141" s="3"/>
      <c r="C141" s="3"/>
      <c r="D141" s="3"/>
      <c r="E141" s="3"/>
      <c r="F141" s="1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22.5" x14ac:dyDescent="0.3">
      <c r="A142" s="3" t="s">
        <v>452</v>
      </c>
      <c r="B142" s="4" t="s">
        <v>454</v>
      </c>
      <c r="C142" s="3" t="s">
        <v>140</v>
      </c>
      <c r="D142" s="3" t="s">
        <v>453</v>
      </c>
      <c r="E142" s="12" t="s">
        <v>414</v>
      </c>
      <c r="F142" s="12"/>
      <c r="G142" s="2"/>
      <c r="H142" s="3"/>
      <c r="I142" s="3"/>
      <c r="J142" s="2"/>
      <c r="K142" s="3"/>
      <c r="L142" s="3"/>
      <c r="M142" s="2"/>
      <c r="N142" s="3"/>
      <c r="O142" s="3"/>
      <c r="P142" s="3"/>
      <c r="Q142" s="16"/>
      <c r="R142" s="2"/>
      <c r="S142" s="3"/>
      <c r="T142" s="3"/>
      <c r="U142" s="4"/>
      <c r="V142" s="3"/>
      <c r="W142" s="3"/>
      <c r="X142" s="3"/>
    </row>
    <row r="143" spans="1:24" ht="22.5" x14ac:dyDescent="0.3">
      <c r="A143" s="3"/>
      <c r="B143" s="4" t="s">
        <v>455</v>
      </c>
      <c r="C143" s="3" t="s">
        <v>140</v>
      </c>
      <c r="D143" s="9">
        <v>60.016199999999998</v>
      </c>
      <c r="E143" s="9">
        <f>($D$142-D143)/$D$142*100</f>
        <v>17.435410647957077</v>
      </c>
      <c r="F143" s="3" t="s">
        <v>415</v>
      </c>
      <c r="G143" s="2">
        <v>6.69</v>
      </c>
      <c r="H143" s="3" t="s">
        <v>56</v>
      </c>
      <c r="I143" s="3" t="s">
        <v>224</v>
      </c>
      <c r="J143" s="2"/>
      <c r="K143" s="3" t="s">
        <v>422</v>
      </c>
      <c r="L143" s="3" t="s">
        <v>39</v>
      </c>
      <c r="M143" s="2"/>
      <c r="N143" s="3"/>
      <c r="O143" s="3"/>
      <c r="P143" s="3"/>
      <c r="Q143" s="16"/>
      <c r="R143" s="2"/>
      <c r="S143" s="3"/>
      <c r="T143" s="3"/>
      <c r="U143" s="4"/>
      <c r="V143" s="3"/>
      <c r="W143" s="3"/>
      <c r="X143" s="3"/>
    </row>
    <row r="144" spans="1:24" ht="22.5" x14ac:dyDescent="0.3">
      <c r="A144" s="7" t="s">
        <v>473</v>
      </c>
      <c r="B144" s="4" t="s">
        <v>456</v>
      </c>
      <c r="C144" s="3" t="s">
        <v>140</v>
      </c>
      <c r="D144" s="9">
        <v>61.323700000000002</v>
      </c>
      <c r="E144" s="9">
        <f t="shared" ref="E144:E153" si="4">($D$142-D144)/$D$142*100</f>
        <v>15.636676296602003</v>
      </c>
      <c r="F144" s="3" t="s">
        <v>415</v>
      </c>
      <c r="G144" s="2">
        <v>7.01</v>
      </c>
      <c r="H144" s="3" t="s">
        <v>19</v>
      </c>
      <c r="I144" s="3" t="s">
        <v>224</v>
      </c>
      <c r="J144" s="2" t="s">
        <v>467</v>
      </c>
      <c r="K144" s="3" t="s">
        <v>471</v>
      </c>
      <c r="L144" s="3" t="s">
        <v>39</v>
      </c>
      <c r="M144" s="2" t="s">
        <v>466</v>
      </c>
      <c r="N144" s="3"/>
      <c r="O144" s="3"/>
      <c r="P144" s="3"/>
      <c r="Q144" s="16"/>
      <c r="R144" s="2"/>
      <c r="S144" s="3"/>
      <c r="T144" s="3"/>
      <c r="U144" s="4"/>
      <c r="V144" s="3"/>
      <c r="W144" s="3"/>
      <c r="X144" s="3"/>
    </row>
    <row r="145" spans="1:24" ht="22.5" x14ac:dyDescent="0.3">
      <c r="A145" s="3"/>
      <c r="B145" s="4" t="s">
        <v>457</v>
      </c>
      <c r="C145" s="3" t="s">
        <v>140</v>
      </c>
      <c r="D145" s="9">
        <v>60.553100000000001</v>
      </c>
      <c r="E145" s="9">
        <f t="shared" si="4"/>
        <v>16.696794607236203</v>
      </c>
      <c r="F145" s="3" t="s">
        <v>415</v>
      </c>
      <c r="G145" s="2">
        <v>6.99</v>
      </c>
      <c r="H145" s="3" t="s">
        <v>56</v>
      </c>
      <c r="I145" s="3" t="s">
        <v>467</v>
      </c>
      <c r="J145" s="2"/>
      <c r="K145" s="3" t="s">
        <v>422</v>
      </c>
      <c r="L145" s="3"/>
      <c r="M145" s="2"/>
      <c r="N145" s="3"/>
      <c r="O145" s="3"/>
      <c r="P145" s="3"/>
      <c r="Q145" s="16"/>
      <c r="R145" s="2"/>
      <c r="S145" s="3"/>
      <c r="T145" s="3"/>
      <c r="U145" s="4"/>
      <c r="V145" s="3"/>
      <c r="W145" s="3"/>
      <c r="X145" s="3"/>
    </row>
    <row r="146" spans="1:24" ht="22.5" x14ac:dyDescent="0.3">
      <c r="A146" s="3"/>
      <c r="B146" s="4" t="s">
        <v>458</v>
      </c>
      <c r="C146" s="3" t="s">
        <v>140</v>
      </c>
      <c r="D146" s="9">
        <v>57.634599999999999</v>
      </c>
      <c r="E146" s="9">
        <f t="shared" si="4"/>
        <v>20.711789792268537</v>
      </c>
      <c r="F146" s="3" t="s">
        <v>415</v>
      </c>
      <c r="G146" s="2">
        <v>7.07</v>
      </c>
      <c r="H146" s="3" t="s">
        <v>56</v>
      </c>
      <c r="I146" s="3" t="s">
        <v>467</v>
      </c>
      <c r="J146" s="2"/>
      <c r="K146" s="3" t="s">
        <v>422</v>
      </c>
      <c r="L146" s="3"/>
      <c r="M146" s="2"/>
      <c r="N146" s="3"/>
      <c r="O146" s="3"/>
      <c r="P146" s="3"/>
      <c r="Q146" s="16"/>
      <c r="R146" s="2"/>
      <c r="S146" s="3"/>
      <c r="T146" s="3"/>
      <c r="U146" s="4"/>
      <c r="V146" s="3"/>
      <c r="W146" s="3"/>
      <c r="X146" s="3"/>
    </row>
    <row r="147" spans="1:24" ht="22.5" x14ac:dyDescent="0.3">
      <c r="A147" s="10" t="s">
        <v>421</v>
      </c>
      <c r="B147" s="4" t="s">
        <v>459</v>
      </c>
      <c r="C147" s="3" t="s">
        <v>140</v>
      </c>
      <c r="D147" s="9">
        <v>46.933100000000003</v>
      </c>
      <c r="E147" s="9">
        <f t="shared" si="4"/>
        <v>35.433897372403351</v>
      </c>
      <c r="F147" s="3" t="s">
        <v>415</v>
      </c>
      <c r="G147" s="2">
        <v>7.43</v>
      </c>
      <c r="H147" s="3" t="s">
        <v>19</v>
      </c>
      <c r="I147" s="3" t="s">
        <v>467</v>
      </c>
      <c r="J147" s="2" t="s">
        <v>51</v>
      </c>
      <c r="K147" s="3" t="s">
        <v>471</v>
      </c>
      <c r="L147" s="3" t="s">
        <v>466</v>
      </c>
      <c r="M147" s="2" t="s">
        <v>468</v>
      </c>
      <c r="N147" s="3"/>
      <c r="O147" s="3"/>
      <c r="P147" s="3"/>
      <c r="Q147" s="16"/>
      <c r="R147" s="2"/>
      <c r="S147" s="3"/>
      <c r="T147" s="3"/>
      <c r="U147" s="4"/>
      <c r="V147" s="3"/>
      <c r="W147" s="3"/>
      <c r="X147" s="3"/>
    </row>
    <row r="148" spans="1:24" ht="22.5" x14ac:dyDescent="0.3">
      <c r="A148" s="3"/>
      <c r="B148" s="4" t="s">
        <v>460</v>
      </c>
      <c r="C148" s="3" t="s">
        <v>140</v>
      </c>
      <c r="D148" s="9">
        <v>37.981400000000001</v>
      </c>
      <c r="E148" s="9">
        <f t="shared" si="4"/>
        <v>47.748796258082265</v>
      </c>
      <c r="F148" s="3" t="s">
        <v>415</v>
      </c>
      <c r="G148" s="2">
        <v>7.77</v>
      </c>
      <c r="H148" s="3" t="s">
        <v>56</v>
      </c>
      <c r="I148" s="3" t="s">
        <v>51</v>
      </c>
      <c r="J148" s="2"/>
      <c r="K148" s="3" t="s">
        <v>422</v>
      </c>
      <c r="L148" s="3" t="s">
        <v>468</v>
      </c>
      <c r="M148" s="2"/>
      <c r="N148" s="3"/>
      <c r="O148" s="3"/>
      <c r="P148" s="3"/>
      <c r="Q148" s="16"/>
      <c r="R148" s="2"/>
      <c r="S148" s="3"/>
      <c r="T148" s="3"/>
      <c r="U148" s="4"/>
      <c r="V148" s="3"/>
      <c r="W148" s="3"/>
      <c r="X148" s="3"/>
    </row>
    <row r="149" spans="1:24" ht="22.5" x14ac:dyDescent="0.3">
      <c r="A149" s="10" t="s">
        <v>411</v>
      </c>
      <c r="B149" s="4" t="s">
        <v>461</v>
      </c>
      <c r="C149" s="3" t="s">
        <v>140</v>
      </c>
      <c r="D149" s="9">
        <v>38.316400000000002</v>
      </c>
      <c r="E149" s="9">
        <f t="shared" si="4"/>
        <v>47.287935066721694</v>
      </c>
      <c r="F149" s="3" t="s">
        <v>415</v>
      </c>
      <c r="G149" s="2">
        <v>6.68</v>
      </c>
      <c r="H149" s="3" t="s">
        <v>56</v>
      </c>
      <c r="I149" s="3" t="s">
        <v>51</v>
      </c>
      <c r="J149" s="2"/>
      <c r="K149" s="3" t="s">
        <v>422</v>
      </c>
      <c r="L149" s="3" t="s">
        <v>468</v>
      </c>
      <c r="M149" s="2"/>
      <c r="N149" s="3"/>
      <c r="O149" s="3"/>
      <c r="P149" s="3"/>
      <c r="Q149" s="16"/>
      <c r="R149" s="2"/>
      <c r="S149" s="3"/>
      <c r="T149" s="3"/>
      <c r="U149" s="20" t="s">
        <v>469</v>
      </c>
      <c r="V149" s="3"/>
      <c r="W149" s="3"/>
      <c r="X149" s="3"/>
    </row>
    <row r="150" spans="1:24" ht="22.5" x14ac:dyDescent="0.3">
      <c r="A150" s="7" t="s">
        <v>474</v>
      </c>
      <c r="B150" s="4" t="s">
        <v>462</v>
      </c>
      <c r="C150" s="3" t="s">
        <v>140</v>
      </c>
      <c r="D150" s="9">
        <v>74.220600000000005</v>
      </c>
      <c r="E150" s="9">
        <f t="shared" si="4"/>
        <v>-2.1056541477507316</v>
      </c>
      <c r="F150" s="3" t="s">
        <v>415</v>
      </c>
      <c r="G150" s="2">
        <v>6.2</v>
      </c>
      <c r="H150" s="3" t="s">
        <v>56</v>
      </c>
      <c r="I150" s="3" t="s">
        <v>51</v>
      </c>
      <c r="J150" s="2"/>
      <c r="K150" s="3" t="s">
        <v>121</v>
      </c>
      <c r="L150" s="3" t="s">
        <v>468</v>
      </c>
      <c r="M150" s="2" t="s">
        <v>466</v>
      </c>
      <c r="N150" s="3"/>
      <c r="O150" s="3"/>
      <c r="P150" s="3"/>
      <c r="Q150" s="16"/>
      <c r="R150" s="2"/>
      <c r="S150" s="3"/>
      <c r="T150" s="3"/>
      <c r="U150" s="20" t="s">
        <v>470</v>
      </c>
      <c r="V150" s="3"/>
      <c r="W150" s="3"/>
      <c r="X150" s="3"/>
    </row>
    <row r="151" spans="1:24" ht="22.5" x14ac:dyDescent="0.3">
      <c r="A151" s="3"/>
      <c r="B151" s="4" t="s">
        <v>463</v>
      </c>
      <c r="C151" s="3" t="s">
        <v>140</v>
      </c>
      <c r="D151" s="9">
        <v>62.863</v>
      </c>
      <c r="E151" s="9">
        <f t="shared" si="4"/>
        <v>13.5190535149264</v>
      </c>
      <c r="F151" s="3" t="s">
        <v>415</v>
      </c>
      <c r="G151" s="2">
        <v>6.02</v>
      </c>
      <c r="H151" s="3" t="s">
        <v>56</v>
      </c>
      <c r="I151" s="3" t="s">
        <v>51</v>
      </c>
      <c r="J151" s="2"/>
      <c r="K151" s="3" t="s">
        <v>422</v>
      </c>
      <c r="L151" s="3" t="s">
        <v>466</v>
      </c>
      <c r="M151" s="2"/>
      <c r="N151" s="3"/>
      <c r="O151" s="3"/>
      <c r="P151" s="3"/>
      <c r="Q151" s="16"/>
      <c r="R151" s="2"/>
      <c r="S151" s="3"/>
      <c r="T151" s="3"/>
      <c r="U151" s="15"/>
      <c r="V151" s="3"/>
      <c r="W151" s="3"/>
      <c r="X151" s="3"/>
    </row>
    <row r="152" spans="1:24" ht="22.5" x14ac:dyDescent="0.3">
      <c r="A152" s="3"/>
      <c r="B152" s="4" t="s">
        <v>464</v>
      </c>
      <c r="C152" s="3" t="s">
        <v>140</v>
      </c>
      <c r="D152" s="9">
        <v>63.262700000000002</v>
      </c>
      <c r="E152" s="9">
        <f t="shared" si="4"/>
        <v>12.969184206906034</v>
      </c>
      <c r="F152" s="3" t="s">
        <v>415</v>
      </c>
      <c r="G152" s="2">
        <v>6.18</v>
      </c>
      <c r="H152" s="3" t="s">
        <v>56</v>
      </c>
      <c r="I152" s="3" t="s">
        <v>51</v>
      </c>
      <c r="J152" s="2"/>
      <c r="K152" s="3" t="s">
        <v>422</v>
      </c>
      <c r="L152" s="3" t="s">
        <v>466</v>
      </c>
      <c r="M152" s="2"/>
      <c r="N152" s="3"/>
      <c r="O152" s="3"/>
      <c r="P152" s="3"/>
      <c r="Q152" s="21"/>
      <c r="S152" s="3"/>
      <c r="T152" s="3"/>
      <c r="U152" s="15"/>
      <c r="V152" s="3"/>
      <c r="W152" s="3"/>
      <c r="X152" s="3"/>
    </row>
    <row r="153" spans="1:24" ht="22.5" x14ac:dyDescent="0.3">
      <c r="A153" s="7" t="s">
        <v>475</v>
      </c>
      <c r="B153" s="4" t="s">
        <v>465</v>
      </c>
      <c r="C153" s="3" t="s">
        <v>140</v>
      </c>
      <c r="D153" s="9">
        <v>34.808999999999997</v>
      </c>
      <c r="E153" s="9">
        <f t="shared" si="4"/>
        <v>52.113082955014448</v>
      </c>
      <c r="F153" s="3" t="s">
        <v>415</v>
      </c>
      <c r="G153" s="2">
        <v>8.43</v>
      </c>
      <c r="H153" s="3" t="s">
        <v>56</v>
      </c>
      <c r="I153" s="3" t="s">
        <v>51</v>
      </c>
      <c r="J153" s="2"/>
      <c r="K153" s="3" t="s">
        <v>422</v>
      </c>
      <c r="L153" s="3" t="s">
        <v>466</v>
      </c>
      <c r="M153" s="2"/>
      <c r="N153" s="3"/>
      <c r="O153" s="3"/>
      <c r="P153" s="3"/>
      <c r="Q153" s="16" t="s">
        <v>113</v>
      </c>
      <c r="R153" s="8" t="s">
        <v>445</v>
      </c>
      <c r="S153" s="3"/>
      <c r="T153" s="3"/>
      <c r="U153" s="15" t="s">
        <v>472</v>
      </c>
      <c r="V153" s="3"/>
      <c r="W153" s="3"/>
      <c r="X153" s="3"/>
    </row>
    <row r="154" spans="1:24" ht="19.5" x14ac:dyDescent="0.3">
      <c r="A154" s="7"/>
      <c r="B154" s="3"/>
      <c r="C154" s="3"/>
      <c r="D154" s="9"/>
      <c r="E154" s="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7"/>
      <c r="S154" s="3"/>
      <c r="T154" s="3"/>
      <c r="U154" s="7"/>
      <c r="V154" s="3"/>
      <c r="W154" s="3"/>
      <c r="X154" s="3"/>
    </row>
    <row r="155" spans="1:24" ht="19.5" x14ac:dyDescent="0.3">
      <c r="A155" s="7" t="s">
        <v>476</v>
      </c>
      <c r="B155" s="49" t="s">
        <v>477</v>
      </c>
      <c r="C155" s="49"/>
      <c r="D155" s="49"/>
      <c r="E155" s="3"/>
      <c r="F155" s="1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8.75" x14ac:dyDescent="0.3">
      <c r="A156" s="3"/>
      <c r="B156" s="3"/>
      <c r="C156" s="3"/>
      <c r="D156" s="3"/>
      <c r="E156" s="3"/>
      <c r="F156" s="1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8.75" x14ac:dyDescent="0.3">
      <c r="A157" s="3"/>
      <c r="B157" s="3"/>
      <c r="C157" s="3"/>
      <c r="D157" s="3"/>
      <c r="E157" s="3"/>
      <c r="F157" s="1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22.5" x14ac:dyDescent="0.3">
      <c r="A158" s="3" t="s">
        <v>478</v>
      </c>
      <c r="B158" s="4" t="s">
        <v>480</v>
      </c>
      <c r="C158" s="3" t="s">
        <v>140</v>
      </c>
      <c r="D158" s="3" t="s">
        <v>508</v>
      </c>
      <c r="E158" s="12" t="s">
        <v>414</v>
      </c>
      <c r="F158" s="12"/>
      <c r="G158" s="2"/>
      <c r="H158" s="3"/>
      <c r="I158" s="3"/>
      <c r="J158" s="2"/>
      <c r="K158" s="3"/>
      <c r="L158" s="3"/>
      <c r="M158" s="2"/>
      <c r="N158" s="3"/>
      <c r="O158" s="3"/>
      <c r="P158" s="2"/>
      <c r="Q158" s="3"/>
      <c r="R158" s="2"/>
      <c r="S158" s="3"/>
      <c r="T158" s="3"/>
      <c r="U158" s="4"/>
      <c r="V158" s="3"/>
      <c r="W158" s="3"/>
      <c r="X158" s="3"/>
    </row>
    <row r="159" spans="1:24" ht="22.5" x14ac:dyDescent="0.3">
      <c r="A159" s="3"/>
      <c r="B159" s="4" t="s">
        <v>479</v>
      </c>
      <c r="C159" s="3" t="s">
        <v>140</v>
      </c>
      <c r="D159" s="9">
        <v>50.117699999999999</v>
      </c>
      <c r="E159" s="9">
        <f>($D$158-D159)/$D$158*100</f>
        <v>10.759081196581192</v>
      </c>
      <c r="F159" s="3" t="s">
        <v>415</v>
      </c>
      <c r="G159" s="2">
        <v>6.79</v>
      </c>
      <c r="H159" s="3" t="s">
        <v>56</v>
      </c>
      <c r="I159" s="3" t="s">
        <v>224</v>
      </c>
      <c r="J159" s="2"/>
      <c r="K159" s="3" t="s">
        <v>422</v>
      </c>
      <c r="L159" s="3" t="s">
        <v>466</v>
      </c>
      <c r="M159" s="2"/>
      <c r="N159" s="3"/>
      <c r="O159" s="3"/>
      <c r="P159" s="2"/>
      <c r="Q159" s="3"/>
      <c r="R159" s="2"/>
      <c r="S159" s="3"/>
      <c r="T159" s="3"/>
      <c r="U159" s="4"/>
      <c r="V159" s="3"/>
      <c r="W159" s="3"/>
      <c r="X159" s="3"/>
    </row>
    <row r="160" spans="1:24" ht="22.5" x14ac:dyDescent="0.3">
      <c r="A160" s="3"/>
      <c r="B160" s="4" t="s">
        <v>481</v>
      </c>
      <c r="C160" s="3" t="s">
        <v>140</v>
      </c>
      <c r="D160" s="9">
        <v>46.8444</v>
      </c>
      <c r="E160" s="9">
        <f t="shared" ref="E160:E186" si="5">($D$158-D160)/$D$158*100</f>
        <v>16.587606837606835</v>
      </c>
      <c r="F160" s="3" t="s">
        <v>415</v>
      </c>
      <c r="G160" s="2">
        <v>6.91</v>
      </c>
      <c r="H160" s="3" t="s">
        <v>56</v>
      </c>
      <c r="I160" s="3" t="s">
        <v>224</v>
      </c>
      <c r="J160" s="2"/>
      <c r="K160" s="3" t="s">
        <v>422</v>
      </c>
      <c r="L160" s="3" t="s">
        <v>466</v>
      </c>
      <c r="M160" s="2"/>
      <c r="N160" s="3"/>
      <c r="O160" s="3"/>
      <c r="P160" s="2"/>
      <c r="Q160" s="3"/>
      <c r="R160" s="2"/>
      <c r="S160" s="3"/>
      <c r="T160" s="3"/>
      <c r="U160" s="4"/>
      <c r="V160" s="3"/>
      <c r="W160" s="3"/>
      <c r="X160" s="3"/>
    </row>
    <row r="161" spans="1:24" ht="22.5" x14ac:dyDescent="0.3">
      <c r="A161" s="3"/>
      <c r="B161" s="4" t="s">
        <v>482</v>
      </c>
      <c r="C161" s="3" t="s">
        <v>140</v>
      </c>
      <c r="D161" s="9">
        <v>46.7483</v>
      </c>
      <c r="E161" s="9">
        <f t="shared" si="5"/>
        <v>16.758725071225065</v>
      </c>
      <c r="F161" s="3" t="s">
        <v>415</v>
      </c>
      <c r="G161" s="2">
        <v>6.89</v>
      </c>
      <c r="H161" s="3" t="s">
        <v>56</v>
      </c>
      <c r="I161" s="3" t="s">
        <v>224</v>
      </c>
      <c r="J161" s="2"/>
      <c r="K161" s="3" t="s">
        <v>422</v>
      </c>
      <c r="L161" s="3" t="s">
        <v>466</v>
      </c>
      <c r="M161" s="2"/>
      <c r="N161" s="3"/>
      <c r="O161" s="3"/>
      <c r="P161" s="2"/>
      <c r="Q161" s="3"/>
      <c r="R161" s="2"/>
      <c r="S161" s="3"/>
      <c r="T161" s="3"/>
      <c r="U161" s="4"/>
      <c r="V161" s="3"/>
      <c r="W161" s="3"/>
      <c r="X161" s="3"/>
    </row>
    <row r="162" spans="1:24" ht="22.5" x14ac:dyDescent="0.3">
      <c r="A162" s="3"/>
      <c r="B162" s="4" t="s">
        <v>483</v>
      </c>
      <c r="C162" s="3" t="s">
        <v>140</v>
      </c>
      <c r="D162" s="9">
        <v>46.744100000000003</v>
      </c>
      <c r="E162" s="9">
        <f t="shared" si="5"/>
        <v>16.766203703703695</v>
      </c>
      <c r="F162" s="3" t="s">
        <v>415</v>
      </c>
      <c r="G162" s="2">
        <v>6.79</v>
      </c>
      <c r="H162" s="3" t="s">
        <v>56</v>
      </c>
      <c r="I162" s="3" t="s">
        <v>224</v>
      </c>
      <c r="J162" s="2"/>
      <c r="K162" s="3" t="s">
        <v>422</v>
      </c>
      <c r="L162" s="3" t="s">
        <v>466</v>
      </c>
      <c r="M162" s="2"/>
      <c r="N162" s="3"/>
      <c r="O162" s="3"/>
      <c r="P162" s="2"/>
      <c r="Q162" s="3"/>
      <c r="R162" s="2"/>
      <c r="S162" s="3"/>
      <c r="T162" s="3"/>
      <c r="U162" s="4"/>
      <c r="V162" s="3"/>
      <c r="W162" s="3"/>
      <c r="X162" s="3"/>
    </row>
    <row r="163" spans="1:24" ht="22.5" x14ac:dyDescent="0.3">
      <c r="A163" s="10" t="s">
        <v>423</v>
      </c>
      <c r="B163" s="4" t="s">
        <v>484</v>
      </c>
      <c r="C163" s="3" t="s">
        <v>140</v>
      </c>
      <c r="D163" s="9">
        <v>51.7699</v>
      </c>
      <c r="E163" s="9">
        <f t="shared" si="5"/>
        <v>7.8171296296296235</v>
      </c>
      <c r="F163" s="3" t="s">
        <v>415</v>
      </c>
      <c r="G163" s="2">
        <v>6.76</v>
      </c>
      <c r="H163" s="3" t="s">
        <v>19</v>
      </c>
      <c r="I163" s="3" t="s">
        <v>224</v>
      </c>
      <c r="J163" s="2" t="s">
        <v>467</v>
      </c>
      <c r="K163" s="3" t="s">
        <v>422</v>
      </c>
      <c r="L163" s="3" t="s">
        <v>466</v>
      </c>
      <c r="M163" s="2"/>
      <c r="N163" s="3"/>
      <c r="O163" s="3"/>
      <c r="P163" s="2"/>
      <c r="Q163" s="3"/>
      <c r="R163" s="2"/>
      <c r="S163" s="3"/>
      <c r="T163" s="3"/>
      <c r="U163" s="4"/>
      <c r="V163" s="3"/>
      <c r="W163" s="3"/>
      <c r="X163" s="3"/>
    </row>
    <row r="164" spans="1:24" ht="22.5" x14ac:dyDescent="0.3">
      <c r="A164" s="3"/>
      <c r="B164" s="4" t="s">
        <v>485</v>
      </c>
      <c r="C164" s="3" t="s">
        <v>140</v>
      </c>
      <c r="D164" s="9">
        <v>51.567599999999999</v>
      </c>
      <c r="E164" s="9">
        <f t="shared" si="5"/>
        <v>8.1773504273504241</v>
      </c>
      <c r="F164" s="3" t="s">
        <v>415</v>
      </c>
      <c r="G164" s="2">
        <v>6.8</v>
      </c>
      <c r="H164" s="3" t="s">
        <v>56</v>
      </c>
      <c r="I164" s="3" t="s">
        <v>467</v>
      </c>
      <c r="J164" s="2"/>
      <c r="K164" s="3" t="s">
        <v>422</v>
      </c>
      <c r="L164" s="3" t="s">
        <v>466</v>
      </c>
      <c r="M164" s="2"/>
      <c r="N164" s="3"/>
      <c r="O164" s="3"/>
      <c r="P164" s="2"/>
      <c r="Q164" s="3"/>
      <c r="R164" s="2"/>
      <c r="S164" s="3"/>
      <c r="T164" s="3"/>
      <c r="U164" s="4"/>
      <c r="V164" s="3"/>
      <c r="W164" s="3"/>
      <c r="X164" s="3"/>
    </row>
    <row r="165" spans="1:24" ht="22.5" x14ac:dyDescent="0.3">
      <c r="A165" s="3"/>
      <c r="B165" s="4" t="s">
        <v>486</v>
      </c>
      <c r="C165" s="3" t="s">
        <v>140</v>
      </c>
      <c r="D165" s="9">
        <v>50.527500000000003</v>
      </c>
      <c r="E165" s="9">
        <f t="shared" si="5"/>
        <v>10.02938034188033</v>
      </c>
      <c r="F165" s="3" t="s">
        <v>415</v>
      </c>
      <c r="G165" s="2">
        <v>6.9</v>
      </c>
      <c r="H165" s="3" t="s">
        <v>56</v>
      </c>
      <c r="I165" s="3" t="s">
        <v>467</v>
      </c>
      <c r="J165" s="2"/>
      <c r="K165" s="3" t="s">
        <v>422</v>
      </c>
      <c r="L165" s="3" t="s">
        <v>466</v>
      </c>
      <c r="M165" s="2"/>
      <c r="N165" s="3"/>
      <c r="O165" s="3"/>
      <c r="P165" s="2"/>
      <c r="Q165" s="3"/>
      <c r="R165" s="2"/>
      <c r="S165" s="3"/>
      <c r="T165" s="3"/>
      <c r="U165" s="4"/>
      <c r="V165" s="3"/>
      <c r="W165" s="3"/>
      <c r="X165" s="3"/>
    </row>
    <row r="166" spans="1:24" ht="22.5" x14ac:dyDescent="0.3">
      <c r="A166" s="3"/>
      <c r="B166" s="4" t="s">
        <v>487</v>
      </c>
      <c r="C166" s="3" t="s">
        <v>140</v>
      </c>
      <c r="D166" s="9">
        <v>50.397199999999998</v>
      </c>
      <c r="E166" s="9">
        <f t="shared" si="5"/>
        <v>10.261396011396009</v>
      </c>
      <c r="F166" s="3" t="s">
        <v>415</v>
      </c>
      <c r="G166" s="2">
        <v>7.1</v>
      </c>
      <c r="H166" s="3" t="s">
        <v>56</v>
      </c>
      <c r="I166" s="3" t="s">
        <v>467</v>
      </c>
      <c r="J166" s="2"/>
      <c r="K166" s="3" t="s">
        <v>422</v>
      </c>
      <c r="L166" s="3" t="s">
        <v>466</v>
      </c>
      <c r="M166" s="2"/>
      <c r="N166" s="3"/>
      <c r="O166" s="3"/>
      <c r="P166" s="2"/>
      <c r="Q166" s="3"/>
      <c r="R166" s="2"/>
      <c r="S166" s="3"/>
      <c r="T166" s="3"/>
      <c r="U166" s="4"/>
      <c r="V166" s="3"/>
      <c r="W166" s="3"/>
      <c r="X166" s="3"/>
    </row>
    <row r="167" spans="1:24" ht="22.5" x14ac:dyDescent="0.3">
      <c r="A167" s="7" t="s">
        <v>9</v>
      </c>
      <c r="B167" s="4" t="s">
        <v>488</v>
      </c>
      <c r="C167" s="3" t="s">
        <v>140</v>
      </c>
      <c r="D167" s="9">
        <v>42.334499999999998</v>
      </c>
      <c r="E167" s="9">
        <f t="shared" si="5"/>
        <v>24.618055555555554</v>
      </c>
      <c r="F167" s="3" t="s">
        <v>415</v>
      </c>
      <c r="G167" s="2">
        <v>7.66</v>
      </c>
      <c r="H167" s="3" t="s">
        <v>19</v>
      </c>
      <c r="I167" s="3" t="s">
        <v>467</v>
      </c>
      <c r="J167" s="2" t="s">
        <v>51</v>
      </c>
      <c r="K167" s="3" t="s">
        <v>422</v>
      </c>
      <c r="L167" s="3" t="s">
        <v>466</v>
      </c>
      <c r="M167" s="2"/>
      <c r="N167" s="3"/>
      <c r="O167" s="3"/>
      <c r="P167" s="2"/>
      <c r="Q167" s="3"/>
      <c r="R167" s="2"/>
      <c r="S167" s="3"/>
      <c r="T167" s="3"/>
      <c r="U167" s="4"/>
      <c r="V167" s="3"/>
      <c r="W167" s="3"/>
      <c r="X167" s="3"/>
    </row>
    <row r="168" spans="1:24" ht="22.5" x14ac:dyDescent="0.3">
      <c r="A168" s="3"/>
      <c r="B168" s="4" t="s">
        <v>489</v>
      </c>
      <c r="C168" s="3" t="s">
        <v>140</v>
      </c>
      <c r="D168" s="9">
        <v>42.438499999999998</v>
      </c>
      <c r="E168" s="9">
        <f t="shared" si="5"/>
        <v>24.43287037037037</v>
      </c>
      <c r="F168" s="3" t="s">
        <v>415</v>
      </c>
      <c r="G168" s="2">
        <v>7.9</v>
      </c>
      <c r="H168" s="3" t="s">
        <v>56</v>
      </c>
      <c r="I168" s="3" t="s">
        <v>51</v>
      </c>
      <c r="J168" s="2"/>
      <c r="K168" s="3" t="s">
        <v>422</v>
      </c>
      <c r="L168" s="3" t="s">
        <v>466</v>
      </c>
      <c r="M168" s="2"/>
      <c r="N168" s="3"/>
      <c r="O168" s="3"/>
      <c r="P168" s="2"/>
      <c r="Q168" s="3"/>
      <c r="R168" s="2"/>
      <c r="S168" s="3"/>
      <c r="T168" s="3"/>
      <c r="U168" s="4"/>
      <c r="V168" s="3"/>
      <c r="W168" s="3"/>
      <c r="X168" s="3"/>
    </row>
    <row r="169" spans="1:24" ht="22.5" x14ac:dyDescent="0.3">
      <c r="A169" s="3"/>
      <c r="B169" s="4" t="s">
        <v>490</v>
      </c>
      <c r="C169" s="3" t="s">
        <v>140</v>
      </c>
      <c r="D169" s="9">
        <v>26.660499999999999</v>
      </c>
      <c r="E169" s="9">
        <f t="shared" si="5"/>
        <v>52.527599715099718</v>
      </c>
      <c r="F169" s="3" t="s">
        <v>415</v>
      </c>
      <c r="G169" s="2">
        <v>8.16</v>
      </c>
      <c r="H169" s="3" t="s">
        <v>56</v>
      </c>
      <c r="I169" s="3" t="s">
        <v>51</v>
      </c>
      <c r="J169" s="2"/>
      <c r="K169" s="3" t="s">
        <v>422</v>
      </c>
      <c r="L169" s="3" t="s">
        <v>466</v>
      </c>
      <c r="M169" s="2"/>
      <c r="N169" s="3"/>
      <c r="O169" s="3"/>
      <c r="P169" s="2"/>
      <c r="Q169" s="3"/>
      <c r="R169" s="2"/>
      <c r="S169" s="3"/>
      <c r="T169" s="3"/>
      <c r="U169" s="4"/>
      <c r="V169" s="3"/>
      <c r="W169" s="3"/>
      <c r="X169" s="3"/>
    </row>
    <row r="170" spans="1:24" ht="22.5" x14ac:dyDescent="0.3">
      <c r="A170" s="7" t="s">
        <v>474</v>
      </c>
      <c r="B170" s="4" t="s">
        <v>491</v>
      </c>
      <c r="C170" s="3" t="s">
        <v>140</v>
      </c>
      <c r="D170" s="9">
        <v>47.540199999999999</v>
      </c>
      <c r="E170" s="9">
        <f t="shared" si="5"/>
        <v>15.348646723646722</v>
      </c>
      <c r="F170" s="3" t="s">
        <v>415</v>
      </c>
      <c r="G170" s="2">
        <v>7.71</v>
      </c>
      <c r="H170" s="3" t="s">
        <v>449</v>
      </c>
      <c r="I170" s="3" t="s">
        <v>20</v>
      </c>
      <c r="J170" s="2"/>
      <c r="K170" s="3" t="s">
        <v>422</v>
      </c>
      <c r="L170" s="3" t="s">
        <v>466</v>
      </c>
      <c r="M170" s="2"/>
      <c r="N170" s="3"/>
      <c r="O170" s="3"/>
      <c r="P170" s="2"/>
      <c r="Q170" s="3"/>
      <c r="R170" s="2"/>
      <c r="S170" s="3"/>
      <c r="T170" s="3"/>
      <c r="U170" s="15" t="s">
        <v>509</v>
      </c>
      <c r="V170" s="3"/>
      <c r="W170" s="3"/>
      <c r="X170" s="3"/>
    </row>
    <row r="171" spans="1:24" ht="22.5" x14ac:dyDescent="0.3">
      <c r="A171" s="10" t="s">
        <v>411</v>
      </c>
      <c r="B171" s="4" t="s">
        <v>492</v>
      </c>
      <c r="C171" s="3" t="s">
        <v>140</v>
      </c>
      <c r="D171" s="9">
        <v>44.945999999999998</v>
      </c>
      <c r="E171" s="9">
        <f t="shared" si="5"/>
        <v>19.967948717948715</v>
      </c>
      <c r="F171" s="3" t="s">
        <v>415</v>
      </c>
      <c r="G171" s="2">
        <v>6.63</v>
      </c>
      <c r="H171" s="3" t="s">
        <v>56</v>
      </c>
      <c r="I171" s="3" t="s">
        <v>20</v>
      </c>
      <c r="J171" s="2"/>
      <c r="K171" s="3" t="s">
        <v>422</v>
      </c>
      <c r="L171" s="3" t="s">
        <v>466</v>
      </c>
      <c r="M171" s="2"/>
      <c r="N171" s="3"/>
      <c r="O171" s="3"/>
      <c r="P171" s="2"/>
      <c r="Q171" s="3"/>
      <c r="R171" s="2"/>
      <c r="S171" s="3"/>
      <c r="T171" s="3"/>
      <c r="U171" s="15" t="s">
        <v>510</v>
      </c>
      <c r="V171" s="3"/>
      <c r="W171" s="3"/>
      <c r="X171" s="3"/>
    </row>
    <row r="172" spans="1:24" ht="22.5" x14ac:dyDescent="0.3">
      <c r="A172" s="10" t="s">
        <v>411</v>
      </c>
      <c r="B172" s="4" t="s">
        <v>493</v>
      </c>
      <c r="C172" s="3" t="s">
        <v>140</v>
      </c>
      <c r="D172" s="9">
        <v>52.268999999999998</v>
      </c>
      <c r="E172" s="9">
        <f t="shared" si="5"/>
        <v>6.9284188034188006</v>
      </c>
      <c r="F172" s="3" t="s">
        <v>415</v>
      </c>
      <c r="G172" s="2">
        <v>6.19</v>
      </c>
      <c r="H172" s="3" t="s">
        <v>56</v>
      </c>
      <c r="I172" s="3" t="s">
        <v>20</v>
      </c>
      <c r="J172" s="2"/>
      <c r="K172" s="3" t="s">
        <v>422</v>
      </c>
      <c r="L172" s="3" t="s">
        <v>466</v>
      </c>
      <c r="M172" s="2"/>
      <c r="N172" s="3"/>
      <c r="O172" s="3"/>
      <c r="P172" s="2"/>
      <c r="Q172" s="3"/>
      <c r="R172" s="2"/>
      <c r="S172" s="3"/>
      <c r="T172" s="3"/>
      <c r="U172" s="15" t="s">
        <v>511</v>
      </c>
      <c r="V172" s="3"/>
      <c r="W172" s="3"/>
      <c r="X172" s="3"/>
    </row>
    <row r="173" spans="1:24" ht="22.5" x14ac:dyDescent="0.3">
      <c r="A173" s="3"/>
      <c r="B173" s="4" t="s">
        <v>494</v>
      </c>
      <c r="C173" s="3" t="s">
        <v>140</v>
      </c>
      <c r="D173" s="9">
        <v>52.506500000000003</v>
      </c>
      <c r="E173" s="9">
        <f t="shared" si="5"/>
        <v>6.5055199430199329</v>
      </c>
      <c r="F173" s="3" t="s">
        <v>415</v>
      </c>
      <c r="G173" s="2">
        <v>6.2</v>
      </c>
      <c r="H173" s="3" t="s">
        <v>56</v>
      </c>
      <c r="I173" s="3" t="s">
        <v>20</v>
      </c>
      <c r="J173" s="2"/>
      <c r="K173" s="3" t="s">
        <v>422</v>
      </c>
      <c r="L173" s="3" t="s">
        <v>466</v>
      </c>
      <c r="M173" s="2"/>
      <c r="N173" s="3"/>
      <c r="O173" s="3"/>
      <c r="P173" s="2"/>
      <c r="Q173" s="3"/>
      <c r="R173" s="2"/>
      <c r="S173" s="3"/>
      <c r="T173" s="3"/>
      <c r="U173" s="4"/>
      <c r="V173" s="3"/>
      <c r="W173" s="3"/>
      <c r="X173" s="3"/>
    </row>
    <row r="174" spans="1:24" ht="22.5" x14ac:dyDescent="0.3">
      <c r="A174" s="3"/>
      <c r="B174" s="4" t="s">
        <v>495</v>
      </c>
      <c r="C174" s="3" t="s">
        <v>140</v>
      </c>
      <c r="D174" s="9">
        <v>48.887300000000003</v>
      </c>
      <c r="E174" s="9">
        <f t="shared" si="5"/>
        <v>12.949964387464377</v>
      </c>
      <c r="F174" s="3" t="s">
        <v>415</v>
      </c>
      <c r="G174" s="2">
        <v>6.17</v>
      </c>
      <c r="H174" s="3" t="s">
        <v>56</v>
      </c>
      <c r="I174" s="3" t="s">
        <v>20</v>
      </c>
      <c r="J174" s="2"/>
      <c r="K174" s="3" t="s">
        <v>422</v>
      </c>
      <c r="L174" s="3" t="s">
        <v>466</v>
      </c>
      <c r="M174" s="2"/>
      <c r="N174" s="3"/>
      <c r="O174" s="3"/>
      <c r="P174" s="2"/>
      <c r="Q174" s="3"/>
      <c r="R174" s="2"/>
      <c r="S174" s="3"/>
      <c r="T174" s="3"/>
      <c r="U174" s="4"/>
      <c r="V174" s="3"/>
      <c r="W174" s="3"/>
      <c r="X174" s="3"/>
    </row>
    <row r="175" spans="1:24" ht="22.5" x14ac:dyDescent="0.3">
      <c r="A175" s="3"/>
      <c r="B175" s="4" t="s">
        <v>496</v>
      </c>
      <c r="C175" s="3" t="s">
        <v>140</v>
      </c>
      <c r="D175" s="9">
        <v>47.655000000000001</v>
      </c>
      <c r="E175" s="9">
        <f t="shared" si="5"/>
        <v>15.144230769230763</v>
      </c>
      <c r="F175" s="3" t="s">
        <v>415</v>
      </c>
      <c r="G175" s="2">
        <v>6.19</v>
      </c>
      <c r="H175" s="3" t="s">
        <v>56</v>
      </c>
      <c r="I175" s="3" t="s">
        <v>20</v>
      </c>
      <c r="J175" s="2"/>
      <c r="K175" s="3" t="s">
        <v>422</v>
      </c>
      <c r="L175" s="3" t="s">
        <v>466</v>
      </c>
      <c r="M175" s="2"/>
      <c r="N175" s="3"/>
      <c r="O175" s="3"/>
      <c r="P175" s="2"/>
      <c r="Q175" s="3"/>
      <c r="R175" s="2"/>
      <c r="S175" s="3"/>
      <c r="T175" s="3"/>
      <c r="U175" s="4"/>
      <c r="V175" s="3"/>
      <c r="W175" s="3"/>
      <c r="X175" s="3"/>
    </row>
    <row r="176" spans="1:24" ht="22.5" x14ac:dyDescent="0.3">
      <c r="A176" s="3"/>
      <c r="B176" s="4" t="s">
        <v>497</v>
      </c>
      <c r="C176" s="3" t="s">
        <v>140</v>
      </c>
      <c r="D176" s="9">
        <v>49.499400000000001</v>
      </c>
      <c r="E176" s="9">
        <f t="shared" si="5"/>
        <v>11.860042735042727</v>
      </c>
      <c r="F176" s="3" t="s">
        <v>415</v>
      </c>
      <c r="G176" s="2">
        <v>6.2</v>
      </c>
      <c r="H176" s="3" t="s">
        <v>56</v>
      </c>
      <c r="I176" s="3" t="s">
        <v>20</v>
      </c>
      <c r="J176" s="2"/>
      <c r="K176" s="3" t="s">
        <v>422</v>
      </c>
      <c r="L176" s="3" t="s">
        <v>466</v>
      </c>
      <c r="M176" s="2"/>
      <c r="N176" s="3"/>
      <c r="O176" s="3"/>
      <c r="P176" s="2"/>
      <c r="Q176" s="3"/>
      <c r="R176" s="2"/>
      <c r="S176" s="3"/>
      <c r="T176" s="3"/>
      <c r="U176" s="4"/>
      <c r="V176" s="3"/>
      <c r="W176" s="3"/>
      <c r="X176" s="3"/>
    </row>
    <row r="177" spans="1:24" ht="22.5" x14ac:dyDescent="0.3">
      <c r="A177" s="3"/>
      <c r="B177" s="4" t="s">
        <v>498</v>
      </c>
      <c r="C177" s="3" t="s">
        <v>140</v>
      </c>
      <c r="D177" s="9">
        <v>50.812899999999999</v>
      </c>
      <c r="E177" s="9">
        <f t="shared" si="5"/>
        <v>9.5211894586894559</v>
      </c>
      <c r="F177" s="3" t="s">
        <v>415</v>
      </c>
      <c r="G177" s="2">
        <v>6.22</v>
      </c>
      <c r="H177" s="3" t="s">
        <v>56</v>
      </c>
      <c r="I177" s="3" t="s">
        <v>20</v>
      </c>
      <c r="J177" s="2"/>
      <c r="K177" s="3" t="s">
        <v>422</v>
      </c>
      <c r="L177" s="3" t="s">
        <v>466</v>
      </c>
      <c r="M177" s="2"/>
      <c r="N177" s="3"/>
      <c r="O177" s="3"/>
      <c r="P177" s="2"/>
      <c r="Q177" s="3"/>
      <c r="R177" s="2"/>
      <c r="S177" s="3"/>
      <c r="T177" s="3"/>
      <c r="U177" s="4"/>
      <c r="V177" s="3"/>
      <c r="W177" s="3"/>
      <c r="X177" s="3"/>
    </row>
    <row r="178" spans="1:24" ht="22.5" x14ac:dyDescent="0.3">
      <c r="A178" s="3"/>
      <c r="B178" s="4" t="s">
        <v>499</v>
      </c>
      <c r="C178" s="3" t="s">
        <v>140</v>
      </c>
      <c r="D178" s="9">
        <v>51.62</v>
      </c>
      <c r="E178" s="9">
        <f t="shared" si="5"/>
        <v>8.0840455840455832</v>
      </c>
      <c r="F178" s="3" t="s">
        <v>415</v>
      </c>
      <c r="G178" s="2">
        <v>6.22</v>
      </c>
      <c r="H178" s="3" t="s">
        <v>56</v>
      </c>
      <c r="I178" s="3" t="s">
        <v>20</v>
      </c>
      <c r="J178" s="2"/>
      <c r="K178" s="3" t="s">
        <v>422</v>
      </c>
      <c r="L178" s="3" t="s">
        <v>466</v>
      </c>
      <c r="M178" s="2"/>
      <c r="N178" s="3"/>
      <c r="O178" s="3"/>
      <c r="P178" s="2"/>
      <c r="Q178" s="3"/>
      <c r="R178" s="2"/>
      <c r="S178" s="3"/>
      <c r="T178" s="3"/>
      <c r="U178" s="4"/>
      <c r="V178" s="3"/>
      <c r="W178" s="3"/>
      <c r="X178" s="3"/>
    </row>
    <row r="179" spans="1:24" ht="22.5" x14ac:dyDescent="0.3">
      <c r="A179" s="3"/>
      <c r="B179" s="4" t="s">
        <v>500</v>
      </c>
      <c r="C179" s="3" t="s">
        <v>140</v>
      </c>
      <c r="D179" s="9">
        <v>50.859299999999998</v>
      </c>
      <c r="E179" s="9">
        <f t="shared" si="5"/>
        <v>9.4385683760683747</v>
      </c>
      <c r="F179" s="3" t="s">
        <v>415</v>
      </c>
      <c r="G179" s="2">
        <v>6.23</v>
      </c>
      <c r="H179" s="3" t="s">
        <v>56</v>
      </c>
      <c r="I179" s="3" t="s">
        <v>20</v>
      </c>
      <c r="J179" s="2"/>
      <c r="K179" s="3" t="s">
        <v>422</v>
      </c>
      <c r="L179" s="3" t="s">
        <v>466</v>
      </c>
      <c r="M179" s="2"/>
      <c r="N179" s="3"/>
      <c r="O179" s="3"/>
      <c r="P179" s="2"/>
      <c r="Q179" s="3"/>
      <c r="R179" s="2"/>
      <c r="S179" s="3"/>
      <c r="T179" s="3"/>
      <c r="U179" s="4"/>
      <c r="V179" s="3"/>
      <c r="W179" s="3"/>
      <c r="X179" s="3"/>
    </row>
    <row r="180" spans="1:24" ht="22.5" x14ac:dyDescent="0.3">
      <c r="A180" s="3"/>
      <c r="B180" s="4" t="s">
        <v>501</v>
      </c>
      <c r="C180" s="3" t="s">
        <v>140</v>
      </c>
      <c r="D180" s="9">
        <v>47.617199999999997</v>
      </c>
      <c r="E180" s="9">
        <f t="shared" si="5"/>
        <v>15.211538461538462</v>
      </c>
      <c r="F180" s="3" t="s">
        <v>415</v>
      </c>
      <c r="G180" s="2">
        <v>6.26</v>
      </c>
      <c r="H180" s="3" t="s">
        <v>56</v>
      </c>
      <c r="I180" s="3" t="s">
        <v>20</v>
      </c>
      <c r="J180" s="2"/>
      <c r="K180" s="3" t="s">
        <v>422</v>
      </c>
      <c r="L180" s="3" t="s">
        <v>466</v>
      </c>
      <c r="M180" s="2"/>
      <c r="N180" s="3"/>
      <c r="O180" s="3"/>
      <c r="P180" s="2"/>
      <c r="Q180" s="3"/>
      <c r="R180" s="2"/>
      <c r="S180" s="3"/>
      <c r="T180" s="3"/>
      <c r="U180" s="4"/>
      <c r="V180" s="3"/>
      <c r="W180" s="3"/>
      <c r="X180" s="3"/>
    </row>
    <row r="181" spans="1:24" ht="22.5" x14ac:dyDescent="0.3">
      <c r="A181" s="3"/>
      <c r="B181" s="4" t="s">
        <v>502</v>
      </c>
      <c r="C181" s="3" t="s">
        <v>140</v>
      </c>
      <c r="D181" s="9">
        <v>51.671599999999998</v>
      </c>
      <c r="E181" s="9">
        <f t="shared" si="5"/>
        <v>7.9921652421652407</v>
      </c>
      <c r="F181" s="3" t="s">
        <v>415</v>
      </c>
      <c r="G181" s="2">
        <v>6.25</v>
      </c>
      <c r="H181" s="3" t="s">
        <v>56</v>
      </c>
      <c r="I181" s="3" t="s">
        <v>20</v>
      </c>
      <c r="J181" s="2"/>
      <c r="K181" s="3" t="s">
        <v>422</v>
      </c>
      <c r="L181" s="3" t="s">
        <v>466</v>
      </c>
      <c r="M181" s="2"/>
      <c r="N181" s="3"/>
      <c r="O181" s="3"/>
      <c r="P181" s="2"/>
      <c r="Q181" s="3"/>
      <c r="R181" s="2"/>
      <c r="S181" s="3"/>
      <c r="T181" s="3"/>
      <c r="U181" s="4"/>
      <c r="V181" s="3"/>
      <c r="W181" s="3"/>
      <c r="X181" s="3"/>
    </row>
    <row r="182" spans="1:24" ht="22.5" x14ac:dyDescent="0.3">
      <c r="A182" s="3"/>
      <c r="B182" s="4" t="s">
        <v>503</v>
      </c>
      <c r="C182" s="3" t="s">
        <v>140</v>
      </c>
      <c r="D182" s="9">
        <v>51.124600000000001</v>
      </c>
      <c r="E182" s="9">
        <f t="shared" si="5"/>
        <v>8.9661680911680843</v>
      </c>
      <c r="F182" s="3" t="s">
        <v>415</v>
      </c>
      <c r="G182" s="2">
        <v>6.26</v>
      </c>
      <c r="H182" s="3" t="s">
        <v>56</v>
      </c>
      <c r="I182" s="3" t="s">
        <v>20</v>
      </c>
      <c r="J182" s="2"/>
      <c r="K182" s="3" t="s">
        <v>422</v>
      </c>
      <c r="L182" s="3" t="s">
        <v>466</v>
      </c>
      <c r="M182" s="2"/>
      <c r="N182" s="3"/>
      <c r="O182" s="3"/>
      <c r="P182" s="2"/>
      <c r="Q182" s="3"/>
      <c r="R182" s="2"/>
      <c r="S182" s="3"/>
      <c r="T182" s="3"/>
      <c r="U182" s="4"/>
      <c r="V182" s="3"/>
      <c r="W182" s="3"/>
      <c r="X182" s="3"/>
    </row>
    <row r="183" spans="1:24" ht="22.5" x14ac:dyDescent="0.3">
      <c r="A183" s="3"/>
      <c r="B183" s="4" t="s">
        <v>504</v>
      </c>
      <c r="C183" s="3" t="s">
        <v>140</v>
      </c>
      <c r="D183" s="9">
        <v>53.665199999999999</v>
      </c>
      <c r="E183" s="9">
        <f t="shared" si="5"/>
        <v>4.442307692307689</v>
      </c>
      <c r="F183" s="3" t="s">
        <v>415</v>
      </c>
      <c r="G183" s="2">
        <v>6.27</v>
      </c>
      <c r="H183" s="3" t="s">
        <v>56</v>
      </c>
      <c r="I183" s="3" t="s">
        <v>20</v>
      </c>
      <c r="J183" s="2"/>
      <c r="K183" s="3" t="s">
        <v>422</v>
      </c>
      <c r="L183" s="3" t="s">
        <v>466</v>
      </c>
      <c r="M183" s="2"/>
      <c r="N183" s="3"/>
      <c r="O183" s="3"/>
      <c r="P183" s="2"/>
      <c r="Q183" s="3"/>
      <c r="R183" s="2"/>
      <c r="S183" s="3"/>
      <c r="T183" s="3"/>
      <c r="U183" s="4"/>
      <c r="V183" s="3"/>
      <c r="W183" s="3"/>
      <c r="X183" s="3"/>
    </row>
    <row r="184" spans="1:24" ht="22.5" x14ac:dyDescent="0.3">
      <c r="A184" s="3"/>
      <c r="B184" s="4" t="s">
        <v>505</v>
      </c>
      <c r="C184" s="3" t="s">
        <v>140</v>
      </c>
      <c r="D184" s="9">
        <v>50.366700000000002</v>
      </c>
      <c r="E184" s="9">
        <f t="shared" si="5"/>
        <v>10.315705128205121</v>
      </c>
      <c r="F184" s="3" t="s">
        <v>415</v>
      </c>
      <c r="G184" s="2">
        <v>6.29</v>
      </c>
      <c r="H184" s="3" t="s">
        <v>56</v>
      </c>
      <c r="I184" s="3" t="s">
        <v>20</v>
      </c>
      <c r="J184" s="2"/>
      <c r="K184" s="3" t="s">
        <v>422</v>
      </c>
      <c r="L184" s="3" t="s">
        <v>466</v>
      </c>
      <c r="M184" s="2"/>
      <c r="N184" s="3"/>
      <c r="O184" s="3"/>
      <c r="P184" s="2"/>
      <c r="Q184" s="3"/>
      <c r="R184" s="2"/>
      <c r="S184" s="3"/>
      <c r="T184" s="3"/>
      <c r="U184" s="4"/>
      <c r="V184" s="3"/>
      <c r="W184" s="3"/>
      <c r="X184" s="3"/>
    </row>
    <row r="185" spans="1:24" ht="22.5" x14ac:dyDescent="0.3">
      <c r="A185" s="7" t="s">
        <v>475</v>
      </c>
      <c r="B185" s="4" t="s">
        <v>506</v>
      </c>
      <c r="C185" s="3" t="s">
        <v>140</v>
      </c>
      <c r="D185" s="9">
        <v>39.427300000000002</v>
      </c>
      <c r="E185" s="9">
        <f t="shared" si="5"/>
        <v>29.794693732193721</v>
      </c>
      <c r="F185" s="3" t="s">
        <v>415</v>
      </c>
      <c r="G185" s="2">
        <v>6.66</v>
      </c>
      <c r="H185" s="3" t="s">
        <v>425</v>
      </c>
      <c r="I185" s="3" t="s">
        <v>73</v>
      </c>
      <c r="J185" s="2"/>
      <c r="K185" s="3" t="s">
        <v>422</v>
      </c>
      <c r="L185" s="3" t="s">
        <v>466</v>
      </c>
      <c r="M185" s="2"/>
      <c r="N185" s="3"/>
      <c r="O185" s="3"/>
      <c r="P185" s="2"/>
      <c r="Q185" s="16" t="s">
        <v>113</v>
      </c>
      <c r="R185" s="8" t="s">
        <v>445</v>
      </c>
      <c r="S185" s="3"/>
      <c r="T185" s="3"/>
      <c r="U185" s="15" t="s">
        <v>472</v>
      </c>
      <c r="V185" s="3"/>
      <c r="W185" s="3"/>
      <c r="X185" s="3"/>
    </row>
    <row r="186" spans="1:24" ht="22.5" x14ac:dyDescent="0.3">
      <c r="A186" s="3"/>
      <c r="B186" s="4" t="s">
        <v>507</v>
      </c>
      <c r="C186" s="3" t="s">
        <v>140</v>
      </c>
      <c r="D186" s="9">
        <v>38.974200000000003</v>
      </c>
      <c r="E186" s="9">
        <f t="shared" si="5"/>
        <v>30.601495726495713</v>
      </c>
      <c r="F186" s="3" t="s">
        <v>415</v>
      </c>
      <c r="G186" s="2">
        <v>5.03</v>
      </c>
      <c r="H186" s="3" t="s">
        <v>19</v>
      </c>
      <c r="I186" s="3" t="s">
        <v>73</v>
      </c>
      <c r="J186" s="2" t="s">
        <v>20</v>
      </c>
      <c r="K186" s="3" t="s">
        <v>422</v>
      </c>
      <c r="L186" s="3" t="s">
        <v>466</v>
      </c>
      <c r="M186" s="2"/>
      <c r="N186" s="3"/>
      <c r="O186" s="3"/>
      <c r="P186" s="2"/>
      <c r="Q186" s="3"/>
      <c r="R186" s="2"/>
      <c r="S186" s="3"/>
      <c r="T186" s="3"/>
      <c r="U186" s="4"/>
      <c r="V186" s="3"/>
      <c r="W186" s="3"/>
      <c r="X186" s="3"/>
    </row>
    <row r="187" spans="1:24" ht="18.75" x14ac:dyDescent="0.3">
      <c r="A187" s="3"/>
      <c r="B187" s="3"/>
      <c r="C187" s="3"/>
      <c r="D187" s="3"/>
      <c r="E187" s="3"/>
      <c r="F187" s="1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9.5" x14ac:dyDescent="0.3">
      <c r="A188" s="7" t="s">
        <v>512</v>
      </c>
      <c r="B188" s="22" t="s">
        <v>513</v>
      </c>
      <c r="C188" s="22"/>
      <c r="D188" s="22"/>
      <c r="E188" s="3"/>
      <c r="F188" s="1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8.75" x14ac:dyDescent="0.3">
      <c r="A189" s="3"/>
      <c r="B189" s="3"/>
      <c r="C189" s="3"/>
      <c r="D189" s="3"/>
      <c r="E189" s="3"/>
      <c r="F189" s="1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8.75" x14ac:dyDescent="0.3">
      <c r="A190" s="3"/>
      <c r="B190" s="3"/>
      <c r="C190" s="3"/>
      <c r="D190" s="3"/>
      <c r="E190" s="3"/>
      <c r="F190" s="1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22.5" x14ac:dyDescent="0.3">
      <c r="A191" s="3" t="s">
        <v>514</v>
      </c>
      <c r="B191" s="4" t="s">
        <v>516</v>
      </c>
      <c r="C191" s="3" t="s">
        <v>140</v>
      </c>
      <c r="D191" s="3" t="s">
        <v>515</v>
      </c>
      <c r="E191" s="12" t="s">
        <v>414</v>
      </c>
      <c r="F191" s="12"/>
      <c r="G191" s="2"/>
      <c r="H191" s="3"/>
      <c r="I191" s="3"/>
      <c r="J191" s="2"/>
      <c r="K191" s="3" t="s">
        <v>422</v>
      </c>
      <c r="L191" s="3" t="s">
        <v>466</v>
      </c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22.5" x14ac:dyDescent="0.3">
      <c r="A192" s="3"/>
      <c r="B192" s="4" t="s">
        <v>517</v>
      </c>
      <c r="C192" s="3" t="s">
        <v>140</v>
      </c>
      <c r="D192" s="9">
        <v>52.929400000000001</v>
      </c>
      <c r="E192" s="9">
        <f>($D$191-D192)/$D$191*100</f>
        <v>2.073265494912111</v>
      </c>
      <c r="F192" s="3" t="s">
        <v>415</v>
      </c>
      <c r="G192" s="2">
        <v>5.58</v>
      </c>
      <c r="H192" s="3" t="s">
        <v>56</v>
      </c>
      <c r="I192" s="3" t="s">
        <v>51</v>
      </c>
      <c r="J192" s="2"/>
      <c r="K192" s="3" t="s">
        <v>422</v>
      </c>
      <c r="L192" s="3" t="s">
        <v>466</v>
      </c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22.5" x14ac:dyDescent="0.3">
      <c r="A193" s="3"/>
      <c r="B193" s="4" t="s">
        <v>518</v>
      </c>
      <c r="C193" s="3" t="s">
        <v>140</v>
      </c>
      <c r="D193" s="9">
        <v>51.976999999999997</v>
      </c>
      <c r="E193" s="9">
        <f t="shared" ref="E193:E212" si="6">($D$191-D193)/$D$191*100</f>
        <v>3.8353376503237753</v>
      </c>
      <c r="F193" s="3" t="s">
        <v>415</v>
      </c>
      <c r="G193" s="2">
        <v>5.66</v>
      </c>
      <c r="H193" s="3" t="s">
        <v>56</v>
      </c>
      <c r="I193" s="3" t="s">
        <v>51</v>
      </c>
      <c r="J193" s="2"/>
      <c r="K193" s="3" t="s">
        <v>422</v>
      </c>
      <c r="L193" s="3" t="s">
        <v>466</v>
      </c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22.5" x14ac:dyDescent="0.3">
      <c r="A194" s="3"/>
      <c r="B194" s="4" t="s">
        <v>519</v>
      </c>
      <c r="C194" s="3" t="s">
        <v>140</v>
      </c>
      <c r="D194" s="9">
        <v>51.374000000000002</v>
      </c>
      <c r="E194" s="9">
        <f t="shared" si="6"/>
        <v>4.9509713228492043</v>
      </c>
      <c r="F194" s="3" t="s">
        <v>415</v>
      </c>
      <c r="G194" s="2">
        <v>5.8</v>
      </c>
      <c r="H194" s="3" t="s">
        <v>56</v>
      </c>
      <c r="I194" s="3" t="s">
        <v>51</v>
      </c>
      <c r="J194" s="2"/>
      <c r="K194" s="3" t="s">
        <v>422</v>
      </c>
      <c r="L194" s="3" t="s">
        <v>466</v>
      </c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22.5" x14ac:dyDescent="0.3">
      <c r="A195" s="3"/>
      <c r="B195" s="4" t="s">
        <v>520</v>
      </c>
      <c r="C195" s="3" t="s">
        <v>140</v>
      </c>
      <c r="D195" s="9">
        <v>51.947400000000002</v>
      </c>
      <c r="E195" s="9">
        <f t="shared" si="6"/>
        <v>3.8901017576318142</v>
      </c>
      <c r="F195" s="3" t="s">
        <v>415</v>
      </c>
      <c r="G195" s="2">
        <v>5.85</v>
      </c>
      <c r="H195" s="3" t="s">
        <v>56</v>
      </c>
      <c r="I195" s="3" t="s">
        <v>51</v>
      </c>
      <c r="J195" s="2"/>
      <c r="K195" s="3" t="s">
        <v>422</v>
      </c>
      <c r="L195" s="3" t="s">
        <v>466</v>
      </c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22.5" x14ac:dyDescent="0.3">
      <c r="A196" s="3"/>
      <c r="B196" s="4" t="s">
        <v>521</v>
      </c>
      <c r="C196" s="3" t="s">
        <v>140</v>
      </c>
      <c r="D196" s="9">
        <v>48.887900000000002</v>
      </c>
      <c r="E196" s="9">
        <f t="shared" si="6"/>
        <v>9.550601295097124</v>
      </c>
      <c r="F196" s="3" t="s">
        <v>415</v>
      </c>
      <c r="G196" s="2">
        <v>5.97</v>
      </c>
      <c r="H196" s="3" t="s">
        <v>56</v>
      </c>
      <c r="I196" s="3" t="s">
        <v>51</v>
      </c>
      <c r="J196" s="2"/>
      <c r="K196" s="3" t="s">
        <v>422</v>
      </c>
      <c r="L196" s="3" t="s">
        <v>466</v>
      </c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22.5" x14ac:dyDescent="0.3">
      <c r="A197" s="3"/>
      <c r="B197" s="4" t="s">
        <v>522</v>
      </c>
      <c r="C197" s="3" t="s">
        <v>140</v>
      </c>
      <c r="D197" s="9">
        <v>47.102600000000002</v>
      </c>
      <c r="E197" s="9">
        <f t="shared" si="6"/>
        <v>12.853654024051794</v>
      </c>
      <c r="F197" s="3" t="s">
        <v>415</v>
      </c>
      <c r="G197" s="2">
        <v>6.08</v>
      </c>
      <c r="H197" s="3" t="s">
        <v>56</v>
      </c>
      <c r="I197" s="3" t="s">
        <v>51</v>
      </c>
      <c r="J197" s="2"/>
      <c r="K197" s="3" t="s">
        <v>422</v>
      </c>
      <c r="L197" s="3" t="s">
        <v>466</v>
      </c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22.5" x14ac:dyDescent="0.3">
      <c r="A198" s="3"/>
      <c r="B198" s="4" t="s">
        <v>523</v>
      </c>
      <c r="C198" s="3" t="s">
        <v>140</v>
      </c>
      <c r="D198" s="9">
        <v>47.027000000000001</v>
      </c>
      <c r="E198" s="9">
        <f t="shared" si="6"/>
        <v>12.993524514338569</v>
      </c>
      <c r="F198" s="3" t="s">
        <v>415</v>
      </c>
      <c r="G198" s="2">
        <v>6.2</v>
      </c>
      <c r="H198" s="3" t="s">
        <v>56</v>
      </c>
      <c r="I198" s="3" t="s">
        <v>51</v>
      </c>
      <c r="J198" s="2"/>
      <c r="K198" s="3" t="s">
        <v>422</v>
      </c>
      <c r="L198" s="3" t="s">
        <v>466</v>
      </c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22.5" x14ac:dyDescent="0.3">
      <c r="A199" s="3"/>
      <c r="B199" s="4" t="s">
        <v>524</v>
      </c>
      <c r="C199" s="3" t="s">
        <v>140</v>
      </c>
      <c r="D199" s="9">
        <v>47.171999999999997</v>
      </c>
      <c r="E199" s="9">
        <f t="shared" si="6"/>
        <v>12.725254394079558</v>
      </c>
      <c r="F199" s="3" t="s">
        <v>415</v>
      </c>
      <c r="G199" s="2">
        <v>6.34</v>
      </c>
      <c r="H199" s="3" t="s">
        <v>56</v>
      </c>
      <c r="I199" s="3" t="s">
        <v>51</v>
      </c>
      <c r="J199" s="2"/>
      <c r="K199" s="3" t="s">
        <v>422</v>
      </c>
      <c r="L199" s="3" t="s">
        <v>466</v>
      </c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22.5" x14ac:dyDescent="0.3">
      <c r="A200" s="10" t="s">
        <v>424</v>
      </c>
      <c r="B200" s="4" t="s">
        <v>525</v>
      </c>
      <c r="C200" s="3" t="s">
        <v>140</v>
      </c>
      <c r="D200" s="9">
        <v>42.524799999999999</v>
      </c>
      <c r="E200" s="9">
        <f t="shared" si="6"/>
        <v>21.323219241443105</v>
      </c>
      <c r="F200" s="3" t="s">
        <v>415</v>
      </c>
      <c r="G200" s="2">
        <v>6.47</v>
      </c>
      <c r="H200" s="3" t="s">
        <v>56</v>
      </c>
      <c r="I200" s="3" t="s">
        <v>51</v>
      </c>
      <c r="J200" s="2"/>
      <c r="K200" s="3" t="s">
        <v>471</v>
      </c>
      <c r="L200" s="3" t="s">
        <v>466</v>
      </c>
      <c r="M200" s="2" t="s">
        <v>539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22.5" x14ac:dyDescent="0.3">
      <c r="A201" s="3"/>
      <c r="B201" s="4" t="s">
        <v>526</v>
      </c>
      <c r="C201" s="3" t="s">
        <v>140</v>
      </c>
      <c r="D201" s="9">
        <v>39.469799999999999</v>
      </c>
      <c r="E201" s="9">
        <f t="shared" si="6"/>
        <v>26.975393154486582</v>
      </c>
      <c r="F201" s="3" t="s">
        <v>415</v>
      </c>
      <c r="G201" s="2">
        <v>6.63</v>
      </c>
      <c r="H201" s="3" t="s">
        <v>56</v>
      </c>
      <c r="I201" s="3" t="s">
        <v>51</v>
      </c>
      <c r="J201" s="2"/>
      <c r="K201" s="3" t="s">
        <v>422</v>
      </c>
      <c r="L201" s="3" t="s">
        <v>539</v>
      </c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22.5" x14ac:dyDescent="0.3">
      <c r="A202" s="3"/>
      <c r="B202" s="4" t="s">
        <v>527</v>
      </c>
      <c r="C202" s="3" t="s">
        <v>140</v>
      </c>
      <c r="D202" s="9">
        <v>35.416200000000003</v>
      </c>
      <c r="E202" s="9">
        <f t="shared" si="6"/>
        <v>34.475115633672516</v>
      </c>
      <c r="F202" s="3" t="s">
        <v>415</v>
      </c>
      <c r="G202" s="2">
        <v>6.84</v>
      </c>
      <c r="H202" s="3" t="s">
        <v>56</v>
      </c>
      <c r="I202" s="3" t="s">
        <v>51</v>
      </c>
      <c r="J202" s="2"/>
      <c r="K202" s="3" t="s">
        <v>422</v>
      </c>
      <c r="L202" s="3" t="s">
        <v>539</v>
      </c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22.5" x14ac:dyDescent="0.3">
      <c r="A203" s="3"/>
      <c r="B203" s="4" t="s">
        <v>528</v>
      </c>
      <c r="C203" s="3" t="s">
        <v>140</v>
      </c>
      <c r="D203" s="9">
        <v>35.408900000000003</v>
      </c>
      <c r="E203" s="9">
        <f t="shared" si="6"/>
        <v>34.488621646623493</v>
      </c>
      <c r="F203" s="3" t="s">
        <v>415</v>
      </c>
      <c r="G203" s="2">
        <v>7.13</v>
      </c>
      <c r="H203" s="3" t="s">
        <v>56</v>
      </c>
      <c r="I203" s="3" t="s">
        <v>51</v>
      </c>
      <c r="J203" s="2"/>
      <c r="K203" s="3" t="s">
        <v>422</v>
      </c>
      <c r="L203" s="3" t="s">
        <v>539</v>
      </c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22.5" x14ac:dyDescent="0.3">
      <c r="A204" s="3"/>
      <c r="B204" s="4" t="s">
        <v>529</v>
      </c>
      <c r="C204" s="3" t="s">
        <v>140</v>
      </c>
      <c r="D204" s="9">
        <v>35.366700000000002</v>
      </c>
      <c r="E204" s="9">
        <f t="shared" si="6"/>
        <v>34.566697502312664</v>
      </c>
      <c r="F204" s="3" t="s">
        <v>415</v>
      </c>
      <c r="G204" s="2">
        <v>7.2</v>
      </c>
      <c r="H204" s="3" t="s">
        <v>56</v>
      </c>
      <c r="I204" s="3" t="s">
        <v>51</v>
      </c>
      <c r="J204" s="2"/>
      <c r="K204" s="3" t="s">
        <v>422</v>
      </c>
      <c r="L204" s="3" t="s">
        <v>539</v>
      </c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22.5" x14ac:dyDescent="0.3">
      <c r="A205" s="3"/>
      <c r="B205" s="4" t="s">
        <v>530</v>
      </c>
      <c r="C205" s="3" t="s">
        <v>140</v>
      </c>
      <c r="D205" s="9">
        <v>32.712299999999999</v>
      </c>
      <c r="E205" s="9">
        <f t="shared" si="6"/>
        <v>39.477705827937093</v>
      </c>
      <c r="F205" s="3" t="s">
        <v>415</v>
      </c>
      <c r="G205" s="2">
        <v>7.58</v>
      </c>
      <c r="H205" s="3" t="s">
        <v>56</v>
      </c>
      <c r="I205" s="3" t="s">
        <v>51</v>
      </c>
      <c r="J205" s="2"/>
      <c r="K205" s="3" t="s">
        <v>422</v>
      </c>
      <c r="L205" s="3" t="s">
        <v>539</v>
      </c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22.5" x14ac:dyDescent="0.3">
      <c r="A206" s="3"/>
      <c r="B206" s="4" t="s">
        <v>531</v>
      </c>
      <c r="C206" s="3" t="s">
        <v>140</v>
      </c>
      <c r="D206" s="9">
        <v>30.886399999999998</v>
      </c>
      <c r="E206" s="9">
        <f t="shared" si="6"/>
        <v>42.855874190564293</v>
      </c>
      <c r="F206" s="3" t="s">
        <v>415</v>
      </c>
      <c r="G206" s="2">
        <v>7.76</v>
      </c>
      <c r="H206" s="3" t="s">
        <v>56</v>
      </c>
      <c r="I206" s="3" t="s">
        <v>51</v>
      </c>
      <c r="J206" s="2"/>
      <c r="K206" s="3" t="s">
        <v>422</v>
      </c>
      <c r="L206" s="3" t="s">
        <v>539</v>
      </c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22.5" x14ac:dyDescent="0.3">
      <c r="A207" s="3"/>
      <c r="B207" s="4" t="s">
        <v>532</v>
      </c>
      <c r="C207" s="3" t="s">
        <v>140</v>
      </c>
      <c r="D207" s="9">
        <v>24.293500000000002</v>
      </c>
      <c r="E207" s="9">
        <f t="shared" si="6"/>
        <v>55.053654024051802</v>
      </c>
      <c r="F207" s="3" t="s">
        <v>415</v>
      </c>
      <c r="G207" s="2">
        <v>7.99</v>
      </c>
      <c r="H207" s="3" t="s">
        <v>56</v>
      </c>
      <c r="I207" s="3" t="s">
        <v>51</v>
      </c>
      <c r="J207" s="2"/>
      <c r="K207" s="3" t="s">
        <v>422</v>
      </c>
      <c r="L207" s="3" t="s">
        <v>539</v>
      </c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22.5" x14ac:dyDescent="0.3">
      <c r="A208" s="3"/>
      <c r="B208" s="4" t="s">
        <v>533</v>
      </c>
      <c r="C208" s="3" t="s">
        <v>140</v>
      </c>
      <c r="D208" s="9">
        <v>23.702100000000002</v>
      </c>
      <c r="E208" s="9">
        <f t="shared" si="6"/>
        <v>56.14782608695652</v>
      </c>
      <c r="F208" s="3" t="s">
        <v>415</v>
      </c>
      <c r="G208" s="2">
        <v>8.2100000000000009</v>
      </c>
      <c r="H208" s="3" t="s">
        <v>56</v>
      </c>
      <c r="I208" s="3" t="s">
        <v>51</v>
      </c>
      <c r="J208" s="2"/>
      <c r="K208" s="3" t="s">
        <v>422</v>
      </c>
      <c r="L208" s="3" t="s">
        <v>539</v>
      </c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22.5" x14ac:dyDescent="0.3">
      <c r="A209" s="3"/>
      <c r="B209" s="4" t="s">
        <v>534</v>
      </c>
      <c r="C209" s="3" t="s">
        <v>140</v>
      </c>
      <c r="D209" s="9">
        <v>23.747800000000002</v>
      </c>
      <c r="E209" s="9">
        <f t="shared" si="6"/>
        <v>56.063274745605916</v>
      </c>
      <c r="F209" s="3" t="s">
        <v>415</v>
      </c>
      <c r="G209" s="2">
        <v>8.5500000000000007</v>
      </c>
      <c r="H209" s="3" t="s">
        <v>56</v>
      </c>
      <c r="I209" s="3" t="s">
        <v>51</v>
      </c>
      <c r="J209" s="2"/>
      <c r="K209" s="3" t="s">
        <v>422</v>
      </c>
      <c r="L209" s="3" t="s">
        <v>539</v>
      </c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22.5" x14ac:dyDescent="0.3">
      <c r="A210" s="3"/>
      <c r="B210" s="4" t="s">
        <v>535</v>
      </c>
      <c r="C210" s="3" t="s">
        <v>140</v>
      </c>
      <c r="D210" s="9">
        <v>23.9145</v>
      </c>
      <c r="E210" s="9">
        <f t="shared" si="6"/>
        <v>55.754856614246066</v>
      </c>
      <c r="F210" s="3" t="s">
        <v>415</v>
      </c>
      <c r="G210" s="2">
        <v>8.5500000000000007</v>
      </c>
      <c r="H210" s="3" t="s">
        <v>56</v>
      </c>
      <c r="I210" s="3" t="s">
        <v>51</v>
      </c>
      <c r="J210" s="2"/>
      <c r="K210" s="3" t="s">
        <v>422</v>
      </c>
      <c r="L210" s="3" t="s">
        <v>539</v>
      </c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22.5" x14ac:dyDescent="0.3">
      <c r="A211" s="3"/>
      <c r="B211" s="4" t="s">
        <v>536</v>
      </c>
      <c r="C211" s="3" t="s">
        <v>140</v>
      </c>
      <c r="D211" s="9">
        <v>19.068100000000001</v>
      </c>
      <c r="E211" s="9">
        <f t="shared" si="6"/>
        <v>64.721369102682701</v>
      </c>
      <c r="F211" s="3" t="s">
        <v>415</v>
      </c>
      <c r="G211" s="2">
        <v>9.17</v>
      </c>
      <c r="H211" s="3" t="s">
        <v>56</v>
      </c>
      <c r="I211" s="3" t="s">
        <v>51</v>
      </c>
      <c r="J211" s="2"/>
      <c r="K211" s="3" t="s">
        <v>422</v>
      </c>
      <c r="L211" s="3" t="s">
        <v>539</v>
      </c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22.5" x14ac:dyDescent="0.3">
      <c r="A212" s="7" t="s">
        <v>541</v>
      </c>
      <c r="B212" s="4" t="s">
        <v>537</v>
      </c>
      <c r="C212" s="3" t="s">
        <v>140</v>
      </c>
      <c r="D212" s="9">
        <v>61.226199999999999</v>
      </c>
      <c r="E212" s="9">
        <f t="shared" si="6"/>
        <v>-13.276965772432936</v>
      </c>
      <c r="F212" s="3" t="s">
        <v>415</v>
      </c>
      <c r="G212" s="2">
        <v>5.48</v>
      </c>
      <c r="H212" s="3" t="s">
        <v>56</v>
      </c>
      <c r="I212" s="3" t="s">
        <v>51</v>
      </c>
      <c r="J212" s="2"/>
      <c r="K212" s="3" t="s">
        <v>422</v>
      </c>
      <c r="L212" s="3" t="s">
        <v>539</v>
      </c>
      <c r="M212" s="2"/>
      <c r="N212" s="3"/>
      <c r="O212" s="3"/>
      <c r="P212" s="3"/>
      <c r="Q212" s="3"/>
      <c r="R212" s="3"/>
      <c r="S212" s="3"/>
      <c r="T212" s="3"/>
      <c r="U212" s="3"/>
      <c r="V212" s="15" t="s">
        <v>540</v>
      </c>
      <c r="W212" s="3"/>
      <c r="X212" s="3"/>
    </row>
    <row r="213" spans="1:24" ht="18.75" x14ac:dyDescent="0.3">
      <c r="A213" s="3"/>
      <c r="B213" s="3"/>
      <c r="C213" s="3"/>
      <c r="D213" s="3"/>
      <c r="E213" s="3"/>
      <c r="F213" s="1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9.5" x14ac:dyDescent="0.3">
      <c r="A214" s="7" t="s">
        <v>542</v>
      </c>
      <c r="B214" s="3"/>
      <c r="C214" s="3"/>
      <c r="D214" s="3"/>
      <c r="E214" s="3"/>
      <c r="F214" s="1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9.5" x14ac:dyDescent="0.3">
      <c r="A215" s="7"/>
      <c r="B215" s="3"/>
      <c r="C215" s="3"/>
      <c r="D215" s="3"/>
      <c r="E215" s="3"/>
      <c r="F215" s="1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9.5" x14ac:dyDescent="0.3">
      <c r="A216" s="7"/>
      <c r="B216" s="3"/>
      <c r="C216" s="3"/>
      <c r="D216" s="3"/>
      <c r="E216" s="3"/>
      <c r="F216" s="1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8.75" x14ac:dyDescent="0.3">
      <c r="A217" s="3"/>
      <c r="B217" s="3"/>
      <c r="C217" s="3"/>
      <c r="D217" s="3"/>
      <c r="E217" s="3"/>
      <c r="F217" s="1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22.5" x14ac:dyDescent="0.3">
      <c r="A218" s="2" t="s">
        <v>296</v>
      </c>
      <c r="B218" s="2" t="s">
        <v>545</v>
      </c>
      <c r="C218" s="3" t="s">
        <v>140</v>
      </c>
      <c r="D218" s="3" t="s">
        <v>544</v>
      </c>
      <c r="E218" s="12" t="s">
        <v>414</v>
      </c>
      <c r="F218" s="12"/>
      <c r="G218" s="2"/>
      <c r="H218" s="3"/>
      <c r="I218" s="3"/>
      <c r="J218" s="2"/>
      <c r="K218" s="3"/>
      <c r="L218" s="3"/>
      <c r="M218" s="2"/>
      <c r="N218" s="3"/>
      <c r="O218" s="3"/>
      <c r="P218" s="3"/>
      <c r="Q218" s="16"/>
      <c r="R218" s="2"/>
      <c r="S218" s="3"/>
      <c r="T218" s="3"/>
      <c r="U218" s="3"/>
      <c r="V218" s="2"/>
      <c r="W218" s="4"/>
      <c r="X218" s="3"/>
    </row>
    <row r="219" spans="1:24" ht="22.5" x14ac:dyDescent="0.3">
      <c r="A219" s="2"/>
      <c r="B219" s="2" t="s">
        <v>543</v>
      </c>
      <c r="C219" s="3" t="s">
        <v>140</v>
      </c>
      <c r="D219" s="9">
        <v>44.212200000000003</v>
      </c>
      <c r="E219" s="9">
        <f>($D$218-D219)/$D$218*100</f>
        <v>10.28368506493506</v>
      </c>
      <c r="F219" s="3" t="s">
        <v>415</v>
      </c>
      <c r="G219" s="2">
        <v>6.03</v>
      </c>
      <c r="H219" s="3" t="s">
        <v>56</v>
      </c>
      <c r="I219" s="3" t="s">
        <v>45</v>
      </c>
      <c r="J219" s="2"/>
      <c r="K219" s="3" t="s">
        <v>422</v>
      </c>
      <c r="L219" s="3" t="s">
        <v>539</v>
      </c>
      <c r="M219" s="2"/>
      <c r="N219" s="3"/>
      <c r="O219" s="3"/>
      <c r="P219" s="3"/>
      <c r="Q219" s="16"/>
      <c r="R219" s="2"/>
      <c r="S219" s="3"/>
      <c r="T219" s="3"/>
      <c r="U219" s="3"/>
      <c r="V219" s="2"/>
      <c r="W219" s="4"/>
      <c r="X219" s="3"/>
    </row>
    <row r="220" spans="1:24" ht="22.5" x14ac:dyDescent="0.3">
      <c r="A220" s="2"/>
      <c r="B220" s="2" t="s">
        <v>546</v>
      </c>
      <c r="C220" s="3" t="s">
        <v>140</v>
      </c>
      <c r="D220" s="9">
        <v>44.011000000000003</v>
      </c>
      <c r="E220" s="9">
        <f t="shared" ref="E220:E259" si="7">($D$218-D220)/$D$218*100</f>
        <v>10.691964285714283</v>
      </c>
      <c r="F220" s="3" t="s">
        <v>415</v>
      </c>
      <c r="G220" s="2">
        <v>6.03</v>
      </c>
      <c r="H220" s="3" t="s">
        <v>56</v>
      </c>
      <c r="I220" s="3" t="s">
        <v>45</v>
      </c>
      <c r="J220" s="2"/>
      <c r="K220" s="3" t="s">
        <v>422</v>
      </c>
      <c r="L220" s="3" t="s">
        <v>539</v>
      </c>
      <c r="M220" s="2"/>
      <c r="N220" s="3"/>
      <c r="O220" s="3"/>
      <c r="P220" s="3"/>
      <c r="Q220" s="16"/>
      <c r="R220" s="2"/>
      <c r="S220" s="3"/>
      <c r="T220" s="3"/>
      <c r="U220" s="3"/>
      <c r="V220" s="2"/>
      <c r="W220" s="4"/>
      <c r="X220" s="3"/>
    </row>
    <row r="221" spans="1:24" ht="22.5" x14ac:dyDescent="0.3">
      <c r="A221" s="2"/>
      <c r="B221" s="2" t="s">
        <v>547</v>
      </c>
      <c r="C221" s="3" t="s">
        <v>140</v>
      </c>
      <c r="D221" s="9">
        <v>44.195700000000002</v>
      </c>
      <c r="E221" s="9">
        <f t="shared" si="7"/>
        <v>10.317167207792204</v>
      </c>
      <c r="F221" s="3" t="s">
        <v>415</v>
      </c>
      <c r="G221" s="2">
        <v>6.06</v>
      </c>
      <c r="H221" s="3" t="s">
        <v>56</v>
      </c>
      <c r="I221" s="3" t="s">
        <v>45</v>
      </c>
      <c r="J221" s="2"/>
      <c r="K221" s="3" t="s">
        <v>422</v>
      </c>
      <c r="L221" s="3" t="s">
        <v>539</v>
      </c>
      <c r="M221" s="2"/>
      <c r="N221" s="3"/>
      <c r="O221" s="3"/>
      <c r="P221" s="3"/>
      <c r="Q221" s="16"/>
      <c r="R221" s="2"/>
      <c r="S221" s="3"/>
      <c r="T221" s="3"/>
      <c r="U221" s="3"/>
      <c r="V221" s="2"/>
      <c r="W221" s="4"/>
      <c r="X221" s="3"/>
    </row>
    <row r="222" spans="1:24" ht="22.5" x14ac:dyDescent="0.3">
      <c r="A222" s="2"/>
      <c r="B222" s="2" t="s">
        <v>548</v>
      </c>
      <c r="C222" s="3" t="s">
        <v>140</v>
      </c>
      <c r="D222" s="9">
        <v>44.021599999999999</v>
      </c>
      <c r="E222" s="9">
        <f t="shared" si="7"/>
        <v>10.670454545454549</v>
      </c>
      <c r="F222" s="3" t="s">
        <v>415</v>
      </c>
      <c r="G222" s="2">
        <v>6.11</v>
      </c>
      <c r="H222" s="3" t="s">
        <v>56</v>
      </c>
      <c r="I222" s="3" t="s">
        <v>45</v>
      </c>
      <c r="J222" s="2"/>
      <c r="K222" s="3" t="s">
        <v>422</v>
      </c>
      <c r="L222" s="3" t="s">
        <v>539</v>
      </c>
      <c r="M222" s="2"/>
      <c r="N222" s="3"/>
      <c r="O222" s="3"/>
      <c r="P222" s="3"/>
      <c r="Q222" s="16"/>
      <c r="R222" s="2"/>
      <c r="S222" s="3"/>
      <c r="T222" s="3"/>
      <c r="U222" s="3"/>
      <c r="V222" s="2"/>
      <c r="W222" s="4"/>
      <c r="X222" s="3"/>
    </row>
    <row r="223" spans="1:24" ht="22.5" x14ac:dyDescent="0.3">
      <c r="A223" s="2"/>
      <c r="B223" s="2" t="s">
        <v>549</v>
      </c>
      <c r="C223" s="3" t="s">
        <v>140</v>
      </c>
      <c r="D223" s="9">
        <v>44.648499999999999</v>
      </c>
      <c r="E223" s="9">
        <f t="shared" si="7"/>
        <v>9.3983360389610446</v>
      </c>
      <c r="F223" s="3" t="s">
        <v>415</v>
      </c>
      <c r="G223" s="2">
        <v>6.24</v>
      </c>
      <c r="H223" s="3" t="s">
        <v>56</v>
      </c>
      <c r="I223" s="3" t="s">
        <v>45</v>
      </c>
      <c r="J223" s="2"/>
      <c r="K223" s="3" t="s">
        <v>422</v>
      </c>
      <c r="L223" s="3" t="s">
        <v>539</v>
      </c>
      <c r="M223" s="2"/>
      <c r="N223" s="3"/>
      <c r="O223" s="3"/>
      <c r="P223" s="3"/>
      <c r="Q223" s="16"/>
      <c r="R223" s="2"/>
      <c r="S223" s="3"/>
      <c r="T223" s="3"/>
      <c r="U223" s="3"/>
      <c r="V223" s="2"/>
      <c r="W223" s="4"/>
      <c r="X223" s="3"/>
    </row>
    <row r="224" spans="1:24" ht="22.5" x14ac:dyDescent="0.3">
      <c r="A224" s="8" t="s">
        <v>10</v>
      </c>
      <c r="B224" s="2" t="s">
        <v>550</v>
      </c>
      <c r="C224" s="3" t="s">
        <v>140</v>
      </c>
      <c r="D224" s="9">
        <v>48.339399999999998</v>
      </c>
      <c r="E224" s="9">
        <f t="shared" si="7"/>
        <v>1.9086850649350717</v>
      </c>
      <c r="F224" s="3" t="s">
        <v>415</v>
      </c>
      <c r="G224" s="2">
        <v>6.14</v>
      </c>
      <c r="H224" s="3" t="s">
        <v>19</v>
      </c>
      <c r="I224" s="3" t="s">
        <v>45</v>
      </c>
      <c r="J224" s="2" t="s">
        <v>51</v>
      </c>
      <c r="K224" s="3" t="s">
        <v>422</v>
      </c>
      <c r="L224" s="3" t="s">
        <v>539</v>
      </c>
      <c r="M224" s="2"/>
      <c r="N224" s="3"/>
      <c r="O224" s="3"/>
      <c r="P224" s="3"/>
      <c r="Q224" s="16"/>
      <c r="R224" s="2"/>
      <c r="S224" s="3"/>
      <c r="T224" s="3"/>
      <c r="U224" s="3"/>
      <c r="V224" s="2"/>
      <c r="W224" s="4"/>
      <c r="X224" s="3"/>
    </row>
    <row r="225" spans="1:24" ht="22.5" x14ac:dyDescent="0.3">
      <c r="A225" s="2"/>
      <c r="B225" s="2" t="s">
        <v>551</v>
      </c>
      <c r="C225" s="3" t="s">
        <v>140</v>
      </c>
      <c r="D225" s="9">
        <v>49.049900000000001</v>
      </c>
      <c r="E225" s="9">
        <f t="shared" si="7"/>
        <v>0.46692370129870164</v>
      </c>
      <c r="F225" s="3" t="s">
        <v>415</v>
      </c>
      <c r="G225" s="2">
        <v>5.88</v>
      </c>
      <c r="H225" s="3" t="s">
        <v>56</v>
      </c>
      <c r="I225" s="3" t="s">
        <v>51</v>
      </c>
      <c r="J225" s="2"/>
      <c r="K225" s="3" t="s">
        <v>422</v>
      </c>
      <c r="L225" s="3" t="s">
        <v>539</v>
      </c>
      <c r="M225" s="2"/>
      <c r="N225" s="3"/>
      <c r="O225" s="3"/>
      <c r="P225" s="3"/>
      <c r="Q225" s="16"/>
      <c r="R225" s="2"/>
      <c r="S225" s="3"/>
      <c r="T225" s="3"/>
      <c r="U225" s="3"/>
      <c r="V225" s="2"/>
      <c r="W225" s="4"/>
      <c r="X225" s="3"/>
    </row>
    <row r="226" spans="1:24" ht="22.5" x14ac:dyDescent="0.3">
      <c r="A226" s="2"/>
      <c r="B226" s="2" t="s">
        <v>552</v>
      </c>
      <c r="C226" s="3" t="s">
        <v>140</v>
      </c>
      <c r="D226" s="9">
        <v>46.812399999999997</v>
      </c>
      <c r="E226" s="9">
        <f t="shared" si="7"/>
        <v>5.0073051948052036</v>
      </c>
      <c r="F226" s="3" t="s">
        <v>415</v>
      </c>
      <c r="G226" s="2">
        <v>5.83</v>
      </c>
      <c r="H226" s="3" t="s">
        <v>56</v>
      </c>
      <c r="I226" s="3" t="s">
        <v>51</v>
      </c>
      <c r="J226" s="2"/>
      <c r="K226" s="3" t="s">
        <v>422</v>
      </c>
      <c r="L226" s="3" t="s">
        <v>539</v>
      </c>
      <c r="M226" s="2"/>
      <c r="N226" s="3"/>
      <c r="O226" s="3"/>
      <c r="P226" s="3"/>
      <c r="Q226" s="16"/>
      <c r="R226" s="2"/>
      <c r="S226" s="3"/>
      <c r="T226" s="3"/>
      <c r="U226" s="3"/>
      <c r="V226" s="2"/>
      <c r="W226" s="4"/>
      <c r="X226" s="3"/>
    </row>
    <row r="227" spans="1:24" ht="22.5" x14ac:dyDescent="0.3">
      <c r="A227" s="2"/>
      <c r="B227" s="2" t="s">
        <v>553</v>
      </c>
      <c r="C227" s="3" t="s">
        <v>140</v>
      </c>
      <c r="D227" s="9">
        <v>47.492699999999999</v>
      </c>
      <c r="E227" s="9">
        <f t="shared" si="7"/>
        <v>3.6268262987013022</v>
      </c>
      <c r="F227" s="3" t="s">
        <v>415</v>
      </c>
      <c r="G227" s="2">
        <v>5.86</v>
      </c>
      <c r="H227" s="3" t="s">
        <v>56</v>
      </c>
      <c r="I227" s="3" t="s">
        <v>51</v>
      </c>
      <c r="J227" s="2"/>
      <c r="K227" s="3" t="s">
        <v>422</v>
      </c>
      <c r="L227" s="3" t="s">
        <v>539</v>
      </c>
      <c r="M227" s="2"/>
      <c r="N227" s="3"/>
      <c r="O227" s="3"/>
      <c r="P227" s="3"/>
      <c r="Q227" s="16"/>
      <c r="R227" s="2"/>
      <c r="S227" s="3"/>
      <c r="T227" s="3"/>
      <c r="U227" s="3"/>
      <c r="V227" s="2"/>
      <c r="W227" s="4"/>
      <c r="X227" s="3"/>
    </row>
    <row r="228" spans="1:24" ht="22.5" x14ac:dyDescent="0.3">
      <c r="A228" s="2"/>
      <c r="B228" s="2" t="s">
        <v>554</v>
      </c>
      <c r="C228" s="3" t="s">
        <v>140</v>
      </c>
      <c r="D228" s="9">
        <v>47.549500000000002</v>
      </c>
      <c r="E228" s="9">
        <f t="shared" si="7"/>
        <v>3.5115665584415567</v>
      </c>
      <c r="F228" s="3" t="s">
        <v>415</v>
      </c>
      <c r="G228" s="2">
        <v>5.93</v>
      </c>
      <c r="H228" s="3" t="s">
        <v>56</v>
      </c>
      <c r="I228" s="3" t="s">
        <v>51</v>
      </c>
      <c r="J228" s="2"/>
      <c r="K228" s="3" t="s">
        <v>422</v>
      </c>
      <c r="L228" s="3" t="s">
        <v>539</v>
      </c>
      <c r="M228" s="2"/>
      <c r="N228" s="3"/>
      <c r="O228" s="3"/>
      <c r="P228" s="3"/>
      <c r="Q228" s="16"/>
      <c r="R228" s="2"/>
      <c r="S228" s="3"/>
      <c r="T228" s="3"/>
      <c r="U228" s="3"/>
      <c r="V228" s="2"/>
      <c r="W228" s="4"/>
      <c r="X228" s="3"/>
    </row>
    <row r="229" spans="1:24" ht="22.5" x14ac:dyDescent="0.3">
      <c r="A229" s="2"/>
      <c r="B229" s="2" t="s">
        <v>555</v>
      </c>
      <c r="C229" s="3" t="s">
        <v>140</v>
      </c>
      <c r="D229" s="9">
        <v>43.574199999999998</v>
      </c>
      <c r="E229" s="9">
        <f t="shared" si="7"/>
        <v>11.578327922077928</v>
      </c>
      <c r="F229" s="3" t="s">
        <v>415</v>
      </c>
      <c r="G229" s="2">
        <v>6.01</v>
      </c>
      <c r="H229" s="3" t="s">
        <v>56</v>
      </c>
      <c r="I229" s="3" t="s">
        <v>51</v>
      </c>
      <c r="J229" s="2"/>
      <c r="K229" s="3" t="s">
        <v>422</v>
      </c>
      <c r="L229" s="3" t="s">
        <v>539</v>
      </c>
      <c r="M229" s="2"/>
      <c r="N229" s="3"/>
      <c r="O229" s="3"/>
      <c r="P229" s="3"/>
      <c r="Q229" s="16"/>
      <c r="R229" s="2"/>
      <c r="S229" s="3"/>
      <c r="T229" s="3"/>
      <c r="U229" s="3"/>
      <c r="V229" s="2"/>
      <c r="W229" s="4"/>
      <c r="X229" s="3"/>
    </row>
    <row r="230" spans="1:24" ht="22.5" x14ac:dyDescent="0.3">
      <c r="A230" s="2"/>
      <c r="B230" s="2" t="s">
        <v>556</v>
      </c>
      <c r="C230" s="3" t="s">
        <v>140</v>
      </c>
      <c r="D230" s="9">
        <v>43.784500000000001</v>
      </c>
      <c r="E230" s="9">
        <f t="shared" si="7"/>
        <v>11.15158279220779</v>
      </c>
      <c r="F230" s="3" t="s">
        <v>415</v>
      </c>
      <c r="G230" s="2">
        <v>6.01</v>
      </c>
      <c r="H230" s="3" t="s">
        <v>56</v>
      </c>
      <c r="I230" s="3" t="s">
        <v>51</v>
      </c>
      <c r="J230" s="2"/>
      <c r="K230" s="3" t="s">
        <v>422</v>
      </c>
      <c r="L230" s="3" t="s">
        <v>539</v>
      </c>
      <c r="M230" s="2"/>
      <c r="N230" s="3"/>
      <c r="O230" s="3"/>
      <c r="P230" s="3"/>
      <c r="Q230" s="16"/>
      <c r="R230" s="2"/>
      <c r="S230" s="3"/>
      <c r="T230" s="3"/>
      <c r="U230" s="3"/>
      <c r="V230" s="2"/>
      <c r="W230" s="4"/>
      <c r="X230" s="3"/>
    </row>
    <row r="231" spans="1:24" ht="22.5" x14ac:dyDescent="0.3">
      <c r="A231" s="2"/>
      <c r="B231" s="2" t="s">
        <v>557</v>
      </c>
      <c r="C231" s="3" t="s">
        <v>140</v>
      </c>
      <c r="D231" s="9">
        <v>42.337400000000002</v>
      </c>
      <c r="E231" s="9">
        <f t="shared" si="7"/>
        <v>14.088068181818178</v>
      </c>
      <c r="F231" s="3" t="s">
        <v>415</v>
      </c>
      <c r="G231" s="2">
        <v>6.08</v>
      </c>
      <c r="H231" s="3" t="s">
        <v>56</v>
      </c>
      <c r="I231" s="3" t="s">
        <v>51</v>
      </c>
      <c r="J231" s="2"/>
      <c r="K231" s="3" t="s">
        <v>422</v>
      </c>
      <c r="L231" s="3" t="s">
        <v>539</v>
      </c>
      <c r="M231" s="2"/>
      <c r="N231" s="3"/>
      <c r="O231" s="3"/>
      <c r="P231" s="3"/>
      <c r="Q231" s="16"/>
      <c r="R231" s="2"/>
      <c r="S231" s="3"/>
      <c r="T231" s="3"/>
      <c r="U231" s="3"/>
      <c r="V231" s="2"/>
      <c r="W231" s="4"/>
      <c r="X231" s="3"/>
    </row>
    <row r="232" spans="1:24" ht="22.5" x14ac:dyDescent="0.3">
      <c r="A232" s="2"/>
      <c r="B232" s="2" t="s">
        <v>558</v>
      </c>
      <c r="C232" s="3" t="s">
        <v>140</v>
      </c>
      <c r="D232" s="9">
        <v>42.6858</v>
      </c>
      <c r="E232" s="9">
        <f t="shared" si="7"/>
        <v>13.381087662337663</v>
      </c>
      <c r="F232" s="3" t="s">
        <v>415</v>
      </c>
      <c r="G232" s="2">
        <v>6.17</v>
      </c>
      <c r="H232" s="3" t="s">
        <v>56</v>
      </c>
      <c r="I232" s="3" t="s">
        <v>51</v>
      </c>
      <c r="J232" s="2"/>
      <c r="K232" s="3" t="s">
        <v>422</v>
      </c>
      <c r="L232" s="3" t="s">
        <v>539</v>
      </c>
      <c r="M232" s="2"/>
      <c r="N232" s="3"/>
      <c r="O232" s="3"/>
      <c r="P232" s="3"/>
      <c r="Q232" s="16"/>
      <c r="R232" s="2"/>
      <c r="S232" s="3"/>
      <c r="T232" s="3"/>
      <c r="U232" s="3"/>
      <c r="V232" s="2"/>
      <c r="W232" s="4"/>
      <c r="X232" s="3"/>
    </row>
    <row r="233" spans="1:24" ht="22.5" x14ac:dyDescent="0.3">
      <c r="A233" s="2"/>
      <c r="B233" s="2" t="s">
        <v>559</v>
      </c>
      <c r="C233" s="3" t="s">
        <v>140</v>
      </c>
      <c r="D233" s="9">
        <v>42.832700000000003</v>
      </c>
      <c r="E233" s="9">
        <f t="shared" si="7"/>
        <v>13.082995129870126</v>
      </c>
      <c r="F233" s="3" t="s">
        <v>415</v>
      </c>
      <c r="G233" s="2">
        <v>6.25</v>
      </c>
      <c r="H233" s="3" t="s">
        <v>56</v>
      </c>
      <c r="I233" s="3" t="s">
        <v>51</v>
      </c>
      <c r="J233" s="2"/>
      <c r="K233" s="3" t="s">
        <v>422</v>
      </c>
      <c r="L233" s="3" t="s">
        <v>539</v>
      </c>
      <c r="M233" s="2"/>
      <c r="N233" s="3"/>
      <c r="O233" s="3"/>
      <c r="P233" s="3"/>
      <c r="Q233" s="16"/>
      <c r="R233" s="2"/>
      <c r="S233" s="3"/>
      <c r="T233" s="3"/>
      <c r="U233" s="3"/>
      <c r="V233" s="2"/>
      <c r="W233" s="4"/>
      <c r="X233" s="3"/>
    </row>
    <row r="234" spans="1:24" ht="22.5" x14ac:dyDescent="0.3">
      <c r="A234" s="2"/>
      <c r="B234" s="2" t="s">
        <v>560</v>
      </c>
      <c r="C234" s="3" t="s">
        <v>140</v>
      </c>
      <c r="D234" s="9">
        <v>40.404800000000002</v>
      </c>
      <c r="E234" s="9">
        <f t="shared" si="7"/>
        <v>18.009740259740258</v>
      </c>
      <c r="F234" s="3" t="s">
        <v>415</v>
      </c>
      <c r="G234" s="2">
        <v>6.31</v>
      </c>
      <c r="H234" s="3" t="s">
        <v>56</v>
      </c>
      <c r="I234" s="3" t="s">
        <v>51</v>
      </c>
      <c r="J234" s="2"/>
      <c r="K234" s="3" t="s">
        <v>422</v>
      </c>
      <c r="L234" s="3" t="s">
        <v>539</v>
      </c>
      <c r="M234" s="2"/>
      <c r="N234" s="3"/>
      <c r="O234" s="3"/>
      <c r="P234" s="3"/>
      <c r="Q234" s="16"/>
      <c r="R234" s="2"/>
      <c r="S234" s="3"/>
      <c r="T234" s="3"/>
      <c r="U234" s="3"/>
      <c r="V234" s="2"/>
      <c r="W234" s="4"/>
      <c r="X234" s="3"/>
    </row>
    <row r="235" spans="1:24" ht="22.5" x14ac:dyDescent="0.3">
      <c r="A235" s="2"/>
      <c r="B235" s="2" t="s">
        <v>561</v>
      </c>
      <c r="C235" s="3" t="s">
        <v>140</v>
      </c>
      <c r="D235" s="9">
        <v>40.683599999999998</v>
      </c>
      <c r="E235" s="9">
        <f t="shared" si="7"/>
        <v>17.443993506493509</v>
      </c>
      <c r="F235" s="3" t="s">
        <v>415</v>
      </c>
      <c r="G235" s="2">
        <v>6.43</v>
      </c>
      <c r="H235" s="3" t="s">
        <v>56</v>
      </c>
      <c r="I235" s="3" t="s">
        <v>51</v>
      </c>
      <c r="J235" s="2"/>
      <c r="K235" s="3" t="s">
        <v>422</v>
      </c>
      <c r="L235" s="3" t="s">
        <v>539</v>
      </c>
      <c r="M235" s="2"/>
      <c r="N235" s="3"/>
      <c r="O235" s="3"/>
      <c r="P235" s="3"/>
      <c r="Q235" s="16"/>
      <c r="R235" s="2"/>
      <c r="S235" s="3"/>
      <c r="T235" s="3"/>
      <c r="U235" s="3"/>
      <c r="V235" s="2"/>
      <c r="W235" s="4"/>
      <c r="X235" s="3"/>
    </row>
    <row r="236" spans="1:24" ht="22.5" x14ac:dyDescent="0.3">
      <c r="A236" s="2"/>
      <c r="B236" s="2" t="s">
        <v>562</v>
      </c>
      <c r="C236" s="3" t="s">
        <v>140</v>
      </c>
      <c r="D236" s="9">
        <v>40.070300000000003</v>
      </c>
      <c r="E236" s="9">
        <f t="shared" si="7"/>
        <v>18.688514610389607</v>
      </c>
      <c r="F236" s="3" t="s">
        <v>415</v>
      </c>
      <c r="G236" s="2">
        <v>6.49</v>
      </c>
      <c r="H236" s="3" t="s">
        <v>56</v>
      </c>
      <c r="I236" s="3" t="s">
        <v>51</v>
      </c>
      <c r="J236" s="2"/>
      <c r="K236" s="3" t="s">
        <v>422</v>
      </c>
      <c r="L236" s="3" t="s">
        <v>539</v>
      </c>
      <c r="M236" s="2"/>
      <c r="N236" s="3"/>
      <c r="O236" s="3"/>
      <c r="P236" s="3"/>
      <c r="Q236" s="16"/>
      <c r="R236" s="2"/>
      <c r="S236" s="3"/>
      <c r="T236" s="3"/>
      <c r="U236" s="3"/>
      <c r="V236" s="2"/>
      <c r="W236" s="4"/>
      <c r="X236" s="3"/>
    </row>
    <row r="237" spans="1:24" ht="22.5" x14ac:dyDescent="0.3">
      <c r="A237" s="2"/>
      <c r="B237" s="2" t="s">
        <v>563</v>
      </c>
      <c r="C237" s="3" t="s">
        <v>140</v>
      </c>
      <c r="D237" s="9">
        <v>40.083599999999997</v>
      </c>
      <c r="E237" s="9">
        <f t="shared" si="7"/>
        <v>18.661525974025984</v>
      </c>
      <c r="F237" s="3" t="s">
        <v>415</v>
      </c>
      <c r="G237" s="2">
        <v>6.6</v>
      </c>
      <c r="H237" s="3" t="s">
        <v>56</v>
      </c>
      <c r="I237" s="3" t="s">
        <v>51</v>
      </c>
      <c r="J237" s="2"/>
      <c r="K237" s="3" t="s">
        <v>422</v>
      </c>
      <c r="L237" s="3" t="s">
        <v>539</v>
      </c>
      <c r="M237" s="2"/>
      <c r="N237" s="3"/>
      <c r="O237" s="3"/>
      <c r="P237" s="3"/>
      <c r="Q237" s="16"/>
      <c r="R237" s="2"/>
      <c r="S237" s="3"/>
      <c r="T237" s="3"/>
      <c r="U237" s="3"/>
      <c r="V237" s="2"/>
      <c r="W237" s="4"/>
      <c r="X237" s="3"/>
    </row>
    <row r="238" spans="1:24" ht="22.5" x14ac:dyDescent="0.3">
      <c r="A238" s="2"/>
      <c r="B238" s="2" t="s">
        <v>564</v>
      </c>
      <c r="C238" s="3" t="s">
        <v>140</v>
      </c>
      <c r="D238" s="9">
        <v>40.4</v>
      </c>
      <c r="E238" s="9">
        <f t="shared" si="7"/>
        <v>18.019480519480524</v>
      </c>
      <c r="F238" s="3" t="s">
        <v>415</v>
      </c>
      <c r="G238" s="2">
        <v>6.76</v>
      </c>
      <c r="H238" s="3" t="s">
        <v>56</v>
      </c>
      <c r="I238" s="3" t="s">
        <v>51</v>
      </c>
      <c r="J238" s="2"/>
      <c r="K238" s="3" t="s">
        <v>422</v>
      </c>
      <c r="L238" s="3" t="s">
        <v>539</v>
      </c>
      <c r="M238" s="2"/>
      <c r="N238" s="3"/>
      <c r="O238" s="3"/>
      <c r="P238" s="3"/>
      <c r="Q238" s="16"/>
      <c r="R238" s="2"/>
      <c r="S238" s="3"/>
      <c r="T238" s="3"/>
      <c r="U238" s="3"/>
      <c r="V238" s="2"/>
      <c r="W238" s="4"/>
      <c r="X238" s="3"/>
    </row>
    <row r="239" spans="1:24" ht="22.5" x14ac:dyDescent="0.3">
      <c r="A239" s="2"/>
      <c r="B239" s="2" t="s">
        <v>565</v>
      </c>
      <c r="C239" s="3" t="s">
        <v>140</v>
      </c>
      <c r="D239" s="9">
        <v>38.295400000000001</v>
      </c>
      <c r="E239" s="9">
        <f t="shared" si="7"/>
        <v>22.290178571428569</v>
      </c>
      <c r="F239" s="3" t="s">
        <v>415</v>
      </c>
      <c r="G239" s="2">
        <v>6.72</v>
      </c>
      <c r="H239" s="3" t="s">
        <v>56</v>
      </c>
      <c r="I239" s="3" t="s">
        <v>51</v>
      </c>
      <c r="J239" s="2"/>
      <c r="K239" s="3" t="s">
        <v>422</v>
      </c>
      <c r="L239" s="3" t="s">
        <v>539</v>
      </c>
      <c r="M239" s="2"/>
      <c r="N239" s="3"/>
      <c r="O239" s="3"/>
      <c r="P239" s="3"/>
      <c r="Q239" s="16"/>
      <c r="R239" s="2"/>
      <c r="S239" s="3"/>
      <c r="T239" s="3"/>
      <c r="U239" s="3"/>
      <c r="V239" s="2"/>
      <c r="W239" s="4"/>
      <c r="X239" s="3"/>
    </row>
    <row r="240" spans="1:24" ht="22.5" x14ac:dyDescent="0.3">
      <c r="A240" s="2"/>
      <c r="B240" s="2" t="s">
        <v>566</v>
      </c>
      <c r="C240" s="3" t="s">
        <v>140</v>
      </c>
      <c r="D240" s="9">
        <v>38.030099999999997</v>
      </c>
      <c r="E240" s="9">
        <f t="shared" si="7"/>
        <v>22.82853084415585</v>
      </c>
      <c r="F240" s="3" t="s">
        <v>415</v>
      </c>
      <c r="G240" s="2">
        <v>6.82</v>
      </c>
      <c r="H240" s="3" t="s">
        <v>56</v>
      </c>
      <c r="I240" s="3" t="s">
        <v>51</v>
      </c>
      <c r="J240" s="2"/>
      <c r="K240" s="3" t="s">
        <v>422</v>
      </c>
      <c r="L240" s="3" t="s">
        <v>539</v>
      </c>
      <c r="M240" s="2"/>
      <c r="N240" s="3"/>
      <c r="O240" s="3"/>
      <c r="P240" s="3"/>
      <c r="Q240" s="16"/>
      <c r="R240" s="2"/>
      <c r="S240" s="3"/>
      <c r="T240" s="3"/>
      <c r="U240" s="3"/>
      <c r="V240" s="2"/>
      <c r="W240" s="4"/>
      <c r="X240" s="3"/>
    </row>
    <row r="241" spans="1:24" ht="22.5" x14ac:dyDescent="0.3">
      <c r="A241" s="2"/>
      <c r="B241" s="2" t="s">
        <v>567</v>
      </c>
      <c r="C241" s="3" t="s">
        <v>140</v>
      </c>
      <c r="D241" s="9">
        <v>38.736199999999997</v>
      </c>
      <c r="E241" s="9">
        <f t="shared" si="7"/>
        <v>21.395698051948063</v>
      </c>
      <c r="F241" s="3" t="s">
        <v>415</v>
      </c>
      <c r="G241" s="2">
        <v>7</v>
      </c>
      <c r="H241" s="3" t="s">
        <v>56</v>
      </c>
      <c r="I241" s="3" t="s">
        <v>51</v>
      </c>
      <c r="J241" s="2"/>
      <c r="K241" s="3" t="s">
        <v>422</v>
      </c>
      <c r="L241" s="3" t="s">
        <v>539</v>
      </c>
      <c r="M241" s="2"/>
      <c r="N241" s="3"/>
      <c r="O241" s="3"/>
      <c r="P241" s="3"/>
      <c r="Q241" s="16"/>
      <c r="R241" s="2"/>
      <c r="S241" s="3"/>
      <c r="T241" s="3"/>
      <c r="U241" s="3"/>
      <c r="V241" s="2"/>
      <c r="W241" s="4"/>
      <c r="X241" s="3"/>
    </row>
    <row r="242" spans="1:24" ht="22.5" x14ac:dyDescent="0.3">
      <c r="A242" s="2"/>
      <c r="B242" s="2" t="s">
        <v>568</v>
      </c>
      <c r="C242" s="3" t="s">
        <v>140</v>
      </c>
      <c r="D242" s="9">
        <v>38.632199999999997</v>
      </c>
      <c r="E242" s="9">
        <f t="shared" si="7"/>
        <v>21.606737012987022</v>
      </c>
      <c r="F242" s="3" t="s">
        <v>415</v>
      </c>
      <c r="G242" s="2">
        <v>7.02</v>
      </c>
      <c r="H242" s="3" t="s">
        <v>56</v>
      </c>
      <c r="I242" s="3" t="s">
        <v>51</v>
      </c>
      <c r="J242" s="2"/>
      <c r="K242" s="3" t="s">
        <v>422</v>
      </c>
      <c r="L242" s="3" t="s">
        <v>539</v>
      </c>
      <c r="M242" s="2"/>
      <c r="N242" s="3"/>
      <c r="O242" s="3"/>
      <c r="P242" s="3"/>
      <c r="Q242" s="16"/>
      <c r="R242" s="2"/>
      <c r="S242" s="3"/>
      <c r="T242" s="3"/>
      <c r="U242" s="3"/>
      <c r="V242" s="2"/>
      <c r="W242" s="4"/>
      <c r="X242" s="3"/>
    </row>
    <row r="243" spans="1:24" ht="22.5" x14ac:dyDescent="0.3">
      <c r="A243" s="2"/>
      <c r="B243" s="2" t="s">
        <v>569</v>
      </c>
      <c r="C243" s="3" t="s">
        <v>140</v>
      </c>
      <c r="D243" s="9">
        <v>38.593699999999998</v>
      </c>
      <c r="E243" s="9">
        <f t="shared" si="7"/>
        <v>21.684862012987018</v>
      </c>
      <c r="F243" s="3" t="s">
        <v>415</v>
      </c>
      <c r="G243" s="2">
        <v>7.07</v>
      </c>
      <c r="H243" s="3" t="s">
        <v>56</v>
      </c>
      <c r="I243" s="3" t="s">
        <v>51</v>
      </c>
      <c r="J243" s="2"/>
      <c r="K243" s="3" t="s">
        <v>422</v>
      </c>
      <c r="L243" s="3" t="s">
        <v>539</v>
      </c>
      <c r="M243" s="2"/>
      <c r="N243" s="3"/>
      <c r="O243" s="3"/>
      <c r="P243" s="3"/>
      <c r="Q243" s="16"/>
      <c r="R243" s="2"/>
      <c r="S243" s="3"/>
      <c r="T243" s="3"/>
      <c r="U243" s="3"/>
      <c r="V243" s="2"/>
      <c r="W243" s="4"/>
      <c r="X243" s="3"/>
    </row>
    <row r="244" spans="1:24" ht="22.5" x14ac:dyDescent="0.3">
      <c r="A244" s="2"/>
      <c r="B244" s="2" t="s">
        <v>570</v>
      </c>
      <c r="C244" s="3" t="s">
        <v>140</v>
      </c>
      <c r="D244" s="9">
        <v>36.540599999999998</v>
      </c>
      <c r="E244" s="9">
        <f t="shared" si="7"/>
        <v>25.851055194805202</v>
      </c>
      <c r="F244" s="3" t="s">
        <v>415</v>
      </c>
      <c r="G244" s="2">
        <v>7.17</v>
      </c>
      <c r="H244" s="3" t="s">
        <v>56</v>
      </c>
      <c r="I244" s="3" t="s">
        <v>51</v>
      </c>
      <c r="J244" s="2"/>
      <c r="K244" s="3" t="s">
        <v>422</v>
      </c>
      <c r="L244" s="3" t="s">
        <v>539</v>
      </c>
      <c r="M244" s="2"/>
      <c r="N244" s="3"/>
      <c r="O244" s="3"/>
      <c r="P244" s="3"/>
      <c r="Q244" s="16"/>
      <c r="R244" s="2"/>
      <c r="S244" s="3"/>
      <c r="T244" s="3"/>
      <c r="U244" s="3"/>
      <c r="V244" s="2"/>
      <c r="W244" s="4"/>
      <c r="X244" s="3"/>
    </row>
    <row r="245" spans="1:24" ht="22.5" x14ac:dyDescent="0.3">
      <c r="A245" s="2"/>
      <c r="B245" s="2" t="s">
        <v>571</v>
      </c>
      <c r="C245" s="3" t="s">
        <v>140</v>
      </c>
      <c r="D245" s="9">
        <v>36.322400000000002</v>
      </c>
      <c r="E245" s="9">
        <f t="shared" si="7"/>
        <v>26.293831168831165</v>
      </c>
      <c r="F245" s="3" t="s">
        <v>415</v>
      </c>
      <c r="G245" s="2">
        <v>7.28</v>
      </c>
      <c r="H245" s="3" t="s">
        <v>56</v>
      </c>
      <c r="I245" s="3" t="s">
        <v>51</v>
      </c>
      <c r="J245" s="2"/>
      <c r="K245" s="3" t="s">
        <v>422</v>
      </c>
      <c r="L245" s="3" t="s">
        <v>539</v>
      </c>
      <c r="M245" s="2"/>
      <c r="N245" s="3"/>
      <c r="O245" s="3"/>
      <c r="P245" s="3"/>
      <c r="Q245" s="16"/>
      <c r="R245" s="2"/>
      <c r="S245" s="3"/>
      <c r="T245" s="3"/>
      <c r="U245" s="3"/>
      <c r="V245" s="2"/>
      <c r="W245" s="4"/>
      <c r="X245" s="3"/>
    </row>
    <row r="246" spans="1:24" ht="22.5" x14ac:dyDescent="0.3">
      <c r="A246" s="2"/>
      <c r="B246" s="2" t="s">
        <v>572</v>
      </c>
      <c r="C246" s="3" t="s">
        <v>140</v>
      </c>
      <c r="D246" s="9">
        <v>33.6111</v>
      </c>
      <c r="E246" s="9">
        <f t="shared" si="7"/>
        <v>31.795657467532468</v>
      </c>
      <c r="F246" s="3" t="s">
        <v>415</v>
      </c>
      <c r="G246" s="2">
        <v>7.3</v>
      </c>
      <c r="H246" s="3" t="s">
        <v>56</v>
      </c>
      <c r="I246" s="3" t="s">
        <v>51</v>
      </c>
      <c r="J246" s="2"/>
      <c r="K246" s="3" t="s">
        <v>422</v>
      </c>
      <c r="L246" s="3" t="s">
        <v>539</v>
      </c>
      <c r="M246" s="2"/>
      <c r="N246" s="3"/>
      <c r="O246" s="3"/>
      <c r="P246" s="3"/>
      <c r="Q246" s="16"/>
      <c r="R246" s="2"/>
      <c r="S246" s="3"/>
      <c r="T246" s="3"/>
      <c r="U246" s="3"/>
      <c r="V246" s="2"/>
      <c r="W246" s="4"/>
      <c r="X246" s="3"/>
    </row>
    <row r="247" spans="1:24" ht="22.5" x14ac:dyDescent="0.3">
      <c r="A247" s="2"/>
      <c r="B247" s="2" t="s">
        <v>573</v>
      </c>
      <c r="C247" s="3" t="s">
        <v>140</v>
      </c>
      <c r="D247" s="9">
        <v>29.040199999999999</v>
      </c>
      <c r="E247" s="9">
        <f t="shared" si="7"/>
        <v>41.071022727272734</v>
      </c>
      <c r="F247" s="3" t="s">
        <v>415</v>
      </c>
      <c r="G247" s="2">
        <v>7.55</v>
      </c>
      <c r="H247" s="3" t="s">
        <v>56</v>
      </c>
      <c r="I247" s="3" t="s">
        <v>51</v>
      </c>
      <c r="J247" s="2"/>
      <c r="K247" s="3" t="s">
        <v>422</v>
      </c>
      <c r="L247" s="3" t="s">
        <v>539</v>
      </c>
      <c r="M247" s="2"/>
      <c r="N247" s="3"/>
      <c r="O247" s="3"/>
      <c r="P247" s="3"/>
      <c r="Q247" s="16"/>
      <c r="R247" s="2"/>
      <c r="S247" s="3"/>
      <c r="T247" s="3"/>
      <c r="U247" s="3"/>
      <c r="V247" s="2"/>
      <c r="W247" s="4"/>
      <c r="X247" s="3"/>
    </row>
    <row r="248" spans="1:24" ht="22.5" x14ac:dyDescent="0.3">
      <c r="A248" s="2"/>
      <c r="B248" s="2" t="s">
        <v>574</v>
      </c>
      <c r="C248" s="3" t="s">
        <v>140</v>
      </c>
      <c r="D248" s="9">
        <v>28.829699999999999</v>
      </c>
      <c r="E248" s="9">
        <f t="shared" si="7"/>
        <v>41.498173701298704</v>
      </c>
      <c r="F248" s="3" t="s">
        <v>415</v>
      </c>
      <c r="G248" s="2">
        <v>7.57</v>
      </c>
      <c r="H248" s="3" t="s">
        <v>56</v>
      </c>
      <c r="I248" s="3" t="s">
        <v>51</v>
      </c>
      <c r="J248" s="2"/>
      <c r="K248" s="3" t="s">
        <v>422</v>
      </c>
      <c r="L248" s="3" t="s">
        <v>539</v>
      </c>
      <c r="M248" s="2"/>
      <c r="N248" s="3"/>
      <c r="O248" s="3"/>
      <c r="P248" s="3"/>
      <c r="Q248" s="16"/>
      <c r="R248" s="2"/>
      <c r="S248" s="3"/>
      <c r="T248" s="3"/>
      <c r="U248" s="3"/>
      <c r="V248" s="2"/>
      <c r="W248" s="4"/>
      <c r="X248" s="3"/>
    </row>
    <row r="249" spans="1:24" ht="22.5" x14ac:dyDescent="0.3">
      <c r="A249" s="2"/>
      <c r="B249" s="2" t="s">
        <v>575</v>
      </c>
      <c r="C249" s="3" t="s">
        <v>140</v>
      </c>
      <c r="D249" s="9">
        <v>29.033200000000001</v>
      </c>
      <c r="E249" s="9">
        <f t="shared" si="7"/>
        <v>41.085227272727273</v>
      </c>
      <c r="F249" s="3" t="s">
        <v>415</v>
      </c>
      <c r="G249" s="2">
        <v>7.68</v>
      </c>
      <c r="H249" s="3" t="s">
        <v>56</v>
      </c>
      <c r="I249" s="3" t="s">
        <v>51</v>
      </c>
      <c r="J249" s="2"/>
      <c r="K249" s="3" t="s">
        <v>422</v>
      </c>
      <c r="L249" s="3" t="s">
        <v>539</v>
      </c>
      <c r="M249" s="2"/>
      <c r="N249" s="3"/>
      <c r="O249" s="3"/>
      <c r="P249" s="3"/>
      <c r="Q249" s="16"/>
      <c r="R249" s="2"/>
      <c r="S249" s="3"/>
      <c r="T249" s="3"/>
      <c r="U249" s="3"/>
      <c r="V249" s="2"/>
      <c r="W249" s="4"/>
      <c r="X249" s="3"/>
    </row>
    <row r="250" spans="1:24" ht="22.5" x14ac:dyDescent="0.3">
      <c r="A250" s="2"/>
      <c r="B250" s="2" t="s">
        <v>576</v>
      </c>
      <c r="C250" s="3" t="s">
        <v>140</v>
      </c>
      <c r="D250" s="9">
        <v>28.872</v>
      </c>
      <c r="E250" s="9">
        <f t="shared" si="7"/>
        <v>41.412337662337663</v>
      </c>
      <c r="F250" s="3" t="s">
        <v>415</v>
      </c>
      <c r="G250" s="2">
        <v>7.81</v>
      </c>
      <c r="H250" s="3" t="s">
        <v>56</v>
      </c>
      <c r="I250" s="3" t="s">
        <v>51</v>
      </c>
      <c r="J250" s="2"/>
      <c r="K250" s="3" t="s">
        <v>422</v>
      </c>
      <c r="L250" s="3" t="s">
        <v>539</v>
      </c>
      <c r="M250" s="2"/>
      <c r="N250" s="3"/>
      <c r="O250" s="3"/>
      <c r="P250" s="3"/>
      <c r="Q250" s="16"/>
      <c r="R250" s="2"/>
      <c r="S250" s="3"/>
      <c r="T250" s="3"/>
      <c r="U250" s="3"/>
      <c r="V250" s="2"/>
      <c r="W250" s="4"/>
      <c r="X250" s="3"/>
    </row>
    <row r="251" spans="1:24" ht="22.5" x14ac:dyDescent="0.3">
      <c r="A251" s="2"/>
      <c r="B251" s="2" t="s">
        <v>577</v>
      </c>
      <c r="C251" s="3" t="s">
        <v>140</v>
      </c>
      <c r="D251" s="9">
        <v>28.487200000000001</v>
      </c>
      <c r="E251" s="9">
        <f t="shared" si="7"/>
        <v>42.19318181818182</v>
      </c>
      <c r="F251" s="3" t="s">
        <v>415</v>
      </c>
      <c r="G251" s="2">
        <v>7.81</v>
      </c>
      <c r="H251" s="3" t="s">
        <v>56</v>
      </c>
      <c r="I251" s="3" t="s">
        <v>51</v>
      </c>
      <c r="J251" s="2"/>
      <c r="K251" s="3" t="s">
        <v>422</v>
      </c>
      <c r="L251" s="3" t="s">
        <v>539</v>
      </c>
      <c r="M251" s="2"/>
      <c r="N251" s="3"/>
      <c r="O251" s="3"/>
      <c r="P251" s="3"/>
      <c r="Q251" s="16"/>
      <c r="R251" s="2"/>
      <c r="S251" s="3"/>
      <c r="T251" s="3"/>
      <c r="U251" s="3"/>
      <c r="V251" s="2"/>
      <c r="W251" s="4"/>
      <c r="X251" s="3"/>
    </row>
    <row r="252" spans="1:24" ht="22.5" x14ac:dyDescent="0.3">
      <c r="A252" s="2"/>
      <c r="B252" s="2" t="s">
        <v>578</v>
      </c>
      <c r="C252" s="3" t="s">
        <v>140</v>
      </c>
      <c r="D252" s="9">
        <v>28.7532</v>
      </c>
      <c r="E252" s="9">
        <f t="shared" si="7"/>
        <v>41.653409090909093</v>
      </c>
      <c r="F252" s="3" t="s">
        <v>415</v>
      </c>
      <c r="G252" s="2">
        <v>7.86</v>
      </c>
      <c r="H252" s="3" t="s">
        <v>56</v>
      </c>
      <c r="I252" s="3" t="s">
        <v>51</v>
      </c>
      <c r="J252" s="2"/>
      <c r="K252" s="3" t="s">
        <v>422</v>
      </c>
      <c r="L252" s="3" t="s">
        <v>539</v>
      </c>
      <c r="M252" s="2"/>
      <c r="N252" s="3"/>
      <c r="O252" s="3"/>
      <c r="P252" s="3"/>
      <c r="Q252" s="16"/>
      <c r="R252" s="2"/>
      <c r="S252" s="3"/>
      <c r="T252" s="3"/>
      <c r="U252" s="3"/>
      <c r="V252" s="2"/>
      <c r="W252" s="4"/>
      <c r="X252" s="3"/>
    </row>
    <row r="253" spans="1:24" ht="22.5" x14ac:dyDescent="0.3">
      <c r="A253" s="2"/>
      <c r="B253" s="2" t="s">
        <v>579</v>
      </c>
      <c r="C253" s="3" t="s">
        <v>140</v>
      </c>
      <c r="D253" s="9">
        <v>28.285299999999999</v>
      </c>
      <c r="E253" s="9">
        <f t="shared" si="7"/>
        <v>42.602881493506494</v>
      </c>
      <c r="F253" s="3" t="s">
        <v>415</v>
      </c>
      <c r="G253" s="2">
        <v>7.99</v>
      </c>
      <c r="H253" s="3" t="s">
        <v>56</v>
      </c>
      <c r="I253" s="3" t="s">
        <v>51</v>
      </c>
      <c r="J253" s="2"/>
      <c r="K253" s="3" t="s">
        <v>422</v>
      </c>
      <c r="L253" s="3" t="s">
        <v>539</v>
      </c>
      <c r="M253" s="2"/>
      <c r="N253" s="3"/>
      <c r="O253" s="3"/>
      <c r="P253" s="3"/>
      <c r="Q253" s="16"/>
      <c r="R253" s="2"/>
      <c r="S253" s="3"/>
      <c r="T253" s="3"/>
      <c r="U253" s="3"/>
      <c r="V253" s="2"/>
      <c r="W253" s="4"/>
      <c r="X253" s="3"/>
    </row>
    <row r="254" spans="1:24" ht="22.5" x14ac:dyDescent="0.3">
      <c r="A254" s="2"/>
      <c r="B254" s="2" t="s">
        <v>580</v>
      </c>
      <c r="C254" s="3" t="s">
        <v>140</v>
      </c>
      <c r="D254" s="9">
        <v>28.470199999999998</v>
      </c>
      <c r="E254" s="9">
        <f t="shared" si="7"/>
        <v>42.227678571428577</v>
      </c>
      <c r="F254" s="3" t="s">
        <v>415</v>
      </c>
      <c r="G254" s="2">
        <v>8.06</v>
      </c>
      <c r="H254" s="3" t="s">
        <v>56</v>
      </c>
      <c r="I254" s="3" t="s">
        <v>51</v>
      </c>
      <c r="J254" s="2"/>
      <c r="K254" s="3" t="s">
        <v>422</v>
      </c>
      <c r="L254" s="3" t="s">
        <v>539</v>
      </c>
      <c r="M254" s="2"/>
      <c r="N254" s="3"/>
      <c r="O254" s="3"/>
      <c r="P254" s="3"/>
      <c r="Q254" s="16"/>
      <c r="R254" s="2"/>
      <c r="S254" s="3"/>
      <c r="T254" s="3"/>
      <c r="U254" s="3"/>
      <c r="V254" s="2"/>
      <c r="W254" s="4"/>
      <c r="X254" s="3"/>
    </row>
    <row r="255" spans="1:24" ht="22.5" x14ac:dyDescent="0.3">
      <c r="A255" s="2"/>
      <c r="B255" s="2" t="s">
        <v>581</v>
      </c>
      <c r="C255" s="3" t="s">
        <v>140</v>
      </c>
      <c r="D255" s="9">
        <v>23.9499</v>
      </c>
      <c r="E255" s="9">
        <f t="shared" si="7"/>
        <v>51.400365259740269</v>
      </c>
      <c r="F255" s="3" t="s">
        <v>415</v>
      </c>
      <c r="G255" s="2">
        <v>8.26</v>
      </c>
      <c r="H255" s="3" t="s">
        <v>56</v>
      </c>
      <c r="I255" s="3" t="s">
        <v>51</v>
      </c>
      <c r="J255" s="2"/>
      <c r="K255" s="3" t="s">
        <v>422</v>
      </c>
      <c r="L255" s="3" t="s">
        <v>539</v>
      </c>
      <c r="M255" s="2"/>
      <c r="N255" s="3"/>
      <c r="O255" s="3"/>
      <c r="P255" s="3"/>
      <c r="Q255" s="21"/>
      <c r="S255" s="3"/>
      <c r="T255" s="3"/>
      <c r="U255" s="3"/>
      <c r="V255" s="2"/>
      <c r="W255" s="4"/>
      <c r="X255" s="3"/>
    </row>
    <row r="256" spans="1:24" ht="18.600000000000001" customHeight="1" x14ac:dyDescent="0.3">
      <c r="A256" s="2"/>
      <c r="B256" s="2" t="s">
        <v>582</v>
      </c>
      <c r="C256" s="3" t="s">
        <v>140</v>
      </c>
      <c r="D256" s="9">
        <v>24.295500000000001</v>
      </c>
      <c r="E256" s="9">
        <f t="shared" si="7"/>
        <v>50.699066558441565</v>
      </c>
      <c r="F256" s="3" t="s">
        <v>415</v>
      </c>
      <c r="G256" s="2">
        <v>8.4600000000000009</v>
      </c>
      <c r="H256" s="3" t="s">
        <v>56</v>
      </c>
      <c r="I256" s="3" t="s">
        <v>51</v>
      </c>
      <c r="J256" s="2"/>
      <c r="K256" s="3" t="s">
        <v>422</v>
      </c>
      <c r="L256" s="3" t="s">
        <v>539</v>
      </c>
      <c r="M256" s="2"/>
      <c r="N256" s="3"/>
      <c r="O256" s="3"/>
      <c r="P256" s="3"/>
      <c r="Q256" s="16"/>
      <c r="R256" s="2"/>
      <c r="S256" s="3"/>
      <c r="T256" s="3"/>
      <c r="U256" s="3"/>
      <c r="V256" s="2"/>
      <c r="W256" s="4"/>
      <c r="X256" s="3"/>
    </row>
    <row r="257" spans="1:24" ht="22.5" x14ac:dyDescent="0.3">
      <c r="A257" s="23" t="s">
        <v>594</v>
      </c>
      <c r="B257" s="2" t="s">
        <v>583</v>
      </c>
      <c r="C257" s="3" t="s">
        <v>140</v>
      </c>
      <c r="D257" s="9">
        <v>13.053100000000001</v>
      </c>
      <c r="E257" s="9">
        <f t="shared" si="7"/>
        <v>73.512378246753258</v>
      </c>
      <c r="F257" s="3" t="s">
        <v>415</v>
      </c>
      <c r="G257" s="2">
        <v>11.8</v>
      </c>
      <c r="H257" s="3" t="s">
        <v>56</v>
      </c>
      <c r="I257" s="3" t="s">
        <v>51</v>
      </c>
      <c r="J257" s="2"/>
      <c r="K257" s="3" t="s">
        <v>422</v>
      </c>
      <c r="L257" s="3" t="s">
        <v>539</v>
      </c>
      <c r="M257" s="2"/>
      <c r="N257" s="3"/>
      <c r="O257" s="3"/>
      <c r="P257" s="3"/>
      <c r="Q257" s="19" t="s">
        <v>590</v>
      </c>
      <c r="R257" s="8" t="s">
        <v>592</v>
      </c>
      <c r="S257" s="3"/>
      <c r="T257" s="3"/>
      <c r="U257" s="15" t="s">
        <v>587</v>
      </c>
      <c r="V257" s="2"/>
      <c r="W257" s="4"/>
      <c r="X257" s="3"/>
    </row>
    <row r="258" spans="1:24" ht="22.5" x14ac:dyDescent="0.3">
      <c r="A258" s="8" t="s">
        <v>12</v>
      </c>
      <c r="B258" s="2" t="s">
        <v>584</v>
      </c>
      <c r="C258" s="3" t="s">
        <v>140</v>
      </c>
      <c r="D258" s="9">
        <v>0</v>
      </c>
      <c r="E258" s="9">
        <f t="shared" si="7"/>
        <v>100</v>
      </c>
      <c r="F258" s="3" t="s">
        <v>415</v>
      </c>
      <c r="G258" s="2">
        <v>12.13</v>
      </c>
      <c r="H258" s="3" t="s">
        <v>425</v>
      </c>
      <c r="I258" s="3" t="s">
        <v>73</v>
      </c>
      <c r="J258" s="2"/>
      <c r="K258" s="3" t="s">
        <v>422</v>
      </c>
      <c r="L258" s="3" t="s">
        <v>539</v>
      </c>
      <c r="M258" s="2"/>
      <c r="N258" s="3"/>
      <c r="O258" s="3"/>
      <c r="P258" s="3"/>
      <c r="Q258" s="19" t="s">
        <v>590</v>
      </c>
      <c r="R258" s="8" t="s">
        <v>588</v>
      </c>
      <c r="S258" s="3"/>
      <c r="T258" s="3"/>
      <c r="U258" s="3"/>
      <c r="V258" s="2"/>
      <c r="W258" s="4"/>
      <c r="X258" s="3"/>
    </row>
    <row r="259" spans="1:24" ht="22.5" x14ac:dyDescent="0.3">
      <c r="A259" s="8" t="s">
        <v>12</v>
      </c>
      <c r="B259" s="2" t="s">
        <v>585</v>
      </c>
      <c r="C259" s="3" t="s">
        <v>140</v>
      </c>
      <c r="D259" s="9">
        <v>0</v>
      </c>
      <c r="E259" s="9">
        <f t="shared" si="7"/>
        <v>100</v>
      </c>
      <c r="F259" s="3" t="s">
        <v>415</v>
      </c>
      <c r="G259" s="2">
        <v>12.36</v>
      </c>
      <c r="H259" s="3" t="s">
        <v>425</v>
      </c>
      <c r="I259" s="3" t="s">
        <v>73</v>
      </c>
      <c r="J259" s="2"/>
      <c r="K259" s="3" t="s">
        <v>422</v>
      </c>
      <c r="L259" s="3" t="s">
        <v>539</v>
      </c>
      <c r="M259" s="2"/>
      <c r="N259" s="3"/>
      <c r="O259" s="3"/>
      <c r="P259" s="3"/>
      <c r="Q259" s="19" t="s">
        <v>590</v>
      </c>
      <c r="R259" s="8" t="s">
        <v>589</v>
      </c>
      <c r="S259" s="3"/>
      <c r="T259" s="3"/>
      <c r="U259" s="3"/>
      <c r="V259" s="2"/>
      <c r="W259" s="4"/>
      <c r="X259" s="3"/>
    </row>
    <row r="260" spans="1:24" ht="22.5" x14ac:dyDescent="0.3">
      <c r="A260" s="23" t="s">
        <v>595</v>
      </c>
      <c r="B260" s="2" t="s">
        <v>586</v>
      </c>
      <c r="C260" s="3" t="s">
        <v>140</v>
      </c>
      <c r="D260" s="9">
        <v>23.857500000000002</v>
      </c>
      <c r="E260" s="9"/>
      <c r="F260" s="3" t="s">
        <v>415</v>
      </c>
      <c r="G260" s="2">
        <v>6.41</v>
      </c>
      <c r="H260" s="3" t="s">
        <v>19</v>
      </c>
      <c r="I260" s="3" t="s">
        <v>73</v>
      </c>
      <c r="J260" s="2" t="s">
        <v>51</v>
      </c>
      <c r="K260" s="3" t="s">
        <v>422</v>
      </c>
      <c r="L260" s="3" t="s">
        <v>539</v>
      </c>
      <c r="M260" s="2"/>
      <c r="N260" s="3"/>
      <c r="O260" s="3"/>
      <c r="P260" s="3"/>
      <c r="Q260" s="19" t="s">
        <v>590</v>
      </c>
      <c r="R260" s="8" t="s">
        <v>593</v>
      </c>
      <c r="S260" s="3"/>
      <c r="T260" s="3"/>
      <c r="U260" s="15" t="s">
        <v>591</v>
      </c>
      <c r="V260" s="2"/>
      <c r="W260" s="4"/>
      <c r="X260" s="3"/>
    </row>
    <row r="261" spans="1:24" ht="18.75" x14ac:dyDescent="0.3">
      <c r="A261" s="3"/>
      <c r="B261" s="3"/>
      <c r="C261" s="3"/>
      <c r="D261" s="3"/>
      <c r="E261" s="3"/>
      <c r="F261" s="1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16"/>
      <c r="R261" s="2"/>
      <c r="S261" s="3"/>
      <c r="T261" s="3"/>
      <c r="U261" s="3"/>
      <c r="V261" s="2"/>
      <c r="W261" s="4"/>
      <c r="X261" s="3"/>
    </row>
    <row r="262" spans="1:24" ht="18.75" x14ac:dyDescent="0.3">
      <c r="A262" s="3"/>
      <c r="B262" s="3"/>
      <c r="C262" s="3"/>
      <c r="D262" s="3"/>
      <c r="E262" s="3"/>
      <c r="F262" s="1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16"/>
      <c r="R262" s="2"/>
      <c r="S262" s="3"/>
      <c r="T262" s="3"/>
      <c r="U262" s="3"/>
      <c r="V262" s="2"/>
      <c r="W262" s="4"/>
      <c r="X262" s="3"/>
    </row>
    <row r="263" spans="1:24" ht="19.5" x14ac:dyDescent="0.3">
      <c r="A263" s="7" t="s">
        <v>596</v>
      </c>
      <c r="B263" s="49" t="s">
        <v>597</v>
      </c>
      <c r="C263" s="49"/>
      <c r="D263" s="3"/>
      <c r="E263" s="3"/>
      <c r="F263" s="1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2"/>
      <c r="W263" s="4"/>
      <c r="X263" s="3"/>
    </row>
    <row r="264" spans="1:24" ht="19.5" x14ac:dyDescent="0.3">
      <c r="A264" s="7"/>
      <c r="B264" s="7"/>
      <c r="C264" s="7"/>
      <c r="D264" s="3"/>
      <c r="E264" s="3"/>
      <c r="F264" s="1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2"/>
      <c r="W264" s="4"/>
      <c r="X264" s="3"/>
    </row>
    <row r="265" spans="1:24" ht="19.5" x14ac:dyDescent="0.3">
      <c r="A265" s="7"/>
      <c r="B265" s="7"/>
      <c r="C265" s="7"/>
      <c r="D265" s="3"/>
      <c r="E265" s="3"/>
      <c r="F265" s="1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2"/>
      <c r="W265" s="4"/>
      <c r="X265" s="3"/>
    </row>
    <row r="266" spans="1:24" ht="18.75" x14ac:dyDescent="0.3">
      <c r="A266" s="3"/>
      <c r="B266" s="3"/>
      <c r="C266" s="3"/>
      <c r="D266" s="3"/>
      <c r="E266" s="3"/>
      <c r="F266" s="1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2"/>
      <c r="W266" s="4"/>
      <c r="X266" s="3"/>
    </row>
    <row r="267" spans="1:24" ht="18.75" x14ac:dyDescent="0.3">
      <c r="A267" s="3"/>
      <c r="B267" s="3"/>
      <c r="C267" s="3"/>
      <c r="D267" s="3"/>
      <c r="E267" s="3"/>
      <c r="F267" s="1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2"/>
      <c r="W267" s="4"/>
      <c r="X267" s="3"/>
    </row>
    <row r="268" spans="1:24" ht="22.5" x14ac:dyDescent="0.3">
      <c r="A268" s="2" t="s">
        <v>179</v>
      </c>
      <c r="B268" s="2" t="s">
        <v>599</v>
      </c>
      <c r="C268" s="3" t="s">
        <v>140</v>
      </c>
      <c r="D268" s="3" t="s">
        <v>598</v>
      </c>
      <c r="E268" s="12" t="s">
        <v>414</v>
      </c>
      <c r="F268" s="12"/>
      <c r="G268" s="2"/>
      <c r="H268" s="3"/>
      <c r="I268" s="3"/>
      <c r="J268" s="2"/>
      <c r="K268" s="3"/>
      <c r="L268" s="3"/>
      <c r="M268" s="2"/>
      <c r="N268" s="3"/>
      <c r="O268" s="3"/>
      <c r="P268" s="3"/>
      <c r="Q268" s="16"/>
      <c r="R268" s="2"/>
      <c r="S268" s="3"/>
      <c r="T268" s="3"/>
      <c r="U268" s="3"/>
      <c r="V268" s="2"/>
      <c r="W268" s="4"/>
      <c r="X268" s="3"/>
    </row>
    <row r="269" spans="1:24" ht="22.5" x14ac:dyDescent="0.3">
      <c r="A269" s="2"/>
      <c r="B269" s="2" t="s">
        <v>600</v>
      </c>
      <c r="C269" s="3" t="s">
        <v>140</v>
      </c>
      <c r="D269" s="9">
        <v>33.072299999999998</v>
      </c>
      <c r="E269" s="9">
        <f>($D$268-D269)/$D$268*100</f>
        <v>10.542872599404925</v>
      </c>
      <c r="F269" s="3" t="s">
        <v>415</v>
      </c>
      <c r="G269" s="2">
        <v>5.61</v>
      </c>
      <c r="H269" s="3" t="s">
        <v>56</v>
      </c>
      <c r="I269" s="3" t="s">
        <v>51</v>
      </c>
      <c r="J269" s="2"/>
      <c r="K269" s="3" t="s">
        <v>422</v>
      </c>
      <c r="L269" s="3" t="s">
        <v>539</v>
      </c>
      <c r="M269" s="2"/>
      <c r="N269" s="3"/>
      <c r="O269" s="3"/>
      <c r="P269" s="3"/>
      <c r="Q269" s="16"/>
      <c r="R269" s="2"/>
      <c r="S269" s="3"/>
      <c r="T269" s="3"/>
      <c r="U269" s="3"/>
      <c r="V269" s="2"/>
      <c r="W269" s="4"/>
      <c r="X269" s="3"/>
    </row>
    <row r="270" spans="1:24" ht="22.5" x14ac:dyDescent="0.3">
      <c r="A270" s="2"/>
      <c r="B270" s="2" t="s">
        <v>602</v>
      </c>
      <c r="C270" s="3" t="s">
        <v>140</v>
      </c>
      <c r="D270" s="9">
        <v>33.523699999999998</v>
      </c>
      <c r="E270" s="9">
        <f t="shared" ref="E270:E294" si="8">($D$268-D270)/$D$268*100</f>
        <v>9.3218826075196137</v>
      </c>
      <c r="F270" s="3" t="s">
        <v>415</v>
      </c>
      <c r="G270" s="2">
        <v>5.7</v>
      </c>
      <c r="H270" s="3" t="s">
        <v>56</v>
      </c>
      <c r="I270" s="3" t="s">
        <v>51</v>
      </c>
      <c r="J270" s="2"/>
      <c r="K270" s="3" t="s">
        <v>422</v>
      </c>
      <c r="L270" s="3" t="s">
        <v>539</v>
      </c>
      <c r="M270" s="2"/>
      <c r="N270" s="3"/>
      <c r="O270" s="3"/>
      <c r="P270" s="3"/>
      <c r="Q270" s="16"/>
      <c r="R270" s="2"/>
      <c r="S270" s="3"/>
      <c r="T270" s="3"/>
      <c r="U270" s="3"/>
      <c r="V270" s="2"/>
      <c r="W270" s="4"/>
      <c r="X270" s="3"/>
    </row>
    <row r="271" spans="1:24" ht="22.5" x14ac:dyDescent="0.3">
      <c r="A271" s="2"/>
      <c r="B271" s="2" t="s">
        <v>603</v>
      </c>
      <c r="C271" s="3" t="s">
        <v>140</v>
      </c>
      <c r="D271" s="9">
        <v>33.431399999999996</v>
      </c>
      <c r="E271" s="9">
        <f t="shared" si="8"/>
        <v>9.5715444955369282</v>
      </c>
      <c r="F271" s="3" t="s">
        <v>415</v>
      </c>
      <c r="G271" s="2">
        <v>5.76</v>
      </c>
      <c r="H271" s="3" t="s">
        <v>56</v>
      </c>
      <c r="I271" s="3" t="s">
        <v>51</v>
      </c>
      <c r="J271" s="2"/>
      <c r="K271" s="3" t="s">
        <v>422</v>
      </c>
      <c r="L271" s="3" t="s">
        <v>539</v>
      </c>
      <c r="M271" s="2"/>
      <c r="N271" s="3"/>
      <c r="O271" s="3"/>
      <c r="P271" s="3"/>
      <c r="Q271" s="16"/>
      <c r="R271" s="2"/>
      <c r="S271" s="3"/>
      <c r="T271" s="3"/>
      <c r="U271" s="3"/>
      <c r="V271" s="2"/>
      <c r="W271" s="4"/>
      <c r="X271" s="3"/>
    </row>
    <row r="272" spans="1:24" ht="22.5" x14ac:dyDescent="0.3">
      <c r="A272" s="2"/>
      <c r="B272" s="2" t="s">
        <v>604</v>
      </c>
      <c r="C272" s="3" t="s">
        <v>140</v>
      </c>
      <c r="D272" s="9">
        <v>33.421399999999998</v>
      </c>
      <c r="E272" s="9">
        <f t="shared" si="8"/>
        <v>9.5985934541520166</v>
      </c>
      <c r="F272" s="3" t="s">
        <v>415</v>
      </c>
      <c r="G272" s="2">
        <v>5.85</v>
      </c>
      <c r="H272" s="3" t="s">
        <v>56</v>
      </c>
      <c r="I272" s="3" t="s">
        <v>51</v>
      </c>
      <c r="J272" s="2"/>
      <c r="K272" s="3" t="s">
        <v>422</v>
      </c>
      <c r="L272" s="3" t="s">
        <v>539</v>
      </c>
      <c r="M272" s="2"/>
      <c r="N272" s="3"/>
      <c r="O272" s="3"/>
      <c r="P272" s="3"/>
      <c r="Q272" s="16"/>
      <c r="R272" s="2"/>
      <c r="S272" s="3"/>
      <c r="T272" s="3"/>
      <c r="U272" s="3"/>
      <c r="V272" s="2"/>
      <c r="W272" s="4"/>
      <c r="X272" s="3"/>
    </row>
    <row r="273" spans="1:24" ht="22.5" x14ac:dyDescent="0.3">
      <c r="A273" s="2"/>
      <c r="B273" s="2" t="s">
        <v>605</v>
      </c>
      <c r="C273" s="3" t="s">
        <v>140</v>
      </c>
      <c r="D273" s="9">
        <v>33.182899999999997</v>
      </c>
      <c r="E273" s="9">
        <f t="shared" si="8"/>
        <v>10.243711117121999</v>
      </c>
      <c r="F273" s="3" t="s">
        <v>415</v>
      </c>
      <c r="G273" s="2">
        <v>5.94</v>
      </c>
      <c r="H273" s="3" t="s">
        <v>56</v>
      </c>
      <c r="I273" s="3" t="s">
        <v>51</v>
      </c>
      <c r="J273" s="2"/>
      <c r="K273" s="3" t="s">
        <v>422</v>
      </c>
      <c r="L273" s="3" t="s">
        <v>539</v>
      </c>
      <c r="M273" s="2"/>
      <c r="N273" s="3"/>
      <c r="O273" s="3"/>
      <c r="P273" s="3"/>
      <c r="Q273" s="16"/>
      <c r="R273" s="2"/>
      <c r="S273" s="3"/>
      <c r="T273" s="3"/>
      <c r="U273" s="3"/>
      <c r="V273" s="2"/>
      <c r="W273" s="4"/>
      <c r="X273" s="3"/>
    </row>
    <row r="274" spans="1:24" ht="22.5" x14ac:dyDescent="0.3">
      <c r="A274" s="2"/>
      <c r="B274" s="2" t="s">
        <v>606</v>
      </c>
      <c r="C274" s="3" t="s">
        <v>140</v>
      </c>
      <c r="D274" s="9">
        <v>33.091799999999999</v>
      </c>
      <c r="E274" s="9">
        <f t="shared" si="8"/>
        <v>10.49012713010549</v>
      </c>
      <c r="F274" s="3" t="s">
        <v>415</v>
      </c>
      <c r="G274" s="2">
        <v>6</v>
      </c>
      <c r="H274" s="3" t="s">
        <v>56</v>
      </c>
      <c r="I274" s="3" t="s">
        <v>51</v>
      </c>
      <c r="J274" s="2"/>
      <c r="K274" s="3" t="s">
        <v>422</v>
      </c>
      <c r="L274" s="3" t="s">
        <v>539</v>
      </c>
      <c r="M274" s="2"/>
      <c r="N274" s="3"/>
      <c r="O274" s="3"/>
      <c r="P274" s="3"/>
      <c r="Q274" s="16"/>
      <c r="R274" s="2"/>
      <c r="S274" s="3"/>
      <c r="T274" s="3"/>
      <c r="U274" s="3"/>
      <c r="V274" s="2"/>
      <c r="W274" s="4"/>
      <c r="X274" s="3"/>
    </row>
    <row r="275" spans="1:24" ht="22.5" x14ac:dyDescent="0.3">
      <c r="A275" s="2"/>
      <c r="B275" s="2" t="s">
        <v>607</v>
      </c>
      <c r="C275" s="3" t="s">
        <v>140</v>
      </c>
      <c r="D275" s="9">
        <v>33.311300000000003</v>
      </c>
      <c r="E275" s="9">
        <f t="shared" si="8"/>
        <v>9.896402488504183</v>
      </c>
      <c r="F275" s="3" t="s">
        <v>415</v>
      </c>
      <c r="G275" s="2">
        <v>6.04</v>
      </c>
      <c r="H275" s="3" t="s">
        <v>56</v>
      </c>
      <c r="I275" s="3" t="s">
        <v>51</v>
      </c>
      <c r="J275" s="2"/>
      <c r="K275" s="3" t="s">
        <v>422</v>
      </c>
      <c r="L275" s="3" t="s">
        <v>539</v>
      </c>
      <c r="M275" s="2"/>
      <c r="N275" s="3"/>
      <c r="O275" s="3"/>
      <c r="P275" s="3"/>
      <c r="Q275" s="16"/>
      <c r="R275" s="2"/>
      <c r="S275" s="3"/>
      <c r="T275" s="3"/>
      <c r="U275" s="3"/>
      <c r="V275" s="2"/>
      <c r="W275" s="4"/>
      <c r="X275" s="3"/>
    </row>
    <row r="276" spans="1:24" ht="22.5" x14ac:dyDescent="0.3">
      <c r="A276" s="2"/>
      <c r="B276" s="2" t="s">
        <v>608</v>
      </c>
      <c r="C276" s="3" t="s">
        <v>140</v>
      </c>
      <c r="D276" s="9">
        <v>30.654</v>
      </c>
      <c r="E276" s="9">
        <f t="shared" si="8"/>
        <v>17.08412226129294</v>
      </c>
      <c r="F276" s="3" t="s">
        <v>415</v>
      </c>
      <c r="G276" s="2">
        <v>6.15</v>
      </c>
      <c r="H276" s="3" t="s">
        <v>56</v>
      </c>
      <c r="I276" s="3" t="s">
        <v>51</v>
      </c>
      <c r="J276" s="2"/>
      <c r="K276" s="3" t="s">
        <v>422</v>
      </c>
      <c r="L276" s="3" t="s">
        <v>539</v>
      </c>
      <c r="M276" s="2"/>
      <c r="N276" s="3"/>
      <c r="O276" s="3"/>
      <c r="P276" s="3"/>
      <c r="Q276" s="16"/>
      <c r="R276" s="2"/>
      <c r="S276" s="3"/>
      <c r="T276" s="3"/>
      <c r="U276" s="3"/>
      <c r="V276" s="2"/>
      <c r="W276" s="4"/>
      <c r="X276" s="3"/>
    </row>
    <row r="277" spans="1:24" ht="22.5" x14ac:dyDescent="0.3">
      <c r="A277" s="2"/>
      <c r="B277" s="2" t="s">
        <v>609</v>
      </c>
      <c r="C277" s="3" t="s">
        <v>140</v>
      </c>
      <c r="D277" s="9">
        <v>31.2163</v>
      </c>
      <c r="E277" s="9">
        <f t="shared" si="8"/>
        <v>15.563159318366241</v>
      </c>
      <c r="F277" s="3" t="s">
        <v>415</v>
      </c>
      <c r="G277" s="2">
        <v>6.2</v>
      </c>
      <c r="H277" s="3" t="s">
        <v>56</v>
      </c>
      <c r="I277" s="3" t="s">
        <v>51</v>
      </c>
      <c r="J277" s="2"/>
      <c r="K277" s="3" t="s">
        <v>422</v>
      </c>
      <c r="L277" s="3" t="s">
        <v>539</v>
      </c>
      <c r="M277" s="2"/>
      <c r="N277" s="3"/>
      <c r="O277" s="3"/>
      <c r="P277" s="3"/>
      <c r="Q277" s="16"/>
      <c r="R277" s="2"/>
      <c r="S277" s="3"/>
      <c r="T277" s="3"/>
      <c r="U277" s="3"/>
      <c r="V277" s="2"/>
      <c r="W277" s="4"/>
      <c r="X277" s="3"/>
    </row>
    <row r="278" spans="1:24" ht="22.5" x14ac:dyDescent="0.3">
      <c r="A278" s="2"/>
      <c r="B278" s="2" t="s">
        <v>610</v>
      </c>
      <c r="C278" s="3" t="s">
        <v>140</v>
      </c>
      <c r="D278" s="9">
        <v>32.130400000000002</v>
      </c>
      <c r="E278" s="9">
        <f t="shared" si="8"/>
        <v>13.090614011360554</v>
      </c>
      <c r="F278" s="3" t="s">
        <v>415</v>
      </c>
      <c r="G278" s="2">
        <v>6.23</v>
      </c>
      <c r="H278" s="3" t="s">
        <v>56</v>
      </c>
      <c r="I278" s="3" t="s">
        <v>51</v>
      </c>
      <c r="J278" s="2"/>
      <c r="K278" s="3" t="s">
        <v>422</v>
      </c>
      <c r="L278" s="3" t="s">
        <v>539</v>
      </c>
      <c r="M278" s="2"/>
      <c r="N278" s="3"/>
      <c r="O278" s="3"/>
      <c r="P278" s="3"/>
      <c r="Q278" s="16"/>
      <c r="R278" s="2"/>
      <c r="S278" s="3"/>
      <c r="T278" s="3"/>
      <c r="U278" s="3"/>
      <c r="V278" s="2"/>
      <c r="W278" s="4"/>
      <c r="X278" s="3"/>
    </row>
    <row r="279" spans="1:24" ht="22.5" x14ac:dyDescent="0.3">
      <c r="A279" s="2"/>
      <c r="B279" s="2" t="s">
        <v>611</v>
      </c>
      <c r="C279" s="3" t="s">
        <v>140</v>
      </c>
      <c r="D279" s="9">
        <v>31.9588</v>
      </c>
      <c r="E279" s="9">
        <f t="shared" si="8"/>
        <v>13.55477414119556</v>
      </c>
      <c r="F279" s="3" t="s">
        <v>415</v>
      </c>
      <c r="G279" s="2">
        <v>6.29</v>
      </c>
      <c r="H279" s="3" t="s">
        <v>56</v>
      </c>
      <c r="I279" s="3" t="s">
        <v>51</v>
      </c>
      <c r="J279" s="2"/>
      <c r="K279" s="3" t="s">
        <v>422</v>
      </c>
      <c r="L279" s="3" t="s">
        <v>539</v>
      </c>
      <c r="M279" s="2"/>
      <c r="N279" s="3"/>
      <c r="O279" s="3"/>
      <c r="P279" s="3"/>
      <c r="Q279" s="16"/>
      <c r="R279" s="2"/>
      <c r="S279" s="3"/>
      <c r="T279" s="3"/>
      <c r="U279" s="3"/>
      <c r="V279" s="2"/>
      <c r="W279" s="4"/>
      <c r="X279" s="3"/>
    </row>
    <row r="280" spans="1:24" ht="22.5" x14ac:dyDescent="0.3">
      <c r="A280" s="2"/>
      <c r="B280" s="2" t="s">
        <v>612</v>
      </c>
      <c r="C280" s="3" t="s">
        <v>140</v>
      </c>
      <c r="D280" s="9">
        <v>30.1904</v>
      </c>
      <c r="E280" s="9">
        <f t="shared" si="8"/>
        <v>18.338111982688662</v>
      </c>
      <c r="F280" s="3" t="s">
        <v>415</v>
      </c>
      <c r="G280" s="2">
        <v>6.36</v>
      </c>
      <c r="H280" s="3" t="s">
        <v>56</v>
      </c>
      <c r="I280" s="3" t="s">
        <v>51</v>
      </c>
      <c r="J280" s="2"/>
      <c r="K280" s="3" t="s">
        <v>422</v>
      </c>
      <c r="L280" s="3" t="s">
        <v>539</v>
      </c>
      <c r="M280" s="2"/>
      <c r="N280" s="3"/>
      <c r="O280" s="3"/>
      <c r="P280" s="3"/>
      <c r="Q280" s="16"/>
      <c r="R280" s="2"/>
      <c r="S280" s="3"/>
      <c r="T280" s="3"/>
      <c r="U280" s="3"/>
      <c r="V280" s="2"/>
      <c r="W280" s="4"/>
      <c r="X280" s="3"/>
    </row>
    <row r="281" spans="1:24" ht="22.5" x14ac:dyDescent="0.3">
      <c r="A281" s="2"/>
      <c r="B281" s="2" t="s">
        <v>613</v>
      </c>
      <c r="C281" s="3" t="s">
        <v>140</v>
      </c>
      <c r="D281" s="9">
        <v>30.1221</v>
      </c>
      <c r="E281" s="9">
        <f t="shared" si="8"/>
        <v>18.522856370029753</v>
      </c>
      <c r="F281" s="3" t="s">
        <v>415</v>
      </c>
      <c r="G281" s="2">
        <v>6.39</v>
      </c>
      <c r="H281" s="3" t="s">
        <v>56</v>
      </c>
      <c r="I281" s="3" t="s">
        <v>51</v>
      </c>
      <c r="J281" s="2"/>
      <c r="K281" s="3" t="s">
        <v>422</v>
      </c>
      <c r="L281" s="3" t="s">
        <v>539</v>
      </c>
      <c r="M281" s="2"/>
      <c r="N281" s="3"/>
      <c r="O281" s="3"/>
      <c r="P281" s="3"/>
      <c r="Q281" s="16"/>
      <c r="R281" s="2"/>
      <c r="S281" s="3"/>
      <c r="T281" s="3"/>
      <c r="U281" s="3"/>
      <c r="V281" s="2"/>
      <c r="W281" s="4"/>
      <c r="X281" s="3"/>
    </row>
    <row r="282" spans="1:24" ht="22.5" x14ac:dyDescent="0.3">
      <c r="A282" s="2"/>
      <c r="B282" s="2" t="s">
        <v>614</v>
      </c>
      <c r="C282" s="3" t="s">
        <v>140</v>
      </c>
      <c r="D282" s="9">
        <v>29.929500000000001</v>
      </c>
      <c r="E282" s="9">
        <f t="shared" si="8"/>
        <v>19.043819312956447</v>
      </c>
      <c r="F282" s="3" t="s">
        <v>415</v>
      </c>
      <c r="G282" s="2">
        <v>6.41</v>
      </c>
      <c r="H282" s="3" t="s">
        <v>56</v>
      </c>
      <c r="I282" s="3" t="s">
        <v>51</v>
      </c>
      <c r="J282" s="2"/>
      <c r="K282" s="3" t="s">
        <v>422</v>
      </c>
      <c r="L282" s="3" t="s">
        <v>539</v>
      </c>
      <c r="M282" s="2"/>
      <c r="N282" s="3"/>
      <c r="O282" s="3"/>
      <c r="P282" s="3"/>
      <c r="Q282" s="16"/>
      <c r="R282" s="2"/>
      <c r="S282" s="3"/>
      <c r="T282" s="3"/>
      <c r="U282" s="3"/>
      <c r="V282" s="2"/>
      <c r="W282" s="4"/>
      <c r="X282" s="3"/>
    </row>
    <row r="283" spans="1:24" ht="22.5" x14ac:dyDescent="0.3">
      <c r="A283" s="2"/>
      <c r="B283" s="2" t="s">
        <v>615</v>
      </c>
      <c r="C283" s="3" t="s">
        <v>140</v>
      </c>
      <c r="D283" s="9">
        <v>29.956700000000001</v>
      </c>
      <c r="E283" s="9">
        <f t="shared" si="8"/>
        <v>18.970246145523394</v>
      </c>
      <c r="F283" s="3" t="s">
        <v>415</v>
      </c>
      <c r="G283" s="2">
        <v>6.49</v>
      </c>
      <c r="H283" s="3" t="s">
        <v>56</v>
      </c>
      <c r="I283" s="3" t="s">
        <v>51</v>
      </c>
      <c r="J283" s="2"/>
      <c r="K283" s="3" t="s">
        <v>422</v>
      </c>
      <c r="L283" s="3" t="s">
        <v>539</v>
      </c>
      <c r="M283" s="2"/>
      <c r="N283" s="3"/>
      <c r="O283" s="3"/>
      <c r="P283" s="3"/>
      <c r="Q283" s="16"/>
      <c r="R283" s="2"/>
      <c r="S283" s="3"/>
      <c r="T283" s="3"/>
      <c r="U283" s="3"/>
      <c r="V283" s="2"/>
      <c r="W283" s="4"/>
      <c r="X283" s="3"/>
    </row>
    <row r="284" spans="1:24" ht="22.5" x14ac:dyDescent="0.3">
      <c r="A284" s="2"/>
      <c r="B284" s="2" t="s">
        <v>616</v>
      </c>
      <c r="C284" s="3" t="s">
        <v>140</v>
      </c>
      <c r="D284" s="9">
        <v>30.097300000000001</v>
      </c>
      <c r="E284" s="9">
        <f t="shared" si="8"/>
        <v>18.589937787395179</v>
      </c>
      <c r="F284" s="3" t="s">
        <v>415</v>
      </c>
      <c r="G284" s="2">
        <v>6.58</v>
      </c>
      <c r="H284" s="3" t="s">
        <v>56</v>
      </c>
      <c r="I284" s="3" t="s">
        <v>51</v>
      </c>
      <c r="J284" s="2"/>
      <c r="K284" s="3" t="s">
        <v>422</v>
      </c>
      <c r="L284" s="3" t="s">
        <v>539</v>
      </c>
      <c r="M284" s="2"/>
      <c r="N284" s="3"/>
      <c r="O284" s="3"/>
      <c r="P284" s="3"/>
      <c r="Q284" s="16"/>
      <c r="R284" s="2"/>
      <c r="S284" s="3"/>
      <c r="T284" s="3"/>
      <c r="U284" s="3"/>
      <c r="V284" s="2"/>
      <c r="W284" s="4"/>
      <c r="X284" s="3"/>
    </row>
    <row r="285" spans="1:24" ht="22.5" x14ac:dyDescent="0.3">
      <c r="A285" s="2"/>
      <c r="B285" s="2" t="s">
        <v>617</v>
      </c>
      <c r="C285" s="3" t="s">
        <v>140</v>
      </c>
      <c r="D285" s="9">
        <v>24.8079</v>
      </c>
      <c r="E285" s="9">
        <f t="shared" si="8"/>
        <v>32.897213957262643</v>
      </c>
      <c r="F285" s="3" t="s">
        <v>415</v>
      </c>
      <c r="G285" s="2">
        <v>6.72</v>
      </c>
      <c r="H285" s="3" t="s">
        <v>56</v>
      </c>
      <c r="I285" s="3" t="s">
        <v>51</v>
      </c>
      <c r="J285" s="2"/>
      <c r="K285" s="3" t="s">
        <v>422</v>
      </c>
      <c r="L285" s="3" t="s">
        <v>539</v>
      </c>
      <c r="M285" s="2"/>
      <c r="N285" s="3"/>
      <c r="O285" s="3"/>
      <c r="P285" s="3"/>
      <c r="Q285" s="16"/>
      <c r="R285" s="2"/>
      <c r="S285" s="3"/>
      <c r="T285" s="3"/>
      <c r="U285" s="3"/>
      <c r="V285" s="2"/>
      <c r="W285" s="4"/>
      <c r="X285" s="3"/>
    </row>
    <row r="286" spans="1:24" ht="22.5" x14ac:dyDescent="0.3">
      <c r="A286" s="2"/>
      <c r="B286" s="2" t="s">
        <v>618</v>
      </c>
      <c r="C286" s="3" t="s">
        <v>140</v>
      </c>
      <c r="D286" s="9">
        <v>26.281400000000001</v>
      </c>
      <c r="E286" s="9">
        <f t="shared" si="8"/>
        <v>28.911549905328638</v>
      </c>
      <c r="F286" s="3" t="s">
        <v>415</v>
      </c>
      <c r="G286" s="2">
        <v>6.86</v>
      </c>
      <c r="H286" s="3" t="s">
        <v>56</v>
      </c>
      <c r="I286" s="3" t="s">
        <v>51</v>
      </c>
      <c r="J286" s="2"/>
      <c r="K286" s="3" t="s">
        <v>422</v>
      </c>
      <c r="L286" s="3" t="s">
        <v>539</v>
      </c>
      <c r="M286" s="2"/>
      <c r="N286" s="3"/>
      <c r="O286" s="3"/>
      <c r="P286" s="3"/>
      <c r="Q286" s="16"/>
      <c r="R286" s="2"/>
      <c r="S286" s="3"/>
      <c r="T286" s="3"/>
      <c r="U286" s="3"/>
      <c r="V286" s="2"/>
      <c r="W286" s="4"/>
      <c r="X286" s="3"/>
    </row>
    <row r="287" spans="1:24" ht="22.5" x14ac:dyDescent="0.3">
      <c r="A287" s="2"/>
      <c r="B287" s="2" t="s">
        <v>619</v>
      </c>
      <c r="C287" s="3" t="s">
        <v>140</v>
      </c>
      <c r="D287" s="9">
        <v>26.351400000000002</v>
      </c>
      <c r="E287" s="9">
        <f t="shared" si="8"/>
        <v>28.722207195022985</v>
      </c>
      <c r="F287" s="3" t="s">
        <v>415</v>
      </c>
      <c r="G287" s="2">
        <v>6.93</v>
      </c>
      <c r="H287" s="3" t="s">
        <v>56</v>
      </c>
      <c r="I287" s="3" t="s">
        <v>51</v>
      </c>
      <c r="J287" s="2"/>
      <c r="K287" s="3" t="s">
        <v>422</v>
      </c>
      <c r="L287" s="3" t="s">
        <v>539</v>
      </c>
      <c r="M287" s="2"/>
      <c r="N287" s="3"/>
      <c r="O287" s="3"/>
      <c r="P287" s="3"/>
      <c r="Q287" s="16"/>
      <c r="R287" s="2"/>
      <c r="S287" s="3"/>
      <c r="T287" s="3"/>
      <c r="U287" s="3"/>
      <c r="V287" s="2"/>
      <c r="W287" s="4"/>
      <c r="X287" s="3"/>
    </row>
    <row r="288" spans="1:24" ht="22.5" x14ac:dyDescent="0.3">
      <c r="A288" s="2"/>
      <c r="B288" s="2" t="s">
        <v>620</v>
      </c>
      <c r="C288" s="3" t="s">
        <v>140</v>
      </c>
      <c r="D288" s="9">
        <v>26.484000000000002</v>
      </c>
      <c r="E288" s="9">
        <f t="shared" si="8"/>
        <v>28.363538003786847</v>
      </c>
      <c r="F288" s="3" t="s">
        <v>415</v>
      </c>
      <c r="G288" s="2">
        <v>7.06</v>
      </c>
      <c r="H288" s="3" t="s">
        <v>56</v>
      </c>
      <c r="I288" s="3" t="s">
        <v>51</v>
      </c>
      <c r="J288" s="2"/>
      <c r="K288" s="3" t="s">
        <v>422</v>
      </c>
      <c r="L288" s="3" t="s">
        <v>539</v>
      </c>
      <c r="M288" s="2"/>
      <c r="N288" s="3"/>
      <c r="O288" s="3"/>
      <c r="P288" s="3"/>
      <c r="Q288" s="16"/>
      <c r="R288" s="2"/>
      <c r="S288" s="3"/>
      <c r="T288" s="3"/>
      <c r="U288" s="3"/>
      <c r="V288" s="2"/>
      <c r="W288" s="4"/>
      <c r="X288" s="3"/>
    </row>
    <row r="289" spans="1:24" ht="22.5" x14ac:dyDescent="0.3">
      <c r="A289" s="2"/>
      <c r="B289" s="2" t="s">
        <v>621</v>
      </c>
      <c r="C289" s="3" t="s">
        <v>140</v>
      </c>
      <c r="D289" s="9">
        <v>26.009499999999999</v>
      </c>
      <c r="E289" s="9">
        <f t="shared" si="8"/>
        <v>29.647011090073033</v>
      </c>
      <c r="F289" s="3" t="s">
        <v>415</v>
      </c>
      <c r="G289" s="2">
        <v>7.06</v>
      </c>
      <c r="H289" s="3" t="s">
        <v>56</v>
      </c>
      <c r="I289" s="3" t="s">
        <v>51</v>
      </c>
      <c r="J289" s="2"/>
      <c r="K289" s="3" t="s">
        <v>422</v>
      </c>
      <c r="L289" s="3" t="s">
        <v>539</v>
      </c>
      <c r="M289" s="2"/>
      <c r="N289" s="3"/>
      <c r="O289" s="3"/>
      <c r="P289" s="3"/>
      <c r="Q289" s="16"/>
      <c r="R289" s="2"/>
      <c r="S289" s="3"/>
      <c r="T289" s="3"/>
      <c r="U289" s="3"/>
      <c r="V289" s="2"/>
      <c r="W289" s="4"/>
      <c r="X289" s="3"/>
    </row>
    <row r="290" spans="1:24" ht="22.5" x14ac:dyDescent="0.3">
      <c r="A290" s="2"/>
      <c r="B290" s="2" t="s">
        <v>622</v>
      </c>
      <c r="C290" s="3" t="s">
        <v>140</v>
      </c>
      <c r="D290" s="9">
        <v>26.2119</v>
      </c>
      <c r="E290" s="9">
        <f t="shared" si="8"/>
        <v>29.099540167703541</v>
      </c>
      <c r="F290" s="3" t="s">
        <v>415</v>
      </c>
      <c r="G290" s="2">
        <v>7.18</v>
      </c>
      <c r="H290" s="3" t="s">
        <v>56</v>
      </c>
      <c r="I290" s="3" t="s">
        <v>51</v>
      </c>
      <c r="J290" s="2"/>
      <c r="K290" s="3" t="s">
        <v>422</v>
      </c>
      <c r="L290" s="3" t="s">
        <v>539</v>
      </c>
      <c r="M290" s="2"/>
      <c r="N290" s="3"/>
      <c r="O290" s="3"/>
      <c r="P290" s="3"/>
      <c r="Q290" s="16"/>
      <c r="R290" s="2"/>
      <c r="S290" s="3"/>
      <c r="T290" s="3"/>
      <c r="U290" s="3"/>
      <c r="V290" s="2"/>
      <c r="W290" s="4"/>
      <c r="X290" s="3"/>
    </row>
    <row r="291" spans="1:24" ht="22.5" x14ac:dyDescent="0.3">
      <c r="A291" s="2"/>
      <c r="B291" s="2" t="s">
        <v>623</v>
      </c>
      <c r="C291" s="3" t="s">
        <v>140</v>
      </c>
      <c r="D291" s="9">
        <v>26.300899999999999</v>
      </c>
      <c r="E291" s="9">
        <f t="shared" si="8"/>
        <v>28.85880443602921</v>
      </c>
      <c r="F291" s="3" t="s">
        <v>415</v>
      </c>
      <c r="G291" s="2">
        <v>7.45</v>
      </c>
      <c r="H291" s="3" t="s">
        <v>56</v>
      </c>
      <c r="I291" s="3" t="s">
        <v>51</v>
      </c>
      <c r="J291" s="2"/>
      <c r="K291" s="3" t="s">
        <v>422</v>
      </c>
      <c r="L291" s="3" t="s">
        <v>539</v>
      </c>
      <c r="M291" s="2"/>
      <c r="N291" s="3"/>
      <c r="O291" s="3"/>
      <c r="P291" s="3"/>
      <c r="Q291" s="16"/>
      <c r="R291" s="2"/>
      <c r="S291" s="3"/>
      <c r="T291" s="3"/>
      <c r="U291" s="3"/>
      <c r="V291" s="2"/>
      <c r="W291" s="4"/>
      <c r="X291" s="3"/>
    </row>
    <row r="292" spans="1:24" ht="22.5" x14ac:dyDescent="0.3">
      <c r="A292" s="8" t="s">
        <v>474</v>
      </c>
      <c r="B292" s="2" t="s">
        <v>624</v>
      </c>
      <c r="C292" s="3" t="s">
        <v>140</v>
      </c>
      <c r="D292" s="9">
        <v>14.3332</v>
      </c>
      <c r="E292" s="9">
        <f t="shared" si="8"/>
        <v>61.230186637814441</v>
      </c>
      <c r="F292" s="3" t="s">
        <v>415</v>
      </c>
      <c r="G292" s="2">
        <v>11.35</v>
      </c>
      <c r="H292" s="3" t="s">
        <v>425</v>
      </c>
      <c r="I292" s="3" t="s">
        <v>73</v>
      </c>
      <c r="J292" s="2"/>
      <c r="K292" s="3" t="s">
        <v>422</v>
      </c>
      <c r="L292" s="3" t="s">
        <v>539</v>
      </c>
      <c r="M292" s="2"/>
      <c r="N292" s="3"/>
      <c r="O292" s="3"/>
      <c r="P292" s="3"/>
      <c r="Q292" s="16"/>
      <c r="R292" s="2"/>
      <c r="S292" s="3"/>
      <c r="T292" s="3"/>
      <c r="U292" s="15" t="s">
        <v>626</v>
      </c>
      <c r="V292" s="2"/>
      <c r="W292" s="4"/>
      <c r="X292" s="3"/>
    </row>
    <row r="293" spans="1:24" ht="22.5" x14ac:dyDescent="0.3">
      <c r="A293" s="23" t="s">
        <v>635</v>
      </c>
      <c r="B293" s="2" t="s">
        <v>625</v>
      </c>
      <c r="C293" s="3" t="s">
        <v>140</v>
      </c>
      <c r="D293" s="9">
        <v>0</v>
      </c>
      <c r="E293" s="9">
        <f t="shared" si="8"/>
        <v>100</v>
      </c>
      <c r="F293" s="3" t="s">
        <v>415</v>
      </c>
      <c r="G293" s="2">
        <v>19.920000000000002</v>
      </c>
      <c r="H293" s="3" t="s">
        <v>425</v>
      </c>
      <c r="I293" s="3" t="s">
        <v>73</v>
      </c>
      <c r="J293" s="2"/>
      <c r="K293" s="3" t="s">
        <v>422</v>
      </c>
      <c r="L293" s="3" t="s">
        <v>539</v>
      </c>
      <c r="M293" s="2"/>
      <c r="N293" s="3"/>
      <c r="O293" s="3"/>
      <c r="P293" s="3"/>
      <c r="Q293" s="16" t="s">
        <v>627</v>
      </c>
      <c r="R293" s="8" t="s">
        <v>628</v>
      </c>
      <c r="S293" s="3"/>
      <c r="T293" s="3"/>
      <c r="U293" s="15" t="s">
        <v>629</v>
      </c>
      <c r="V293" s="2"/>
      <c r="W293" s="4"/>
      <c r="X293" s="3"/>
    </row>
    <row r="294" spans="1:24" ht="22.5" x14ac:dyDescent="0.3">
      <c r="A294" s="23" t="s">
        <v>636</v>
      </c>
      <c r="B294" s="2" t="s">
        <v>630</v>
      </c>
      <c r="C294" s="3" t="s">
        <v>140</v>
      </c>
      <c r="D294" s="3" t="s">
        <v>73</v>
      </c>
      <c r="E294" s="9">
        <f t="shared" si="8"/>
        <v>100</v>
      </c>
      <c r="F294" s="3" t="s">
        <v>415</v>
      </c>
      <c r="G294" s="2" t="s">
        <v>631</v>
      </c>
      <c r="H294" s="3" t="s">
        <v>425</v>
      </c>
      <c r="I294" s="3" t="s">
        <v>73</v>
      </c>
      <c r="J294" s="2"/>
      <c r="K294" s="3" t="s">
        <v>422</v>
      </c>
      <c r="L294" s="3" t="s">
        <v>539</v>
      </c>
      <c r="M294" s="2"/>
      <c r="N294" s="3"/>
      <c r="O294" s="3"/>
      <c r="P294" s="3"/>
      <c r="Q294" s="16" t="s">
        <v>627</v>
      </c>
      <c r="R294" s="7" t="s">
        <v>633</v>
      </c>
      <c r="S294" s="3"/>
      <c r="T294" s="3"/>
      <c r="U294" s="15" t="s">
        <v>634</v>
      </c>
      <c r="V294" s="2"/>
      <c r="W294" s="4"/>
      <c r="X294" s="3"/>
    </row>
    <row r="295" spans="1:24" ht="22.5" x14ac:dyDescent="0.3">
      <c r="A295" s="2"/>
      <c r="B295" s="2" t="s">
        <v>632</v>
      </c>
      <c r="C295" s="3" t="s">
        <v>140</v>
      </c>
      <c r="D295" s="3" t="s">
        <v>159</v>
      </c>
      <c r="E295" s="3"/>
      <c r="F295" s="3" t="s">
        <v>415</v>
      </c>
      <c r="G295" s="2" t="s">
        <v>637</v>
      </c>
      <c r="H295" s="3" t="s">
        <v>19</v>
      </c>
      <c r="I295" s="3" t="s">
        <v>73</v>
      </c>
      <c r="J295" s="2" t="s">
        <v>51</v>
      </c>
      <c r="K295" s="3" t="s">
        <v>422</v>
      </c>
      <c r="L295" s="3" t="s">
        <v>539</v>
      </c>
      <c r="M295" s="2"/>
      <c r="N295" s="3"/>
      <c r="O295" s="3"/>
      <c r="P295" s="2"/>
      <c r="Q295" s="3"/>
      <c r="R295" s="3"/>
      <c r="S295" s="3"/>
      <c r="T295" s="3"/>
      <c r="U295" s="3"/>
      <c r="V295" s="2"/>
      <c r="W295" s="4"/>
      <c r="X295" s="3"/>
    </row>
    <row r="296" spans="1:24" ht="18.75" x14ac:dyDescent="0.3">
      <c r="A296" s="3"/>
      <c r="B296" s="3"/>
      <c r="C296" s="3"/>
      <c r="D296" s="3"/>
      <c r="E296" s="3"/>
      <c r="F296" s="1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2"/>
      <c r="W296" s="4"/>
      <c r="X296" s="3"/>
    </row>
    <row r="297" spans="1:24" ht="19.5" x14ac:dyDescent="0.3">
      <c r="A297" s="7" t="s">
        <v>638</v>
      </c>
      <c r="B297" s="3"/>
      <c r="C297" s="3"/>
      <c r="D297" s="3"/>
      <c r="E297" s="3"/>
      <c r="F297" s="1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2"/>
      <c r="W297" s="4"/>
      <c r="X297" s="3"/>
    </row>
    <row r="298" spans="1:24" ht="18.75" x14ac:dyDescent="0.3">
      <c r="A298" s="3" t="s">
        <v>538</v>
      </c>
      <c r="B298" s="3"/>
      <c r="C298" s="3"/>
      <c r="D298" s="3"/>
      <c r="E298" s="3"/>
      <c r="F298" s="1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2"/>
      <c r="W298" s="4"/>
      <c r="X298" s="3"/>
    </row>
    <row r="299" spans="1:24" ht="18.75" x14ac:dyDescent="0.3">
      <c r="A299" s="3"/>
      <c r="B299" s="3"/>
      <c r="C299" s="3"/>
      <c r="D299" s="3"/>
      <c r="E299" s="3"/>
      <c r="F299" s="1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2"/>
      <c r="W299" s="4"/>
      <c r="X299" s="3"/>
    </row>
    <row r="300" spans="1:24" ht="18.75" x14ac:dyDescent="0.3">
      <c r="A300" s="3"/>
      <c r="B300" s="3"/>
      <c r="C300" s="3"/>
      <c r="D300" s="3"/>
      <c r="E300" s="3"/>
      <c r="F300" s="1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2"/>
      <c r="W300" s="4"/>
      <c r="X300" s="3"/>
    </row>
    <row r="301" spans="1:24" ht="18.75" x14ac:dyDescent="0.3">
      <c r="A301" s="3"/>
      <c r="B301" s="3"/>
      <c r="C301" s="3"/>
      <c r="D301" s="3"/>
      <c r="E301" s="3"/>
      <c r="F301" s="1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2"/>
      <c r="W301" s="4"/>
      <c r="X301" s="3"/>
    </row>
    <row r="302" spans="1:24" ht="18.75" x14ac:dyDescent="0.3">
      <c r="A302" s="3" t="s">
        <v>185</v>
      </c>
      <c r="B302" s="3"/>
      <c r="C302" s="3"/>
      <c r="D302" s="3"/>
      <c r="E302" s="3"/>
      <c r="F302" s="1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2"/>
      <c r="W302" s="4"/>
      <c r="X302" s="3"/>
    </row>
    <row r="303" spans="1:24" ht="22.5" x14ac:dyDescent="0.3">
      <c r="A303" s="2"/>
      <c r="B303" s="2" t="s">
        <v>640</v>
      </c>
      <c r="C303" s="3" t="s">
        <v>140</v>
      </c>
      <c r="D303" s="3" t="s">
        <v>639</v>
      </c>
      <c r="E303" s="12" t="s">
        <v>414</v>
      </c>
      <c r="F303" s="1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2"/>
      <c r="W303" s="4"/>
      <c r="X303" s="3"/>
    </row>
    <row r="304" spans="1:24" ht="22.5" x14ac:dyDescent="0.3">
      <c r="A304" s="2"/>
      <c r="B304" s="2" t="s">
        <v>641</v>
      </c>
      <c r="C304" s="3" t="s">
        <v>140</v>
      </c>
      <c r="D304" s="9">
        <v>31.542300000000001</v>
      </c>
      <c r="E304" s="9">
        <f>($D$303-D304)/$D$303*100</f>
        <v>15.729895805503604</v>
      </c>
      <c r="F304" s="3" t="s">
        <v>415</v>
      </c>
      <c r="G304" s="2">
        <v>5.49</v>
      </c>
      <c r="H304" s="3" t="s">
        <v>56</v>
      </c>
      <c r="I304" s="3">
        <v>50</v>
      </c>
      <c r="J304" s="2"/>
      <c r="K304" s="3"/>
      <c r="L304" s="3"/>
      <c r="M304" s="2"/>
      <c r="N304" s="3"/>
      <c r="O304" s="3"/>
      <c r="P304" s="2"/>
      <c r="Q304" s="3"/>
      <c r="R304" s="2"/>
      <c r="S304" s="3"/>
      <c r="T304" s="2"/>
      <c r="U304" s="4"/>
      <c r="V304" s="2"/>
      <c r="W304" s="4"/>
      <c r="X304" s="3"/>
    </row>
    <row r="305" spans="1:24" ht="22.5" x14ac:dyDescent="0.3">
      <c r="A305" s="2"/>
      <c r="B305" s="2" t="s">
        <v>642</v>
      </c>
      <c r="C305" s="3" t="s">
        <v>140</v>
      </c>
      <c r="D305" s="9">
        <v>31.880199999999999</v>
      </c>
      <c r="E305" s="9">
        <f t="shared" ref="E305:E351" si="9">($D$303-D305)/$D$303*100</f>
        <v>14.827144002137327</v>
      </c>
      <c r="F305" s="3" t="s">
        <v>415</v>
      </c>
      <c r="G305" s="2">
        <v>5.58</v>
      </c>
      <c r="H305" s="3" t="s">
        <v>56</v>
      </c>
      <c r="I305" s="3">
        <v>50</v>
      </c>
      <c r="J305" s="2"/>
      <c r="K305" s="3"/>
      <c r="L305" s="3"/>
      <c r="M305" s="2"/>
      <c r="N305" s="3"/>
      <c r="O305" s="3"/>
      <c r="P305" s="2"/>
      <c r="Q305" s="3"/>
      <c r="R305" s="2"/>
      <c r="S305" s="3"/>
      <c r="T305" s="2"/>
      <c r="U305" s="4"/>
      <c r="V305" s="2"/>
      <c r="W305" s="4"/>
      <c r="X305" s="3"/>
    </row>
    <row r="306" spans="1:24" ht="22.5" x14ac:dyDescent="0.3">
      <c r="A306" s="2"/>
      <c r="B306" s="2" t="s">
        <v>643</v>
      </c>
      <c r="C306" s="3" t="s">
        <v>140</v>
      </c>
      <c r="D306" s="9">
        <v>31.829799999999999</v>
      </c>
      <c r="E306" s="9">
        <f t="shared" si="9"/>
        <v>14.961795351322472</v>
      </c>
      <c r="F306" s="3" t="s">
        <v>415</v>
      </c>
      <c r="G306" s="2">
        <v>5.64</v>
      </c>
      <c r="H306" s="3" t="s">
        <v>56</v>
      </c>
      <c r="I306" s="3">
        <v>50</v>
      </c>
      <c r="J306" s="2"/>
      <c r="K306" s="3"/>
      <c r="L306" s="3"/>
      <c r="M306" s="2"/>
      <c r="N306" s="3"/>
      <c r="O306" s="3"/>
      <c r="P306" s="2"/>
      <c r="Q306" s="3"/>
      <c r="R306" s="2"/>
      <c r="S306" s="3"/>
      <c r="T306" s="2"/>
      <c r="U306" s="4"/>
      <c r="V306" s="2"/>
      <c r="W306" s="4"/>
      <c r="X306" s="3"/>
    </row>
    <row r="307" spans="1:24" ht="22.5" x14ac:dyDescent="0.3">
      <c r="A307" s="2"/>
      <c r="B307" s="2" t="s">
        <v>644</v>
      </c>
      <c r="C307" s="3" t="s">
        <v>140</v>
      </c>
      <c r="D307" s="9">
        <v>30.301600000000001</v>
      </c>
      <c r="E307" s="9">
        <f t="shared" si="9"/>
        <v>19.044616617686348</v>
      </c>
      <c r="F307" s="3" t="s">
        <v>415</v>
      </c>
      <c r="G307" s="2">
        <v>5.76</v>
      </c>
      <c r="H307" s="3" t="s">
        <v>56</v>
      </c>
      <c r="I307" s="3">
        <v>50</v>
      </c>
      <c r="J307" s="2"/>
      <c r="K307" s="3"/>
      <c r="L307" s="3"/>
      <c r="M307" s="2"/>
      <c r="N307" s="3"/>
      <c r="O307" s="3"/>
      <c r="P307" s="2"/>
      <c r="Q307" s="3"/>
      <c r="R307" s="2"/>
      <c r="S307" s="3"/>
      <c r="T307" s="2"/>
      <c r="U307" s="4"/>
      <c r="V307" s="2"/>
      <c r="W307" s="4"/>
      <c r="X307" s="3"/>
    </row>
    <row r="308" spans="1:24" ht="22.5" x14ac:dyDescent="0.3">
      <c r="A308" s="2"/>
      <c r="B308" s="2" t="s">
        <v>645</v>
      </c>
      <c r="C308" s="3" t="s">
        <v>140</v>
      </c>
      <c r="D308" s="9">
        <v>30.3291</v>
      </c>
      <c r="E308" s="9">
        <f t="shared" si="9"/>
        <v>18.971146139460323</v>
      </c>
      <c r="F308" s="3" t="s">
        <v>415</v>
      </c>
      <c r="G308" s="2">
        <v>5.89</v>
      </c>
      <c r="H308" s="3" t="s">
        <v>56</v>
      </c>
      <c r="I308" s="3">
        <v>50</v>
      </c>
      <c r="J308" s="2"/>
      <c r="K308" s="3"/>
      <c r="L308" s="3"/>
      <c r="M308" s="2"/>
      <c r="N308" s="3"/>
      <c r="O308" s="3"/>
      <c r="P308" s="2"/>
      <c r="Q308" s="3"/>
      <c r="R308" s="2"/>
      <c r="S308" s="3"/>
      <c r="T308" s="2"/>
      <c r="U308" s="4"/>
      <c r="V308" s="2"/>
      <c r="W308" s="4"/>
      <c r="X308" s="3"/>
    </row>
    <row r="309" spans="1:24" ht="22.5" x14ac:dyDescent="0.3">
      <c r="A309" s="2"/>
      <c r="B309" s="2" t="s">
        <v>646</v>
      </c>
      <c r="C309" s="3" t="s">
        <v>140</v>
      </c>
      <c r="D309" s="9">
        <v>35.5822</v>
      </c>
      <c r="E309" s="9">
        <f t="shared" si="9"/>
        <v>4.936681806037936</v>
      </c>
      <c r="F309" s="3" t="s">
        <v>415</v>
      </c>
      <c r="G309" s="2">
        <v>5.08</v>
      </c>
      <c r="H309" s="3" t="s">
        <v>56</v>
      </c>
      <c r="I309" s="3">
        <v>50</v>
      </c>
      <c r="J309" s="2"/>
      <c r="K309" s="3"/>
      <c r="L309" s="3"/>
      <c r="M309" s="2"/>
      <c r="N309" s="3"/>
      <c r="O309" s="3"/>
      <c r="P309" s="2"/>
      <c r="Q309" s="3"/>
      <c r="R309" s="2"/>
      <c r="S309" s="3"/>
      <c r="T309" s="2"/>
      <c r="U309" s="4"/>
      <c r="V309" s="2"/>
      <c r="W309" s="4"/>
      <c r="X309" s="3"/>
    </row>
    <row r="310" spans="1:24" ht="22.5" x14ac:dyDescent="0.3">
      <c r="A310" s="2"/>
      <c r="B310" s="2" t="s">
        <v>647</v>
      </c>
      <c r="C310" s="3" t="s">
        <v>140</v>
      </c>
      <c r="D310" s="9">
        <v>35.621400000000001</v>
      </c>
      <c r="E310" s="9">
        <f t="shared" si="9"/>
        <v>4.8319529788939306</v>
      </c>
      <c r="F310" s="3" t="s">
        <v>415</v>
      </c>
      <c r="G310" s="2">
        <v>4.9800000000000004</v>
      </c>
      <c r="H310" s="3" t="s">
        <v>56</v>
      </c>
      <c r="I310" s="3">
        <v>50</v>
      </c>
      <c r="J310" s="2"/>
      <c r="K310" s="3"/>
      <c r="L310" s="3"/>
      <c r="M310" s="2"/>
      <c r="N310" s="3"/>
      <c r="O310" s="3"/>
      <c r="P310" s="2"/>
      <c r="Q310" s="3"/>
      <c r="R310" s="2"/>
      <c r="S310" s="3"/>
      <c r="T310" s="2"/>
      <c r="U310" s="4"/>
      <c r="V310" s="2"/>
      <c r="W310" s="4"/>
      <c r="X310" s="3"/>
    </row>
    <row r="311" spans="1:24" ht="22.5" x14ac:dyDescent="0.3">
      <c r="A311" s="2"/>
      <c r="B311" s="2" t="s">
        <v>648</v>
      </c>
      <c r="C311" s="3" t="s">
        <v>140</v>
      </c>
      <c r="D311" s="9">
        <v>35.655000000000001</v>
      </c>
      <c r="E311" s="9">
        <f t="shared" si="9"/>
        <v>4.7421854127705014</v>
      </c>
      <c r="F311" s="3" t="s">
        <v>415</v>
      </c>
      <c r="G311" s="2">
        <v>5.07</v>
      </c>
      <c r="H311" s="3" t="s">
        <v>56</v>
      </c>
      <c r="I311" s="3">
        <v>50</v>
      </c>
      <c r="J311" s="2"/>
      <c r="K311" s="3"/>
      <c r="L311" s="3"/>
      <c r="M311" s="2"/>
      <c r="N311" s="3"/>
      <c r="O311" s="3"/>
      <c r="P311" s="2"/>
      <c r="Q311" s="3"/>
      <c r="R311" s="2"/>
      <c r="S311" s="3"/>
      <c r="T311" s="2"/>
      <c r="U311" s="4"/>
      <c r="V311" s="2"/>
      <c r="W311" s="4"/>
      <c r="X311" s="3"/>
    </row>
    <row r="312" spans="1:24" ht="22.5" x14ac:dyDescent="0.3">
      <c r="A312" s="2"/>
      <c r="B312" s="2" t="s">
        <v>649</v>
      </c>
      <c r="C312" s="3" t="s">
        <v>140</v>
      </c>
      <c r="D312" s="9">
        <v>35.6051</v>
      </c>
      <c r="E312" s="9">
        <f t="shared" si="9"/>
        <v>4.8755009350788123</v>
      </c>
      <c r="F312" s="3" t="s">
        <v>415</v>
      </c>
      <c r="G312" s="2">
        <v>5.12</v>
      </c>
      <c r="H312" s="3" t="s">
        <v>56</v>
      </c>
      <c r="I312" s="3">
        <v>50</v>
      </c>
      <c r="J312" s="2"/>
      <c r="K312" s="3"/>
      <c r="L312" s="3"/>
      <c r="M312" s="2"/>
      <c r="N312" s="3"/>
      <c r="O312" s="3"/>
      <c r="P312" s="2"/>
      <c r="Q312" s="3"/>
      <c r="R312" s="2"/>
      <c r="S312" s="3"/>
      <c r="T312" s="2"/>
      <c r="U312" s="4"/>
      <c r="V312" s="2"/>
      <c r="W312" s="4"/>
      <c r="X312" s="3"/>
    </row>
    <row r="313" spans="1:24" ht="22.5" x14ac:dyDescent="0.3">
      <c r="A313" s="2"/>
      <c r="B313" s="2" t="s">
        <v>650</v>
      </c>
      <c r="C313" s="3" t="s">
        <v>140</v>
      </c>
      <c r="D313" s="9">
        <v>35.748600000000003</v>
      </c>
      <c r="E313" s="9">
        <f t="shared" si="9"/>
        <v>4.4921186214266537</v>
      </c>
      <c r="F313" s="3" t="s">
        <v>415</v>
      </c>
      <c r="G313" s="2">
        <v>5.15</v>
      </c>
      <c r="H313" s="3" t="s">
        <v>56</v>
      </c>
      <c r="I313" s="3">
        <v>50</v>
      </c>
      <c r="J313" s="2"/>
      <c r="K313" s="3"/>
      <c r="L313" s="3"/>
      <c r="M313" s="2"/>
      <c r="N313" s="3"/>
      <c r="O313" s="3"/>
      <c r="P313" s="2"/>
      <c r="Q313" s="3"/>
      <c r="R313" s="2"/>
      <c r="S313" s="3"/>
      <c r="T313" s="2"/>
      <c r="U313" s="4"/>
      <c r="V313" s="2"/>
      <c r="W313" s="4"/>
      <c r="X313" s="3"/>
    </row>
    <row r="314" spans="1:24" ht="22.5" x14ac:dyDescent="0.3">
      <c r="A314" s="2"/>
      <c r="B314" s="2" t="s">
        <v>651</v>
      </c>
      <c r="C314" s="3" t="s">
        <v>140</v>
      </c>
      <c r="D314" s="9">
        <v>36.090899999999998</v>
      </c>
      <c r="E314" s="9">
        <f t="shared" si="9"/>
        <v>3.5776115415442211</v>
      </c>
      <c r="F314" s="3" t="s">
        <v>415</v>
      </c>
      <c r="G314" s="2">
        <v>5.23</v>
      </c>
      <c r="H314" s="3" t="s">
        <v>56</v>
      </c>
      <c r="I314" s="3">
        <v>50</v>
      </c>
      <c r="J314" s="2"/>
      <c r="K314" s="3"/>
      <c r="L314" s="3"/>
      <c r="M314" s="2"/>
      <c r="N314" s="3"/>
      <c r="O314" s="3"/>
      <c r="P314" s="2"/>
      <c r="Q314" s="3"/>
      <c r="R314" s="2"/>
      <c r="S314" s="3"/>
      <c r="T314" s="2"/>
      <c r="U314" s="4"/>
      <c r="V314" s="2"/>
      <c r="W314" s="4"/>
      <c r="X314" s="3"/>
    </row>
    <row r="315" spans="1:24" ht="22.5" x14ac:dyDescent="0.3">
      <c r="A315" s="2"/>
      <c r="B315" s="2" t="s">
        <v>652</v>
      </c>
      <c r="C315" s="3" t="s">
        <v>140</v>
      </c>
      <c r="D315" s="9">
        <v>36.115299999999998</v>
      </c>
      <c r="E315" s="9">
        <f t="shared" si="9"/>
        <v>3.5124231899545872</v>
      </c>
      <c r="F315" s="3" t="s">
        <v>415</v>
      </c>
      <c r="G315" s="2">
        <v>5.2</v>
      </c>
      <c r="H315" s="3" t="s">
        <v>56</v>
      </c>
      <c r="I315" s="3">
        <v>50</v>
      </c>
      <c r="J315" s="2"/>
      <c r="K315" s="3"/>
      <c r="L315" s="3"/>
      <c r="M315" s="2"/>
      <c r="N315" s="3"/>
      <c r="O315" s="3"/>
      <c r="P315" s="2"/>
      <c r="Q315" s="3"/>
      <c r="R315" s="2"/>
      <c r="S315" s="3"/>
      <c r="T315" s="2"/>
      <c r="U315" s="4"/>
      <c r="V315" s="2"/>
      <c r="W315" s="4"/>
      <c r="X315" s="3"/>
    </row>
    <row r="316" spans="1:24" ht="22.5" x14ac:dyDescent="0.3">
      <c r="A316" s="2"/>
      <c r="B316" s="2" t="s">
        <v>653</v>
      </c>
      <c r="C316" s="3" t="s">
        <v>140</v>
      </c>
      <c r="D316" s="9">
        <v>36.185899999999997</v>
      </c>
      <c r="E316" s="9">
        <f t="shared" si="9"/>
        <v>3.3238044349452394</v>
      </c>
      <c r="F316" s="3" t="s">
        <v>415</v>
      </c>
      <c r="G316" s="2">
        <v>5.3</v>
      </c>
      <c r="H316" s="3" t="s">
        <v>56</v>
      </c>
      <c r="I316" s="3">
        <v>50</v>
      </c>
      <c r="J316" s="2"/>
      <c r="K316" s="3"/>
      <c r="L316" s="3"/>
      <c r="M316" s="2"/>
      <c r="N316" s="3"/>
      <c r="O316" s="3"/>
      <c r="P316" s="2"/>
      <c r="Q316" s="3"/>
      <c r="R316" s="2"/>
      <c r="S316" s="3"/>
      <c r="T316" s="2"/>
      <c r="U316" s="4"/>
      <c r="V316" s="2"/>
      <c r="W316" s="4"/>
      <c r="X316" s="3"/>
    </row>
    <row r="317" spans="1:24" ht="22.5" x14ac:dyDescent="0.3">
      <c r="A317" s="2"/>
      <c r="B317" s="2" t="s">
        <v>654</v>
      </c>
      <c r="C317" s="3" t="s">
        <v>140</v>
      </c>
      <c r="D317" s="9">
        <v>36.762099999999997</v>
      </c>
      <c r="E317" s="9">
        <f t="shared" si="9"/>
        <v>1.7843975420785547</v>
      </c>
      <c r="F317" s="3" t="s">
        <v>415</v>
      </c>
      <c r="G317" s="2">
        <v>5.34</v>
      </c>
      <c r="H317" s="3" t="s">
        <v>56</v>
      </c>
      <c r="I317" s="3">
        <v>50</v>
      </c>
      <c r="J317" s="2"/>
      <c r="K317" s="3"/>
      <c r="L317" s="3"/>
      <c r="M317" s="2"/>
      <c r="N317" s="3"/>
      <c r="O317" s="3"/>
      <c r="P317" s="2"/>
      <c r="Q317" s="3"/>
      <c r="R317" s="2"/>
      <c r="S317" s="3"/>
      <c r="T317" s="2"/>
      <c r="U317" s="4"/>
      <c r="V317" s="2"/>
      <c r="W317" s="4"/>
      <c r="X317" s="3"/>
    </row>
    <row r="318" spans="1:24" ht="22.5" x14ac:dyDescent="0.3">
      <c r="A318" s="2"/>
      <c r="B318" s="2" t="s">
        <v>655</v>
      </c>
      <c r="C318" s="3" t="s">
        <v>140</v>
      </c>
      <c r="D318" s="9">
        <v>36.6751</v>
      </c>
      <c r="E318" s="9">
        <f t="shared" si="9"/>
        <v>2.0168314186481413</v>
      </c>
      <c r="F318" s="3" t="s">
        <v>415</v>
      </c>
      <c r="G318" s="2">
        <v>5.37</v>
      </c>
      <c r="H318" s="3" t="s">
        <v>56</v>
      </c>
      <c r="I318" s="3">
        <v>50</v>
      </c>
      <c r="J318" s="2"/>
      <c r="K318" s="3"/>
      <c r="L318" s="3"/>
      <c r="M318" s="2"/>
      <c r="N318" s="3"/>
      <c r="O318" s="3"/>
      <c r="P318" s="2"/>
      <c r="Q318" s="3"/>
      <c r="R318" s="2"/>
      <c r="S318" s="3"/>
      <c r="T318" s="2"/>
      <c r="U318" s="4"/>
      <c r="V318" s="2"/>
      <c r="W318" s="4"/>
      <c r="X318" s="3"/>
    </row>
    <row r="319" spans="1:24" ht="22.5" x14ac:dyDescent="0.3">
      <c r="A319" s="2"/>
      <c r="B319" s="2" t="s">
        <v>601</v>
      </c>
      <c r="C319" s="3" t="s">
        <v>140</v>
      </c>
      <c r="D319" s="9">
        <v>36.618400000000001</v>
      </c>
      <c r="E319" s="9">
        <f t="shared" si="9"/>
        <v>2.1683141864814282</v>
      </c>
      <c r="F319" s="3" t="s">
        <v>415</v>
      </c>
      <c r="G319" s="2">
        <v>5.45</v>
      </c>
      <c r="H319" s="3" t="s">
        <v>56</v>
      </c>
      <c r="I319" s="3">
        <v>50</v>
      </c>
      <c r="J319" s="2"/>
      <c r="K319" s="3"/>
      <c r="L319" s="3"/>
      <c r="M319" s="2"/>
      <c r="N319" s="3"/>
      <c r="O319" s="3"/>
      <c r="P319" s="2"/>
      <c r="Q319" s="3"/>
      <c r="R319" s="2"/>
      <c r="S319" s="3"/>
      <c r="T319" s="2"/>
      <c r="U319" s="4"/>
      <c r="V319" s="2"/>
      <c r="W319" s="4"/>
      <c r="X319" s="3"/>
    </row>
    <row r="320" spans="1:24" ht="22.5" x14ac:dyDescent="0.3">
      <c r="A320" s="8" t="s">
        <v>11</v>
      </c>
      <c r="B320" s="2" t="s">
        <v>656</v>
      </c>
      <c r="C320" s="3" t="s">
        <v>140</v>
      </c>
      <c r="D320" s="9">
        <v>19.461200000000002</v>
      </c>
      <c r="E320" s="9">
        <f t="shared" si="9"/>
        <v>48.006411969008809</v>
      </c>
      <c r="F320" s="3" t="s">
        <v>415</v>
      </c>
      <c r="G320" s="2">
        <v>9.09</v>
      </c>
      <c r="H320" s="3" t="s">
        <v>425</v>
      </c>
      <c r="I320" s="3">
        <v>0</v>
      </c>
      <c r="J320" s="2"/>
      <c r="K320" s="3"/>
      <c r="L320" s="3"/>
      <c r="M320" s="2"/>
      <c r="N320" s="7" t="s">
        <v>691</v>
      </c>
      <c r="O320" s="3" t="s">
        <v>75</v>
      </c>
      <c r="P320" s="2"/>
      <c r="Q320" s="3"/>
      <c r="R320" s="2"/>
      <c r="S320" s="3"/>
      <c r="T320" s="2"/>
      <c r="U320" s="4"/>
      <c r="V320" s="2"/>
      <c r="W320" s="4"/>
      <c r="X320" s="3"/>
    </row>
    <row r="321" spans="1:24" ht="22.5" x14ac:dyDescent="0.3">
      <c r="A321" s="2"/>
      <c r="B321" s="2" t="s">
        <v>657</v>
      </c>
      <c r="C321" s="3" t="s">
        <v>140</v>
      </c>
      <c r="D321" s="9">
        <v>0</v>
      </c>
      <c r="E321" s="9">
        <f t="shared" si="9"/>
        <v>100</v>
      </c>
      <c r="F321" s="3" t="s">
        <v>415</v>
      </c>
      <c r="G321" s="2">
        <v>10.99</v>
      </c>
      <c r="H321" s="3" t="s">
        <v>425</v>
      </c>
      <c r="I321" s="3">
        <v>0</v>
      </c>
      <c r="J321" s="2"/>
      <c r="K321" s="3"/>
      <c r="L321" s="3"/>
      <c r="M321" s="2"/>
      <c r="N321" s="3"/>
      <c r="O321" s="3"/>
      <c r="P321" s="2"/>
      <c r="Q321" s="3"/>
      <c r="R321" s="2"/>
      <c r="S321" s="3"/>
      <c r="T321" s="2"/>
      <c r="U321" s="4"/>
      <c r="V321" s="2"/>
      <c r="W321" s="4"/>
      <c r="X321" s="3"/>
    </row>
    <row r="322" spans="1:24" ht="22.5" x14ac:dyDescent="0.3">
      <c r="A322" s="2"/>
      <c r="B322" s="2" t="s">
        <v>658</v>
      </c>
      <c r="C322" s="3" t="s">
        <v>140</v>
      </c>
      <c r="D322" s="9">
        <v>0</v>
      </c>
      <c r="E322" s="9">
        <f t="shared" si="9"/>
        <v>100</v>
      </c>
      <c r="F322" s="3" t="s">
        <v>415</v>
      </c>
      <c r="G322" s="2">
        <v>11.21</v>
      </c>
      <c r="H322" s="3" t="s">
        <v>425</v>
      </c>
      <c r="I322" s="3">
        <v>0</v>
      </c>
      <c r="J322" s="2"/>
      <c r="K322" s="3"/>
      <c r="L322" s="3"/>
      <c r="M322" s="2"/>
      <c r="N322" s="3"/>
      <c r="O322" s="3"/>
      <c r="P322" s="2"/>
      <c r="Q322" s="3"/>
      <c r="R322" s="2"/>
      <c r="S322" s="3"/>
      <c r="T322" s="2"/>
      <c r="U322" s="4"/>
      <c r="V322" s="2"/>
      <c r="W322" s="4"/>
      <c r="X322" s="3"/>
    </row>
    <row r="323" spans="1:24" ht="22.5" x14ac:dyDescent="0.3">
      <c r="A323" s="2"/>
      <c r="B323" s="2" t="s">
        <v>659</v>
      </c>
      <c r="C323" s="3" t="s">
        <v>140</v>
      </c>
      <c r="D323" s="9">
        <v>0</v>
      </c>
      <c r="E323" s="9">
        <f t="shared" si="9"/>
        <v>100</v>
      </c>
      <c r="F323" s="3" t="s">
        <v>415</v>
      </c>
      <c r="G323" s="2">
        <v>11.21</v>
      </c>
      <c r="H323" s="3" t="s">
        <v>425</v>
      </c>
      <c r="I323" s="3">
        <v>0</v>
      </c>
      <c r="J323" s="2"/>
      <c r="K323" s="3"/>
      <c r="L323" s="3"/>
      <c r="M323" s="2"/>
      <c r="N323" s="3"/>
      <c r="O323" s="3"/>
      <c r="P323" s="2"/>
      <c r="Q323" s="3"/>
      <c r="R323" s="2"/>
      <c r="S323" s="3"/>
      <c r="T323" s="2"/>
      <c r="U323" s="4"/>
      <c r="V323" s="2"/>
      <c r="W323" s="4"/>
      <c r="X323" s="3"/>
    </row>
    <row r="324" spans="1:24" ht="22.5" x14ac:dyDescent="0.3">
      <c r="A324" s="2"/>
      <c r="B324" s="2" t="s">
        <v>660</v>
      </c>
      <c r="C324" s="3" t="s">
        <v>140</v>
      </c>
      <c r="D324" s="9">
        <v>0</v>
      </c>
      <c r="E324" s="9">
        <f t="shared" si="9"/>
        <v>100</v>
      </c>
      <c r="F324" s="3" t="s">
        <v>415</v>
      </c>
      <c r="G324" s="2">
        <v>11.24</v>
      </c>
      <c r="H324" s="3" t="s">
        <v>425</v>
      </c>
      <c r="I324" s="3">
        <v>0</v>
      </c>
      <c r="J324" s="2"/>
      <c r="K324" s="3"/>
      <c r="L324" s="3"/>
      <c r="M324" s="2"/>
      <c r="N324" s="3"/>
      <c r="O324" s="3"/>
      <c r="P324" s="2"/>
      <c r="Q324" s="3"/>
      <c r="R324" s="2"/>
      <c r="S324" s="3"/>
      <c r="T324" s="2"/>
      <c r="U324" s="4"/>
      <c r="V324" s="2"/>
      <c r="W324" s="4"/>
      <c r="X324" s="3"/>
    </row>
    <row r="325" spans="1:24" ht="22.5" x14ac:dyDescent="0.3">
      <c r="A325" s="2"/>
      <c r="B325" s="2" t="s">
        <v>661</v>
      </c>
      <c r="C325" s="3" t="s">
        <v>140</v>
      </c>
      <c r="D325" s="9">
        <v>0</v>
      </c>
      <c r="E325" s="9">
        <f t="shared" si="9"/>
        <v>100</v>
      </c>
      <c r="F325" s="3" t="s">
        <v>415</v>
      </c>
      <c r="G325" s="2">
        <v>11.3</v>
      </c>
      <c r="H325" s="3" t="s">
        <v>425</v>
      </c>
      <c r="I325" s="3">
        <v>0</v>
      </c>
      <c r="J325" s="2"/>
      <c r="K325" s="3"/>
      <c r="L325" s="3"/>
      <c r="M325" s="2"/>
      <c r="N325" s="3"/>
      <c r="O325" s="3"/>
      <c r="P325" s="2"/>
      <c r="Q325" s="3"/>
      <c r="R325" s="2"/>
      <c r="S325" s="3"/>
      <c r="T325" s="2"/>
      <c r="U325" s="4"/>
      <c r="V325" s="2"/>
      <c r="W325" s="4"/>
      <c r="X325" s="3"/>
    </row>
    <row r="326" spans="1:24" ht="22.5" x14ac:dyDescent="0.3">
      <c r="A326" s="2"/>
      <c r="B326" s="2" t="s">
        <v>662</v>
      </c>
      <c r="C326" s="3" t="s">
        <v>140</v>
      </c>
      <c r="D326" s="9">
        <v>0</v>
      </c>
      <c r="E326" s="9">
        <f t="shared" si="9"/>
        <v>100</v>
      </c>
      <c r="F326" s="3" t="s">
        <v>415</v>
      </c>
      <c r="G326" s="2">
        <v>11.3</v>
      </c>
      <c r="H326" s="3" t="s">
        <v>425</v>
      </c>
      <c r="I326" s="3">
        <v>0</v>
      </c>
      <c r="J326" s="2"/>
      <c r="K326" s="3"/>
      <c r="L326" s="3"/>
      <c r="M326" s="2"/>
      <c r="N326" s="3"/>
      <c r="O326" s="3"/>
      <c r="P326" s="2"/>
      <c r="Q326" s="3"/>
      <c r="R326" s="2"/>
      <c r="S326" s="3"/>
      <c r="T326" s="2"/>
      <c r="U326" s="4"/>
      <c r="V326" s="2"/>
      <c r="W326" s="4"/>
      <c r="X326" s="3"/>
    </row>
    <row r="327" spans="1:24" ht="22.5" x14ac:dyDescent="0.3">
      <c r="A327" s="2"/>
      <c r="B327" s="2" t="s">
        <v>663</v>
      </c>
      <c r="C327" s="3" t="s">
        <v>140</v>
      </c>
      <c r="D327" s="9">
        <v>2.6787999999999998</v>
      </c>
      <c r="E327" s="9">
        <f t="shared" si="9"/>
        <v>92.843173924659368</v>
      </c>
      <c r="F327" s="3" t="s">
        <v>415</v>
      </c>
      <c r="G327" s="2">
        <v>7.7</v>
      </c>
      <c r="H327" s="3" t="s">
        <v>19</v>
      </c>
      <c r="I327" s="3" t="s">
        <v>73</v>
      </c>
      <c r="J327" s="2" t="s">
        <v>51</v>
      </c>
      <c r="K327" s="3"/>
      <c r="L327" s="3"/>
      <c r="M327" s="2"/>
      <c r="N327" s="3"/>
      <c r="O327" s="3"/>
      <c r="P327" s="2"/>
      <c r="Q327" s="3"/>
      <c r="R327" s="2"/>
      <c r="S327" s="3"/>
      <c r="T327" s="2"/>
      <c r="U327" s="4"/>
      <c r="V327" s="2"/>
      <c r="W327" s="4"/>
      <c r="X327" s="3"/>
    </row>
    <row r="328" spans="1:24" ht="22.5" x14ac:dyDescent="0.3">
      <c r="A328" s="2"/>
      <c r="B328" s="2" t="s">
        <v>664</v>
      </c>
      <c r="C328" s="3" t="s">
        <v>140</v>
      </c>
      <c r="D328" s="9">
        <v>11.2721</v>
      </c>
      <c r="E328" s="9">
        <f t="shared" si="9"/>
        <v>69.88485172321667</v>
      </c>
      <c r="F328" s="3" t="s">
        <v>415</v>
      </c>
      <c r="G328" s="2">
        <v>5.39</v>
      </c>
      <c r="H328" s="3" t="s">
        <v>56</v>
      </c>
      <c r="I328" s="3">
        <v>50</v>
      </c>
      <c r="J328" s="2"/>
      <c r="K328" s="3"/>
      <c r="L328" s="3"/>
      <c r="M328" s="2"/>
      <c r="N328" s="3"/>
      <c r="O328" s="3"/>
      <c r="P328" s="2"/>
      <c r="Q328" s="3"/>
      <c r="R328" s="2"/>
      <c r="S328" s="3"/>
      <c r="T328" s="2"/>
      <c r="U328" s="4"/>
      <c r="V328" s="2"/>
      <c r="W328" s="4"/>
      <c r="X328" s="3"/>
    </row>
    <row r="329" spans="1:24" ht="22.5" x14ac:dyDescent="0.3">
      <c r="A329" s="2"/>
      <c r="B329" s="2" t="s">
        <v>665</v>
      </c>
      <c r="C329" s="3" t="s">
        <v>140</v>
      </c>
      <c r="D329" s="9">
        <v>30.091000000000001</v>
      </c>
      <c r="E329" s="9">
        <f t="shared" si="9"/>
        <v>19.607266898209989</v>
      </c>
      <c r="F329" s="3" t="s">
        <v>415</v>
      </c>
      <c r="G329" s="2">
        <v>5.89</v>
      </c>
      <c r="H329" s="3" t="s">
        <v>56</v>
      </c>
      <c r="I329" s="3">
        <v>50</v>
      </c>
      <c r="J329" s="2"/>
      <c r="K329" s="3"/>
      <c r="L329" s="3"/>
      <c r="M329" s="2"/>
      <c r="N329" s="3"/>
      <c r="O329" s="3"/>
      <c r="P329" s="2"/>
      <c r="Q329" s="3"/>
      <c r="R329" s="2"/>
      <c r="S329" s="3"/>
      <c r="T329" s="2"/>
      <c r="U329" s="4"/>
      <c r="V329" s="2"/>
      <c r="W329" s="4"/>
      <c r="X329" s="3"/>
    </row>
    <row r="330" spans="1:24" ht="22.5" x14ac:dyDescent="0.3">
      <c r="A330" s="23" t="s">
        <v>418</v>
      </c>
      <c r="B330" s="2" t="s">
        <v>666</v>
      </c>
      <c r="C330" s="3" t="s">
        <v>140</v>
      </c>
      <c r="D330" s="9">
        <v>0</v>
      </c>
      <c r="E330" s="9">
        <f t="shared" si="9"/>
        <v>100</v>
      </c>
      <c r="F330" s="3" t="s">
        <v>415</v>
      </c>
      <c r="G330" s="2">
        <v>11.16</v>
      </c>
      <c r="H330" s="3" t="s">
        <v>425</v>
      </c>
      <c r="I330" s="3">
        <v>0</v>
      </c>
      <c r="J330" s="2"/>
      <c r="K330" s="3"/>
      <c r="L330" s="3"/>
      <c r="M330" s="2"/>
      <c r="N330" s="7" t="s">
        <v>692</v>
      </c>
      <c r="O330" s="3"/>
      <c r="P330" s="2"/>
      <c r="Q330" s="3"/>
      <c r="R330" s="2"/>
      <c r="S330" s="3"/>
      <c r="T330" s="2"/>
      <c r="U330" s="4"/>
      <c r="V330" s="2"/>
      <c r="W330" s="4"/>
      <c r="X330" s="3"/>
    </row>
    <row r="331" spans="1:24" ht="22.5" x14ac:dyDescent="0.3">
      <c r="A331" s="2"/>
      <c r="B331" s="2" t="s">
        <v>667</v>
      </c>
      <c r="C331" s="3" t="s">
        <v>140</v>
      </c>
      <c r="D331" s="9">
        <v>0</v>
      </c>
      <c r="E331" s="9">
        <f t="shared" si="9"/>
        <v>100</v>
      </c>
      <c r="F331" s="3" t="s">
        <v>415</v>
      </c>
      <c r="G331" s="2">
        <v>11.39</v>
      </c>
      <c r="H331" s="3" t="s">
        <v>425</v>
      </c>
      <c r="I331" s="3">
        <v>0</v>
      </c>
      <c r="J331" s="2"/>
      <c r="K331" s="3"/>
      <c r="L331" s="3"/>
      <c r="M331" s="2"/>
      <c r="N331" s="3"/>
      <c r="O331" s="3"/>
      <c r="P331" s="2"/>
      <c r="Q331" s="3"/>
      <c r="R331" s="2"/>
      <c r="S331" s="3"/>
      <c r="T331" s="2"/>
      <c r="U331" s="4"/>
      <c r="V331" s="2"/>
      <c r="W331" s="4"/>
      <c r="X331" s="3"/>
    </row>
    <row r="332" spans="1:24" ht="22.5" x14ac:dyDescent="0.3">
      <c r="A332" s="2"/>
      <c r="B332" s="2" t="s">
        <v>668</v>
      </c>
      <c r="C332" s="3" t="s">
        <v>140</v>
      </c>
      <c r="D332" s="9">
        <v>0</v>
      </c>
      <c r="E332" s="9">
        <f t="shared" si="9"/>
        <v>100</v>
      </c>
      <c r="F332" s="3" t="s">
        <v>415</v>
      </c>
      <c r="G332" s="2">
        <v>11.37</v>
      </c>
      <c r="H332" s="3" t="s">
        <v>425</v>
      </c>
      <c r="I332" s="3">
        <v>0</v>
      </c>
      <c r="J332" s="2"/>
      <c r="K332" s="3"/>
      <c r="L332" s="3"/>
      <c r="M332" s="2"/>
      <c r="N332" s="3"/>
      <c r="O332" s="3"/>
      <c r="P332" s="2"/>
      <c r="Q332" s="3"/>
      <c r="R332" s="2"/>
      <c r="S332" s="3"/>
      <c r="T332" s="2"/>
      <c r="U332" s="4"/>
      <c r="V332" s="2"/>
      <c r="W332" s="4"/>
      <c r="X332" s="3"/>
    </row>
    <row r="333" spans="1:24" ht="22.5" x14ac:dyDescent="0.3">
      <c r="A333" s="2"/>
      <c r="B333" s="2" t="s">
        <v>669</v>
      </c>
      <c r="C333" s="3" t="s">
        <v>140</v>
      </c>
      <c r="D333" s="9">
        <v>0</v>
      </c>
      <c r="E333" s="9">
        <f t="shared" si="9"/>
        <v>100</v>
      </c>
      <c r="F333" s="3" t="s">
        <v>415</v>
      </c>
      <c r="G333" s="2">
        <v>11.38</v>
      </c>
      <c r="H333" s="3" t="s">
        <v>425</v>
      </c>
      <c r="I333" s="3">
        <v>0</v>
      </c>
      <c r="J333" s="2"/>
      <c r="K333" s="3"/>
      <c r="L333" s="3"/>
      <c r="M333" s="2"/>
      <c r="N333" s="3"/>
      <c r="O333" s="3"/>
      <c r="P333" s="2"/>
      <c r="Q333" s="3"/>
      <c r="R333" s="2"/>
      <c r="S333" s="3"/>
      <c r="T333" s="2"/>
      <c r="U333" s="4"/>
      <c r="V333" s="2"/>
      <c r="W333" s="4"/>
      <c r="X333" s="3"/>
    </row>
    <row r="334" spans="1:24" ht="22.5" x14ac:dyDescent="0.3">
      <c r="A334" s="2"/>
      <c r="B334" s="2" t="s">
        <v>670</v>
      </c>
      <c r="C334" s="3" t="s">
        <v>140</v>
      </c>
      <c r="D334" s="9">
        <v>0</v>
      </c>
      <c r="E334" s="9">
        <f t="shared" si="9"/>
        <v>100</v>
      </c>
      <c r="F334" s="3" t="s">
        <v>415</v>
      </c>
      <c r="G334" s="2">
        <v>11.39</v>
      </c>
      <c r="H334" s="3" t="s">
        <v>425</v>
      </c>
      <c r="I334" s="3">
        <v>0</v>
      </c>
      <c r="J334" s="2"/>
      <c r="K334" s="3"/>
      <c r="L334" s="3"/>
      <c r="M334" s="2"/>
      <c r="N334" s="3"/>
      <c r="O334" s="3"/>
      <c r="P334" s="2"/>
      <c r="Q334" s="3"/>
      <c r="R334" s="2"/>
      <c r="S334" s="3"/>
      <c r="T334" s="2"/>
      <c r="U334" s="4"/>
      <c r="V334" s="2"/>
      <c r="W334" s="4"/>
      <c r="X334" s="3"/>
    </row>
    <row r="335" spans="1:24" ht="22.5" x14ac:dyDescent="0.3">
      <c r="A335" s="2"/>
      <c r="B335" s="2" t="s">
        <v>671</v>
      </c>
      <c r="C335" s="3" t="s">
        <v>140</v>
      </c>
      <c r="D335" s="9">
        <v>0</v>
      </c>
      <c r="E335" s="9">
        <f t="shared" si="9"/>
        <v>100</v>
      </c>
      <c r="F335" s="3" t="s">
        <v>415</v>
      </c>
      <c r="G335" s="2">
        <v>11.4</v>
      </c>
      <c r="H335" s="3" t="s">
        <v>425</v>
      </c>
      <c r="I335" s="3">
        <v>0</v>
      </c>
      <c r="J335" s="2"/>
      <c r="K335" s="3"/>
      <c r="L335" s="3"/>
      <c r="M335" s="2"/>
      <c r="N335" s="3"/>
      <c r="O335" s="3"/>
      <c r="P335" s="2"/>
      <c r="Q335" s="3"/>
      <c r="R335" s="2"/>
      <c r="S335" s="3"/>
      <c r="T335" s="2"/>
      <c r="U335" s="4"/>
      <c r="V335" s="2"/>
      <c r="W335" s="4"/>
      <c r="X335" s="3"/>
    </row>
    <row r="336" spans="1:24" ht="22.5" x14ac:dyDescent="0.3">
      <c r="A336" s="2"/>
      <c r="B336" s="2" t="s">
        <v>672</v>
      </c>
      <c r="C336" s="3" t="s">
        <v>140</v>
      </c>
      <c r="D336" s="9">
        <v>0</v>
      </c>
      <c r="E336" s="9">
        <f t="shared" si="9"/>
        <v>100</v>
      </c>
      <c r="F336" s="3" t="s">
        <v>415</v>
      </c>
      <c r="G336" s="2">
        <v>11.41</v>
      </c>
      <c r="H336" s="3" t="s">
        <v>425</v>
      </c>
      <c r="I336" s="3">
        <v>0</v>
      </c>
      <c r="J336" s="2"/>
      <c r="K336" s="3"/>
      <c r="L336" s="3"/>
      <c r="M336" s="2"/>
      <c r="N336" s="3"/>
      <c r="O336" s="3"/>
      <c r="P336" s="2"/>
      <c r="Q336" s="3"/>
      <c r="R336" s="2"/>
      <c r="S336" s="3"/>
      <c r="T336" s="2"/>
      <c r="U336" s="4"/>
      <c r="V336" s="2"/>
      <c r="W336" s="4"/>
      <c r="X336" s="3"/>
    </row>
    <row r="337" spans="1:24" ht="22.5" x14ac:dyDescent="0.3">
      <c r="A337" s="2"/>
      <c r="B337" s="2" t="s">
        <v>673</v>
      </c>
      <c r="C337" s="3" t="s">
        <v>140</v>
      </c>
      <c r="D337" s="9">
        <v>0</v>
      </c>
      <c r="E337" s="9">
        <f t="shared" si="9"/>
        <v>100</v>
      </c>
      <c r="F337" s="3" t="s">
        <v>415</v>
      </c>
      <c r="G337" s="2">
        <v>11.41</v>
      </c>
      <c r="H337" s="3" t="s">
        <v>425</v>
      </c>
      <c r="I337" s="3">
        <v>0</v>
      </c>
      <c r="J337" s="2"/>
      <c r="K337" s="3"/>
      <c r="L337" s="3"/>
      <c r="M337" s="2"/>
      <c r="N337" s="3"/>
      <c r="O337" s="3"/>
      <c r="P337" s="2"/>
      <c r="Q337" s="3"/>
      <c r="R337" s="2"/>
      <c r="S337" s="3"/>
      <c r="T337" s="2"/>
      <c r="U337" s="4"/>
      <c r="V337" s="2"/>
      <c r="W337" s="4"/>
      <c r="X337" s="3"/>
    </row>
    <row r="338" spans="1:24" ht="22.5" x14ac:dyDescent="0.3">
      <c r="A338" s="2"/>
      <c r="B338" s="2" t="s">
        <v>674</v>
      </c>
      <c r="C338" s="3" t="s">
        <v>140</v>
      </c>
      <c r="D338" s="9">
        <v>0</v>
      </c>
      <c r="E338" s="9">
        <f t="shared" si="9"/>
        <v>100</v>
      </c>
      <c r="F338" s="3" t="s">
        <v>415</v>
      </c>
      <c r="G338" s="2">
        <v>11.42</v>
      </c>
      <c r="H338" s="3" t="s">
        <v>425</v>
      </c>
      <c r="I338" s="3">
        <v>0</v>
      </c>
      <c r="J338" s="2"/>
      <c r="K338" s="3"/>
      <c r="L338" s="3"/>
      <c r="M338" s="2"/>
      <c r="N338" s="3"/>
      <c r="O338" s="3"/>
      <c r="P338" s="2"/>
      <c r="Q338" s="3"/>
      <c r="R338" s="2"/>
      <c r="S338" s="3"/>
      <c r="T338" s="2"/>
      <c r="U338" s="4"/>
      <c r="V338" s="2"/>
      <c r="W338" s="4"/>
      <c r="X338" s="3"/>
    </row>
    <row r="339" spans="1:24" ht="22.5" x14ac:dyDescent="0.3">
      <c r="A339" s="2"/>
      <c r="B339" s="2" t="s">
        <v>675</v>
      </c>
      <c r="C339" s="3" t="s">
        <v>140</v>
      </c>
      <c r="D339" s="9">
        <v>0</v>
      </c>
      <c r="E339" s="9">
        <f t="shared" si="9"/>
        <v>100</v>
      </c>
      <c r="F339" s="3" t="s">
        <v>415</v>
      </c>
      <c r="G339" s="2">
        <v>11.41</v>
      </c>
      <c r="H339" s="3" t="s">
        <v>425</v>
      </c>
      <c r="I339" s="3">
        <v>0</v>
      </c>
      <c r="J339" s="2"/>
      <c r="K339" s="3"/>
      <c r="L339" s="3"/>
      <c r="M339" s="2"/>
      <c r="N339" s="3"/>
      <c r="O339" s="3"/>
      <c r="P339" s="2"/>
      <c r="Q339" s="3"/>
      <c r="R339" s="2"/>
      <c r="S339" s="3"/>
      <c r="T339" s="2"/>
      <c r="U339" s="4"/>
      <c r="V339" s="2"/>
      <c r="W339" s="4"/>
      <c r="X339" s="3"/>
    </row>
    <row r="340" spans="1:24" ht="22.5" x14ac:dyDescent="0.3">
      <c r="A340" s="2"/>
      <c r="B340" s="2" t="s">
        <v>676</v>
      </c>
      <c r="C340" s="3" t="s">
        <v>140</v>
      </c>
      <c r="D340" s="9">
        <v>0</v>
      </c>
      <c r="E340" s="9">
        <f t="shared" si="9"/>
        <v>100</v>
      </c>
      <c r="F340" s="3" t="s">
        <v>415</v>
      </c>
      <c r="G340" s="2">
        <v>11.43</v>
      </c>
      <c r="H340" s="3" t="s">
        <v>425</v>
      </c>
      <c r="I340" s="3">
        <v>0</v>
      </c>
      <c r="J340" s="2"/>
      <c r="K340" s="3"/>
      <c r="L340" s="3"/>
      <c r="M340" s="2"/>
      <c r="N340" s="3"/>
      <c r="O340" s="3"/>
      <c r="P340" s="2"/>
      <c r="Q340" s="3"/>
      <c r="R340" s="2"/>
      <c r="S340" s="3"/>
      <c r="T340" s="2"/>
      <c r="U340" s="4"/>
      <c r="V340" s="2"/>
      <c r="W340" s="4"/>
      <c r="X340" s="3"/>
    </row>
    <row r="341" spans="1:24" ht="22.5" x14ac:dyDescent="0.3">
      <c r="A341" s="2"/>
      <c r="B341" s="2" t="s">
        <v>677</v>
      </c>
      <c r="C341" s="3" t="s">
        <v>140</v>
      </c>
      <c r="D341" s="9">
        <v>0</v>
      </c>
      <c r="E341" s="9">
        <f t="shared" si="9"/>
        <v>100</v>
      </c>
      <c r="F341" s="3" t="s">
        <v>415</v>
      </c>
      <c r="G341" s="2">
        <v>11.43</v>
      </c>
      <c r="H341" s="3" t="s">
        <v>425</v>
      </c>
      <c r="I341" s="3">
        <v>0</v>
      </c>
      <c r="J341" s="2"/>
      <c r="K341" s="3"/>
      <c r="L341" s="3"/>
      <c r="M341" s="2"/>
      <c r="N341" s="3"/>
      <c r="O341" s="3"/>
      <c r="P341" s="2"/>
      <c r="Q341" s="3"/>
      <c r="R341" s="2"/>
      <c r="S341" s="3"/>
      <c r="T341" s="2"/>
      <c r="U341" s="4"/>
      <c r="V341" s="2"/>
      <c r="W341" s="4"/>
      <c r="X341" s="3"/>
    </row>
    <row r="342" spans="1:24" ht="22.5" x14ac:dyDescent="0.3">
      <c r="A342" s="2"/>
      <c r="B342" s="2" t="s">
        <v>678</v>
      </c>
      <c r="C342" s="3" t="s">
        <v>140</v>
      </c>
      <c r="D342" s="9">
        <v>0</v>
      </c>
      <c r="E342" s="9">
        <f t="shared" si="9"/>
        <v>100</v>
      </c>
      <c r="F342" s="3" t="s">
        <v>415</v>
      </c>
      <c r="G342" s="2">
        <v>11.44</v>
      </c>
      <c r="H342" s="3" t="s">
        <v>425</v>
      </c>
      <c r="I342" s="3">
        <v>0</v>
      </c>
      <c r="J342" s="2"/>
      <c r="K342" s="3"/>
      <c r="L342" s="3"/>
      <c r="M342" s="2"/>
      <c r="N342" s="3"/>
      <c r="O342" s="3"/>
      <c r="P342" s="2"/>
      <c r="Q342" s="3"/>
      <c r="R342" s="2"/>
      <c r="S342" s="3"/>
      <c r="T342" s="2"/>
      <c r="U342" s="4"/>
      <c r="V342" s="2"/>
      <c r="W342" s="4"/>
      <c r="X342" s="3"/>
    </row>
    <row r="343" spans="1:24" ht="22.5" x14ac:dyDescent="0.3">
      <c r="A343" s="2"/>
      <c r="B343" s="2" t="s">
        <v>679</v>
      </c>
      <c r="C343" s="3" t="s">
        <v>140</v>
      </c>
      <c r="D343" s="9">
        <v>0</v>
      </c>
      <c r="E343" s="9">
        <f t="shared" si="9"/>
        <v>100</v>
      </c>
      <c r="F343" s="3" t="s">
        <v>415</v>
      </c>
      <c r="G343" s="2">
        <v>11.44</v>
      </c>
      <c r="H343" s="3" t="s">
        <v>425</v>
      </c>
      <c r="I343" s="3">
        <v>0</v>
      </c>
      <c r="J343" s="2"/>
      <c r="K343" s="3"/>
      <c r="L343" s="3"/>
      <c r="M343" s="2"/>
      <c r="N343" s="3"/>
      <c r="O343" s="3"/>
      <c r="P343" s="2"/>
      <c r="Q343" s="3"/>
      <c r="R343" s="2"/>
      <c r="S343" s="3"/>
      <c r="T343" s="2"/>
      <c r="U343" s="4"/>
      <c r="V343" s="2"/>
      <c r="W343" s="4"/>
      <c r="X343" s="3"/>
    </row>
    <row r="344" spans="1:24" ht="22.5" x14ac:dyDescent="0.3">
      <c r="A344" s="2"/>
      <c r="B344" s="2" t="s">
        <v>680</v>
      </c>
      <c r="C344" s="3" t="s">
        <v>140</v>
      </c>
      <c r="D344" s="9">
        <v>0</v>
      </c>
      <c r="E344" s="9">
        <f t="shared" si="9"/>
        <v>100</v>
      </c>
      <c r="F344" s="3" t="s">
        <v>415</v>
      </c>
      <c r="G344" s="2">
        <v>11.45</v>
      </c>
      <c r="H344" s="3" t="s">
        <v>425</v>
      </c>
      <c r="I344" s="3">
        <v>0</v>
      </c>
      <c r="J344" s="2"/>
      <c r="K344" s="3"/>
      <c r="L344" s="3"/>
      <c r="M344" s="2"/>
      <c r="N344" s="3"/>
      <c r="O344" s="3"/>
      <c r="P344" s="2"/>
      <c r="Q344" s="3"/>
      <c r="R344" s="2"/>
      <c r="S344" s="3"/>
      <c r="T344" s="2"/>
      <c r="U344" s="4"/>
      <c r="V344" s="2"/>
      <c r="W344" s="4"/>
      <c r="X344" s="3"/>
    </row>
    <row r="345" spans="1:24" ht="22.5" x14ac:dyDescent="0.3">
      <c r="A345" s="2"/>
      <c r="B345" s="2" t="s">
        <v>681</v>
      </c>
      <c r="C345" s="3" t="s">
        <v>140</v>
      </c>
      <c r="D345" s="9">
        <v>0</v>
      </c>
      <c r="E345" s="9">
        <f t="shared" si="9"/>
        <v>100</v>
      </c>
      <c r="F345" s="3" t="s">
        <v>415</v>
      </c>
      <c r="G345" s="2">
        <v>11.45</v>
      </c>
      <c r="H345" s="3" t="s">
        <v>425</v>
      </c>
      <c r="I345" s="3">
        <v>0</v>
      </c>
      <c r="J345" s="2"/>
      <c r="K345" s="3"/>
      <c r="L345" s="3"/>
      <c r="M345" s="2"/>
      <c r="N345" s="3"/>
      <c r="O345" s="3"/>
      <c r="P345" s="2"/>
      <c r="Q345" s="3"/>
      <c r="R345" s="2"/>
      <c r="S345" s="3"/>
      <c r="T345" s="2"/>
      <c r="U345" s="4"/>
      <c r="V345" s="2"/>
      <c r="W345" s="4"/>
      <c r="X345" s="3"/>
    </row>
    <row r="346" spans="1:24" ht="22.5" x14ac:dyDescent="0.3">
      <c r="A346" s="2"/>
      <c r="B346" s="2" t="s">
        <v>682</v>
      </c>
      <c r="C346" s="3" t="s">
        <v>140</v>
      </c>
      <c r="D346" s="9">
        <v>0</v>
      </c>
      <c r="E346" s="9">
        <f t="shared" si="9"/>
        <v>100</v>
      </c>
      <c r="F346" s="3" t="s">
        <v>415</v>
      </c>
      <c r="G346" s="2">
        <v>11.46</v>
      </c>
      <c r="H346" s="3" t="s">
        <v>425</v>
      </c>
      <c r="I346" s="3">
        <v>0</v>
      </c>
      <c r="J346" s="2"/>
      <c r="K346" s="3"/>
      <c r="L346" s="3"/>
      <c r="M346" s="2"/>
      <c r="N346" s="3"/>
      <c r="O346" s="3"/>
      <c r="P346" s="2"/>
      <c r="Q346" s="3"/>
      <c r="R346" s="2"/>
      <c r="S346" s="3"/>
      <c r="T346" s="2"/>
      <c r="U346" s="4"/>
      <c r="V346" s="2"/>
      <c r="W346" s="4"/>
      <c r="X346" s="3"/>
    </row>
    <row r="347" spans="1:24" ht="22.5" x14ac:dyDescent="0.3">
      <c r="A347" s="2"/>
      <c r="B347" s="2" t="s">
        <v>683</v>
      </c>
      <c r="C347" s="3" t="s">
        <v>140</v>
      </c>
      <c r="D347" s="9">
        <v>0</v>
      </c>
      <c r="E347" s="9">
        <f t="shared" si="9"/>
        <v>100</v>
      </c>
      <c r="F347" s="3" t="s">
        <v>415</v>
      </c>
      <c r="G347" s="2">
        <v>11.47</v>
      </c>
      <c r="H347" s="3" t="s">
        <v>425</v>
      </c>
      <c r="I347" s="3">
        <v>0</v>
      </c>
      <c r="J347" s="2"/>
      <c r="K347" s="3"/>
      <c r="L347" s="3"/>
      <c r="M347" s="2"/>
      <c r="N347" s="3"/>
      <c r="O347" s="3"/>
      <c r="P347" s="2"/>
      <c r="Q347" s="3"/>
      <c r="R347" s="2"/>
      <c r="S347" s="3"/>
      <c r="T347" s="2"/>
      <c r="U347" s="4"/>
      <c r="V347" s="2"/>
      <c r="W347" s="4"/>
      <c r="X347" s="3"/>
    </row>
    <row r="348" spans="1:24" ht="22.5" x14ac:dyDescent="0.3">
      <c r="A348" s="2"/>
      <c r="B348" s="2" t="s">
        <v>684</v>
      </c>
      <c r="C348" s="3" t="s">
        <v>140</v>
      </c>
      <c r="D348" s="9">
        <v>0</v>
      </c>
      <c r="E348" s="9">
        <f t="shared" si="9"/>
        <v>100</v>
      </c>
      <c r="F348" s="3" t="s">
        <v>415</v>
      </c>
      <c r="G348" s="2">
        <v>11.47</v>
      </c>
      <c r="H348" s="3" t="s">
        <v>425</v>
      </c>
      <c r="I348" s="3">
        <v>0</v>
      </c>
      <c r="J348" s="2"/>
      <c r="K348" s="3"/>
      <c r="L348" s="3"/>
      <c r="M348" s="2"/>
      <c r="N348" s="3"/>
      <c r="O348" s="3"/>
      <c r="P348" s="2"/>
      <c r="S348" s="3"/>
      <c r="T348" s="2"/>
      <c r="U348" s="4"/>
      <c r="V348" s="2"/>
      <c r="W348" s="4"/>
      <c r="X348" s="3"/>
    </row>
    <row r="349" spans="1:24" ht="22.5" x14ac:dyDescent="0.3">
      <c r="A349" s="2"/>
      <c r="B349" s="2" t="s">
        <v>685</v>
      </c>
      <c r="C349" s="3" t="s">
        <v>140</v>
      </c>
      <c r="D349" s="9">
        <v>0</v>
      </c>
      <c r="E349" s="9">
        <f t="shared" si="9"/>
        <v>100</v>
      </c>
      <c r="F349" s="3" t="s">
        <v>415</v>
      </c>
      <c r="G349" s="2">
        <v>10.95</v>
      </c>
      <c r="H349" s="3" t="s">
        <v>425</v>
      </c>
      <c r="I349" s="3">
        <v>0</v>
      </c>
      <c r="J349" s="2"/>
      <c r="K349" s="3"/>
      <c r="L349" s="3"/>
      <c r="M349" s="2"/>
      <c r="N349" s="3"/>
      <c r="O349" s="3"/>
      <c r="P349" s="2"/>
      <c r="Q349" s="3" t="s">
        <v>113</v>
      </c>
      <c r="R349" s="8" t="s">
        <v>694</v>
      </c>
      <c r="S349" s="3"/>
      <c r="T349" s="2"/>
      <c r="U349" s="4"/>
      <c r="V349" s="2"/>
      <c r="W349" s="4"/>
      <c r="X349" s="3"/>
    </row>
    <row r="350" spans="1:24" ht="22.5" x14ac:dyDescent="0.3">
      <c r="A350" s="2"/>
      <c r="B350" s="2" t="s">
        <v>686</v>
      </c>
      <c r="C350" s="3" t="s">
        <v>140</v>
      </c>
      <c r="D350" s="9">
        <v>0</v>
      </c>
      <c r="E350" s="9">
        <f t="shared" si="9"/>
        <v>100</v>
      </c>
      <c r="F350" s="3" t="s">
        <v>415</v>
      </c>
      <c r="G350" s="2">
        <v>11.44</v>
      </c>
      <c r="H350" s="3" t="s">
        <v>425</v>
      </c>
      <c r="I350" s="3">
        <v>0</v>
      </c>
      <c r="J350" s="2"/>
      <c r="K350" s="3"/>
      <c r="L350" s="3"/>
      <c r="M350" s="2"/>
      <c r="N350" s="3"/>
      <c r="O350" s="3"/>
      <c r="P350" s="2"/>
      <c r="Q350" s="3"/>
      <c r="R350" s="2"/>
      <c r="S350" s="3"/>
      <c r="T350" s="2"/>
      <c r="U350" s="15" t="s">
        <v>695</v>
      </c>
      <c r="V350" s="2"/>
      <c r="W350" s="4"/>
      <c r="X350" s="3"/>
    </row>
    <row r="351" spans="1:24" ht="22.5" x14ac:dyDescent="0.3">
      <c r="A351" s="2"/>
      <c r="B351" s="2" t="s">
        <v>687</v>
      </c>
      <c r="C351" s="3" t="s">
        <v>140</v>
      </c>
      <c r="D351" s="9">
        <v>0</v>
      </c>
      <c r="E351" s="9">
        <f t="shared" si="9"/>
        <v>100</v>
      </c>
      <c r="F351" s="3" t="s">
        <v>415</v>
      </c>
      <c r="G351" s="2">
        <v>12.85</v>
      </c>
      <c r="H351" s="3" t="s">
        <v>425</v>
      </c>
      <c r="I351" s="3">
        <v>0</v>
      </c>
      <c r="J351" s="2"/>
      <c r="K351" s="3"/>
      <c r="L351" s="3"/>
      <c r="M351" s="2"/>
      <c r="N351" s="3"/>
      <c r="O351" s="3"/>
      <c r="P351" s="2"/>
      <c r="Q351" s="3" t="s">
        <v>113</v>
      </c>
      <c r="R351" s="2"/>
      <c r="S351" s="3"/>
      <c r="T351" s="2"/>
      <c r="U351" s="15" t="s">
        <v>695</v>
      </c>
      <c r="V351" s="2"/>
      <c r="W351" s="4"/>
      <c r="X351" s="3"/>
    </row>
    <row r="352" spans="1:24" ht="22.5" x14ac:dyDescent="0.3">
      <c r="A352" s="2"/>
      <c r="B352" s="2" t="s">
        <v>688</v>
      </c>
      <c r="C352" s="3" t="s">
        <v>140</v>
      </c>
      <c r="D352" s="9">
        <v>22.5898</v>
      </c>
      <c r="E352" s="3"/>
      <c r="F352" s="3" t="s">
        <v>415</v>
      </c>
      <c r="G352" s="2">
        <v>10.86</v>
      </c>
      <c r="H352" s="3" t="s">
        <v>19</v>
      </c>
      <c r="I352" s="3" t="s">
        <v>73</v>
      </c>
      <c r="J352" s="2" t="s">
        <v>51</v>
      </c>
      <c r="K352" s="3"/>
      <c r="L352" s="3"/>
      <c r="M352" s="2"/>
      <c r="N352" s="3"/>
      <c r="O352" s="3"/>
      <c r="P352" s="2"/>
      <c r="Q352" s="3" t="s">
        <v>113</v>
      </c>
      <c r="R352" s="8" t="s">
        <v>694</v>
      </c>
      <c r="S352" s="3"/>
      <c r="T352" s="2"/>
      <c r="U352" s="4"/>
      <c r="V352" s="2"/>
      <c r="W352" s="4"/>
      <c r="X352" s="3"/>
    </row>
    <row r="353" spans="1:24" ht="22.5" x14ac:dyDescent="0.3">
      <c r="A353" s="2"/>
      <c r="B353" s="2" t="s">
        <v>690</v>
      </c>
      <c r="C353" s="3" t="s">
        <v>140</v>
      </c>
      <c r="D353" s="3" t="s">
        <v>689</v>
      </c>
      <c r="E353" s="3"/>
      <c r="F353" s="3" t="s">
        <v>415</v>
      </c>
      <c r="G353" s="2">
        <v>3.13</v>
      </c>
      <c r="H353" s="3" t="s">
        <v>449</v>
      </c>
      <c r="I353" s="3" t="s">
        <v>51</v>
      </c>
      <c r="J353" s="2" t="s">
        <v>224</v>
      </c>
      <c r="K353" s="3"/>
      <c r="L353" s="3"/>
      <c r="M353" s="2"/>
      <c r="N353" s="3"/>
      <c r="O353" s="3"/>
      <c r="P353" s="2"/>
      <c r="Q353" s="3"/>
      <c r="R353" s="2"/>
      <c r="S353" s="3"/>
      <c r="T353" s="2"/>
      <c r="U353" s="4"/>
      <c r="V353" s="2"/>
      <c r="W353" s="4"/>
      <c r="X353" s="3"/>
    </row>
    <row r="354" spans="1:24" ht="18.75" x14ac:dyDescent="0.3">
      <c r="A354" s="2"/>
      <c r="B354" s="2"/>
      <c r="C354" s="3"/>
      <c r="D354" s="3"/>
      <c r="E354" s="3"/>
      <c r="F354" s="1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2"/>
      <c r="W354" s="4"/>
      <c r="X354" s="3"/>
    </row>
    <row r="355" spans="1:24" ht="19.5" x14ac:dyDescent="0.3">
      <c r="A355" s="3"/>
      <c r="C355" s="22"/>
      <c r="D355" s="22"/>
      <c r="E355" s="22"/>
      <c r="F355" s="22"/>
      <c r="G355" s="22"/>
      <c r="H355" s="22"/>
      <c r="I355" s="22"/>
      <c r="J355" s="2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2"/>
      <c r="W355" s="4"/>
      <c r="X355" s="3"/>
    </row>
    <row r="356" spans="1:24" ht="18.75" x14ac:dyDescent="0.3">
      <c r="A356" s="3"/>
      <c r="B356" s="3"/>
      <c r="C356" s="3"/>
      <c r="D356" s="3"/>
      <c r="E356" s="3"/>
      <c r="F356" s="1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2"/>
      <c r="W356" s="4"/>
      <c r="X356" s="3"/>
    </row>
    <row r="357" spans="1:24" ht="19.5" x14ac:dyDescent="0.3">
      <c r="A357" s="7" t="s">
        <v>638</v>
      </c>
      <c r="B357" s="22" t="s">
        <v>693</v>
      </c>
      <c r="C357" s="3"/>
      <c r="D357" s="3"/>
      <c r="E357" s="3"/>
      <c r="F357" s="1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2"/>
      <c r="W357" s="4"/>
      <c r="X357" s="3"/>
    </row>
    <row r="358" spans="1:24" ht="18.75" x14ac:dyDescent="0.3">
      <c r="A358" s="3"/>
      <c r="B358" s="3"/>
      <c r="C358" s="3"/>
      <c r="D358" s="3"/>
      <c r="E358" s="3"/>
      <c r="F358" s="12"/>
      <c r="G358" s="3"/>
      <c r="H358" s="9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2"/>
      <c r="W358" s="4"/>
      <c r="X358" s="3"/>
    </row>
    <row r="359" spans="1:24" ht="18.75" x14ac:dyDescent="0.3">
      <c r="A359" s="3"/>
      <c r="B359" s="3"/>
      <c r="C359" s="3"/>
      <c r="D359" s="3"/>
      <c r="E359" s="3"/>
      <c r="F359" s="1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2"/>
      <c r="W359" s="4"/>
      <c r="X359" s="3"/>
    </row>
    <row r="360" spans="1:24" ht="18.75" x14ac:dyDescent="0.3">
      <c r="A360" s="3"/>
      <c r="B360" s="3"/>
      <c r="C360" s="3"/>
      <c r="D360" s="3"/>
      <c r="E360" s="3"/>
      <c r="F360" s="1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2"/>
      <c r="W360" s="4"/>
      <c r="X360" s="3"/>
    </row>
    <row r="361" spans="1:24" ht="18.75" x14ac:dyDescent="0.3">
      <c r="A361" s="3"/>
      <c r="B361" s="3"/>
      <c r="C361" s="3"/>
      <c r="D361" s="3"/>
      <c r="E361" s="3"/>
      <c r="F361" s="1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2"/>
      <c r="W361" s="4"/>
      <c r="X361" s="3"/>
    </row>
    <row r="362" spans="1:24" ht="18.75" x14ac:dyDescent="0.3">
      <c r="A362" s="3"/>
      <c r="B362" s="3"/>
      <c r="C362" s="3"/>
      <c r="D362" s="3"/>
      <c r="E362" s="3"/>
      <c r="F362" s="1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2"/>
      <c r="W362" s="4"/>
      <c r="X362" s="3"/>
    </row>
    <row r="363" spans="1:24" ht="18.75" x14ac:dyDescent="0.3">
      <c r="A363" s="3"/>
      <c r="B363" s="3"/>
      <c r="C363" s="3"/>
      <c r="D363" s="3"/>
      <c r="E363" s="3"/>
      <c r="F363" s="1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2"/>
      <c r="W363" s="4"/>
      <c r="X363" s="3"/>
    </row>
    <row r="364" spans="1:24" ht="18.75" x14ac:dyDescent="0.3">
      <c r="A364" s="3"/>
      <c r="B364" s="3"/>
      <c r="C364" s="3"/>
      <c r="D364" s="3"/>
      <c r="E364" s="3"/>
      <c r="F364" s="1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2"/>
      <c r="W364" s="4"/>
      <c r="X364" s="3"/>
    </row>
  </sheetData>
  <mergeCells count="9">
    <mergeCell ref="B263:C263"/>
    <mergeCell ref="Q2:R2"/>
    <mergeCell ref="H1:U1"/>
    <mergeCell ref="B155:D155"/>
    <mergeCell ref="B139:D139"/>
    <mergeCell ref="C1:G1"/>
    <mergeCell ref="H2:J2"/>
    <mergeCell ref="K2:M2"/>
    <mergeCell ref="N2:P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6596-96D4-4B88-98BF-51AAB8E91817}">
  <dimension ref="A1:U559"/>
  <sheetViews>
    <sheetView tabSelected="1" topLeftCell="A542" workbookViewId="0">
      <selection activeCell="D559" sqref="D559"/>
    </sheetView>
  </sheetViews>
  <sheetFormatPr defaultRowHeight="18.75" x14ac:dyDescent="0.3"/>
  <cols>
    <col min="1" max="1" width="33.75" style="24" customWidth="1"/>
    <col min="2" max="2" width="17.25" style="24" customWidth="1"/>
    <col min="3" max="3" width="23" style="24" customWidth="1"/>
    <col min="4" max="4" width="11.5" style="24" customWidth="1"/>
    <col min="5" max="5" width="14.5" style="24" customWidth="1"/>
    <col min="6" max="8" width="11.875" style="24" customWidth="1"/>
    <col min="9" max="9" width="20.625" style="24" customWidth="1"/>
    <col min="10" max="11" width="11.875" style="24" customWidth="1"/>
    <col min="12" max="12" width="18.25" style="24" customWidth="1"/>
    <col min="13" max="13" width="9" style="24"/>
    <col min="14" max="14" width="13.75" style="24" customWidth="1"/>
    <col min="15" max="15" width="22.625" style="24" customWidth="1"/>
    <col min="16" max="18" width="9" style="24"/>
    <col min="19" max="19" width="56.75" style="24" customWidth="1"/>
    <col min="20" max="20" width="9" style="24"/>
    <col min="21" max="21" width="92.25" style="24" customWidth="1"/>
    <col min="22" max="16384" width="9" style="24"/>
  </cols>
  <sheetData>
    <row r="1" spans="1:21" ht="20.25" x14ac:dyDescent="0.35">
      <c r="A1" s="2" t="s">
        <v>412</v>
      </c>
      <c r="B1" s="2" t="s">
        <v>1</v>
      </c>
      <c r="H1" s="44" t="s">
        <v>761</v>
      </c>
      <c r="I1" s="30" t="s">
        <v>716</v>
      </c>
      <c r="J1" s="3" t="s">
        <v>713</v>
      </c>
      <c r="K1" s="28" t="s">
        <v>714</v>
      </c>
      <c r="R1" s="24" t="s">
        <v>696</v>
      </c>
    </row>
    <row r="2" spans="1:21" ht="19.5" x14ac:dyDescent="0.3">
      <c r="A2" s="53" t="s">
        <v>752</v>
      </c>
      <c r="B2" s="53"/>
      <c r="I2" s="30"/>
      <c r="J2" s="3"/>
      <c r="K2" s="27"/>
    </row>
    <row r="3" spans="1:21" ht="22.5" x14ac:dyDescent="0.3">
      <c r="A3" s="29"/>
      <c r="B3" s="2" t="s">
        <v>715</v>
      </c>
      <c r="C3" s="3" t="s">
        <v>413</v>
      </c>
      <c r="D3" s="12">
        <v>53.27</v>
      </c>
      <c r="E3" s="12" t="s">
        <v>414</v>
      </c>
      <c r="F3" s="3" t="s">
        <v>415</v>
      </c>
      <c r="G3" s="35">
        <v>7.68</v>
      </c>
      <c r="H3" s="12">
        <v>24</v>
      </c>
      <c r="I3" s="37">
        <v>27.6</v>
      </c>
      <c r="J3" s="37">
        <v>51.43</v>
      </c>
      <c r="K3" s="43">
        <v>0.4</v>
      </c>
      <c r="L3" s="16" t="s">
        <v>769</v>
      </c>
      <c r="M3" s="3" t="s">
        <v>20</v>
      </c>
      <c r="N3" s="2"/>
      <c r="O3" s="47"/>
      <c r="P3" s="47"/>
      <c r="Q3" s="48"/>
      <c r="R3" s="24">
        <v>1</v>
      </c>
      <c r="S3" s="24" t="s">
        <v>697</v>
      </c>
      <c r="T3" s="24" t="s">
        <v>719</v>
      </c>
      <c r="U3" s="32" t="s">
        <v>718</v>
      </c>
    </row>
    <row r="4" spans="1:21" ht="22.5" x14ac:dyDescent="0.3">
      <c r="A4" s="23" t="s">
        <v>723</v>
      </c>
      <c r="B4" s="2" t="s">
        <v>15</v>
      </c>
      <c r="C4" s="3" t="s">
        <v>413</v>
      </c>
      <c r="D4" s="12">
        <v>49.77</v>
      </c>
      <c r="E4" s="9">
        <f t="shared" ref="E4:E28" si="0">($D$3-D4)/$D$3*100</f>
        <v>6.5703022339027601</v>
      </c>
      <c r="F4" s="3" t="s">
        <v>415</v>
      </c>
      <c r="G4" s="2">
        <v>7.57</v>
      </c>
      <c r="H4" s="3">
        <v>24</v>
      </c>
      <c r="I4" s="38">
        <v>31.9</v>
      </c>
      <c r="J4" s="38">
        <v>51.27</v>
      </c>
      <c r="K4" s="36">
        <v>2.5788253446536991</v>
      </c>
      <c r="L4" s="3" t="s">
        <v>19</v>
      </c>
      <c r="M4" s="3" t="s">
        <v>20</v>
      </c>
      <c r="N4" s="2" t="s">
        <v>21</v>
      </c>
      <c r="O4" s="3" t="s">
        <v>22</v>
      </c>
      <c r="P4" s="3" t="s">
        <v>23</v>
      </c>
      <c r="Q4" s="2" t="s">
        <v>24</v>
      </c>
      <c r="T4" s="24" t="s">
        <v>720</v>
      </c>
      <c r="U4" s="24" t="s">
        <v>698</v>
      </c>
    </row>
    <row r="5" spans="1:21" ht="22.5" x14ac:dyDescent="0.3">
      <c r="A5" s="2"/>
      <c r="B5" s="2" t="s">
        <v>25</v>
      </c>
      <c r="C5" s="3" t="s">
        <v>413</v>
      </c>
      <c r="D5" s="12">
        <v>50.81</v>
      </c>
      <c r="E5" s="9">
        <f t="shared" si="0"/>
        <v>4.6179838558287978</v>
      </c>
      <c r="F5" s="3" t="s">
        <v>415</v>
      </c>
      <c r="G5" s="2">
        <v>7.6</v>
      </c>
      <c r="H5" s="3">
        <v>24</v>
      </c>
      <c r="I5" s="38">
        <v>31.6</v>
      </c>
      <c r="J5" s="38">
        <v>51.37</v>
      </c>
      <c r="K5" s="36">
        <v>2.3823769056063107</v>
      </c>
      <c r="L5" s="3" t="s">
        <v>56</v>
      </c>
      <c r="M5" s="3" t="s">
        <v>21</v>
      </c>
      <c r="N5" s="2"/>
      <c r="O5" s="3" t="s">
        <v>422</v>
      </c>
      <c r="P5" s="3" t="s">
        <v>24</v>
      </c>
      <c r="Q5" s="2"/>
      <c r="R5" s="24">
        <v>2</v>
      </c>
      <c r="S5" s="32" t="s">
        <v>738</v>
      </c>
      <c r="T5" s="24" t="s">
        <v>721</v>
      </c>
      <c r="U5" s="33" t="s">
        <v>717</v>
      </c>
    </row>
    <row r="6" spans="1:21" ht="22.5" x14ac:dyDescent="0.3">
      <c r="A6" s="2"/>
      <c r="B6" s="2" t="s">
        <v>26</v>
      </c>
      <c r="C6" s="3" t="s">
        <v>413</v>
      </c>
      <c r="D6" s="12">
        <v>49.79</v>
      </c>
      <c r="E6" s="9">
        <f t="shared" si="0"/>
        <v>6.5327576497090369</v>
      </c>
      <c r="F6" s="3" t="s">
        <v>415</v>
      </c>
      <c r="G6" s="2">
        <v>7.7</v>
      </c>
      <c r="H6" s="3">
        <v>24</v>
      </c>
      <c r="I6" s="38">
        <v>31.7</v>
      </c>
      <c r="J6" s="38">
        <v>51.38</v>
      </c>
      <c r="K6" s="36">
        <v>2.3074852668833281</v>
      </c>
      <c r="L6" s="3" t="s">
        <v>56</v>
      </c>
      <c r="M6" s="3" t="s">
        <v>21</v>
      </c>
      <c r="N6" s="2"/>
      <c r="O6" s="3" t="s">
        <v>422</v>
      </c>
      <c r="P6" s="3" t="s">
        <v>24</v>
      </c>
      <c r="Q6" s="2"/>
      <c r="S6" s="32"/>
      <c r="T6" s="24" t="s">
        <v>722</v>
      </c>
      <c r="U6" s="33" t="s">
        <v>739</v>
      </c>
    </row>
    <row r="7" spans="1:21" ht="22.5" x14ac:dyDescent="0.3">
      <c r="A7" s="2"/>
      <c r="B7" s="2" t="s">
        <v>27</v>
      </c>
      <c r="C7" s="3" t="s">
        <v>413</v>
      </c>
      <c r="D7" s="12">
        <v>48.88</v>
      </c>
      <c r="E7" s="9">
        <f t="shared" si="0"/>
        <v>8.241036230523747</v>
      </c>
      <c r="F7" s="3" t="s">
        <v>415</v>
      </c>
      <c r="G7" s="2">
        <v>7.78</v>
      </c>
      <c r="H7" s="3">
        <v>24</v>
      </c>
      <c r="I7" s="38">
        <v>26.4</v>
      </c>
      <c r="J7" s="38">
        <v>51.38</v>
      </c>
      <c r="K7" s="36">
        <v>2.3435038604904275</v>
      </c>
      <c r="L7" s="3" t="s">
        <v>56</v>
      </c>
      <c r="M7" s="3" t="s">
        <v>21</v>
      </c>
      <c r="N7" s="2"/>
      <c r="O7" s="3" t="s">
        <v>422</v>
      </c>
      <c r="P7" s="3" t="s">
        <v>24</v>
      </c>
      <c r="Q7" s="2"/>
      <c r="R7" s="24">
        <v>3</v>
      </c>
      <c r="S7" s="24" t="s">
        <v>699</v>
      </c>
    </row>
    <row r="8" spans="1:21" ht="22.5" x14ac:dyDescent="0.3">
      <c r="A8" s="2"/>
      <c r="B8" s="2" t="s">
        <v>28</v>
      </c>
      <c r="C8" s="3" t="s">
        <v>413</v>
      </c>
      <c r="D8" s="12">
        <v>49.22</v>
      </c>
      <c r="E8" s="9">
        <f t="shared" si="0"/>
        <v>7.6027782992303434</v>
      </c>
      <c r="F8" s="3" t="s">
        <v>415</v>
      </c>
      <c r="G8" s="2">
        <v>7.84</v>
      </c>
      <c r="H8" s="3">
        <v>24</v>
      </c>
      <c r="I8" s="38">
        <v>31.7</v>
      </c>
      <c r="J8" s="38">
        <v>51.38</v>
      </c>
      <c r="K8" s="36">
        <v>2.2432511498642915</v>
      </c>
      <c r="L8" s="3" t="s">
        <v>56</v>
      </c>
      <c r="M8" s="3" t="s">
        <v>21</v>
      </c>
      <c r="N8" s="2"/>
      <c r="O8" s="3" t="s">
        <v>422</v>
      </c>
      <c r="P8" s="3" t="s">
        <v>24</v>
      </c>
      <c r="Q8" s="2"/>
      <c r="R8" s="24">
        <v>4</v>
      </c>
      <c r="S8" s="34" t="s">
        <v>726</v>
      </c>
    </row>
    <row r="9" spans="1:21" ht="22.5" x14ac:dyDescent="0.3">
      <c r="A9" s="2"/>
      <c r="B9" s="2" t="s">
        <v>29</v>
      </c>
      <c r="C9" s="3" t="s">
        <v>413</v>
      </c>
      <c r="D9" s="12">
        <v>44.12</v>
      </c>
      <c r="E9" s="9">
        <f t="shared" si="0"/>
        <v>17.176647268631509</v>
      </c>
      <c r="F9" s="3" t="s">
        <v>415</v>
      </c>
      <c r="G9" s="2">
        <v>7.88</v>
      </c>
      <c r="H9" s="3">
        <v>24</v>
      </c>
      <c r="I9" s="38">
        <v>30.5</v>
      </c>
      <c r="J9" s="38">
        <v>51.29</v>
      </c>
      <c r="K9" s="36">
        <v>2.3004292623667904</v>
      </c>
      <c r="L9" s="3" t="s">
        <v>56</v>
      </c>
      <c r="M9" s="3" t="s">
        <v>21</v>
      </c>
      <c r="N9" s="2"/>
      <c r="O9" s="3" t="s">
        <v>422</v>
      </c>
      <c r="P9" s="3" t="s">
        <v>24</v>
      </c>
      <c r="Q9" s="2"/>
      <c r="R9" s="24">
        <v>5</v>
      </c>
      <c r="S9" s="24" t="s">
        <v>700</v>
      </c>
    </row>
    <row r="10" spans="1:21" ht="22.5" x14ac:dyDescent="0.3">
      <c r="A10" s="2"/>
      <c r="B10" s="2" t="s">
        <v>30</v>
      </c>
      <c r="C10" s="3" t="s">
        <v>413</v>
      </c>
      <c r="D10" s="12">
        <v>43.48</v>
      </c>
      <c r="E10" s="9">
        <f t="shared" si="0"/>
        <v>18.378073962830875</v>
      </c>
      <c r="F10" s="3" t="s">
        <v>415</v>
      </c>
      <c r="G10" s="2">
        <v>8</v>
      </c>
      <c r="H10" s="3">
        <v>24</v>
      </c>
      <c r="I10" s="38">
        <v>30.2</v>
      </c>
      <c r="J10" s="38">
        <v>51.03</v>
      </c>
      <c r="K10" s="36">
        <v>2.2993608158740306</v>
      </c>
      <c r="L10" s="3" t="s">
        <v>56</v>
      </c>
      <c r="M10" s="3" t="s">
        <v>21</v>
      </c>
      <c r="N10" s="2"/>
      <c r="O10" s="3" t="s">
        <v>422</v>
      </c>
      <c r="P10" s="3" t="s">
        <v>24</v>
      </c>
      <c r="Q10" s="2"/>
      <c r="R10" s="24">
        <v>6</v>
      </c>
      <c r="S10" s="24" t="s">
        <v>701</v>
      </c>
    </row>
    <row r="11" spans="1:21" ht="22.5" x14ac:dyDescent="0.3">
      <c r="A11" s="2"/>
      <c r="B11" s="2" t="s">
        <v>31</v>
      </c>
      <c r="C11" s="3" t="s">
        <v>413</v>
      </c>
      <c r="D11" s="12">
        <v>43.02</v>
      </c>
      <c r="E11" s="9">
        <f t="shared" si="0"/>
        <v>19.241599399286653</v>
      </c>
      <c r="F11" s="3" t="s">
        <v>415</v>
      </c>
      <c r="G11" s="2">
        <v>8.1199999999999992</v>
      </c>
      <c r="H11" s="3">
        <v>24</v>
      </c>
      <c r="I11" s="38">
        <v>28.6</v>
      </c>
      <c r="J11" s="38">
        <v>51.16</v>
      </c>
      <c r="K11" s="36">
        <v>2.3254516545946498</v>
      </c>
      <c r="L11" s="3" t="s">
        <v>56</v>
      </c>
      <c r="M11" s="3" t="s">
        <v>21</v>
      </c>
      <c r="N11" s="2"/>
      <c r="O11" s="3" t="s">
        <v>422</v>
      </c>
      <c r="P11" s="3" t="s">
        <v>24</v>
      </c>
      <c r="Q11" s="2"/>
      <c r="R11" s="24">
        <v>7</v>
      </c>
      <c r="S11" s="24" t="s">
        <v>702</v>
      </c>
      <c r="U11" s="27" t="s">
        <v>760</v>
      </c>
    </row>
    <row r="12" spans="1:21" ht="22.5" x14ac:dyDescent="0.3">
      <c r="A12" s="23" t="s">
        <v>723</v>
      </c>
      <c r="B12" s="2" t="s">
        <v>32</v>
      </c>
      <c r="C12" s="3" t="s">
        <v>413</v>
      </c>
      <c r="D12" s="12">
        <v>44.2</v>
      </c>
      <c r="E12" s="9">
        <f t="shared" si="0"/>
        <v>17.026468931856577</v>
      </c>
      <c r="F12" s="3" t="s">
        <v>415</v>
      </c>
      <c r="G12" s="2">
        <v>7.91</v>
      </c>
      <c r="H12" s="3">
        <v>24</v>
      </c>
      <c r="I12" s="38">
        <v>27.6</v>
      </c>
      <c r="J12" s="38">
        <v>51.21</v>
      </c>
      <c r="K12" s="36">
        <v>0.11334097989045967</v>
      </c>
      <c r="L12" s="3" t="s">
        <v>19</v>
      </c>
      <c r="M12" s="3" t="s">
        <v>21</v>
      </c>
      <c r="N12" s="2" t="s">
        <v>38</v>
      </c>
      <c r="O12" s="3" t="s">
        <v>22</v>
      </c>
      <c r="P12" s="3" t="s">
        <v>24</v>
      </c>
      <c r="Q12" s="2" t="s">
        <v>39</v>
      </c>
      <c r="R12" s="25">
        <v>8</v>
      </c>
      <c r="S12" s="24" t="s">
        <v>703</v>
      </c>
    </row>
    <row r="13" spans="1:21" ht="22.5" x14ac:dyDescent="0.3">
      <c r="A13" s="2"/>
      <c r="B13" s="2" t="s">
        <v>353</v>
      </c>
      <c r="C13" s="3" t="s">
        <v>413</v>
      </c>
      <c r="D13" s="12">
        <v>43.58</v>
      </c>
      <c r="E13" s="9">
        <f t="shared" si="0"/>
        <v>18.190351041862218</v>
      </c>
      <c r="F13" s="3" t="s">
        <v>415</v>
      </c>
      <c r="G13" s="2">
        <v>7.91</v>
      </c>
      <c r="H13" s="3">
        <v>24</v>
      </c>
      <c r="I13" s="38">
        <v>29.5</v>
      </c>
      <c r="J13" s="38">
        <v>51.21</v>
      </c>
      <c r="K13" s="36">
        <v>0.10877597198445009</v>
      </c>
      <c r="L13" s="3" t="s">
        <v>56</v>
      </c>
      <c r="M13" s="3" t="s">
        <v>38</v>
      </c>
      <c r="N13" s="2"/>
      <c r="O13" s="3" t="s">
        <v>422</v>
      </c>
      <c r="P13" s="3" t="s">
        <v>39</v>
      </c>
      <c r="Q13" s="2"/>
    </row>
    <row r="14" spans="1:21" ht="22.5" x14ac:dyDescent="0.3">
      <c r="A14" s="2"/>
      <c r="B14" s="2" t="s">
        <v>354</v>
      </c>
      <c r="C14" s="3" t="s">
        <v>413</v>
      </c>
      <c r="D14" s="12">
        <v>45.11</v>
      </c>
      <c r="E14" s="9">
        <f t="shared" si="0"/>
        <v>15.318190351041869</v>
      </c>
      <c r="F14" s="3" t="s">
        <v>415</v>
      </c>
      <c r="G14" s="2">
        <v>8.16</v>
      </c>
      <c r="H14" s="3">
        <v>24</v>
      </c>
      <c r="I14" s="38">
        <v>29.1</v>
      </c>
      <c r="J14" s="38">
        <v>50.95</v>
      </c>
      <c r="K14" s="36">
        <v>9.9987363016204159E-2</v>
      </c>
      <c r="L14" s="3" t="s">
        <v>56</v>
      </c>
      <c r="M14" s="3" t="s">
        <v>38</v>
      </c>
      <c r="N14" s="2"/>
      <c r="O14" s="3" t="s">
        <v>422</v>
      </c>
      <c r="P14" s="3" t="s">
        <v>39</v>
      </c>
      <c r="Q14" s="2"/>
    </row>
    <row r="15" spans="1:21" ht="22.5" x14ac:dyDescent="0.3">
      <c r="A15" s="2"/>
      <c r="B15" s="2" t="s">
        <v>355</v>
      </c>
      <c r="C15" s="3" t="s">
        <v>413</v>
      </c>
      <c r="D15" s="12">
        <v>45.73</v>
      </c>
      <c r="E15" s="9">
        <f t="shared" si="0"/>
        <v>14.154308241036242</v>
      </c>
      <c r="F15" s="3" t="s">
        <v>415</v>
      </c>
      <c r="G15" s="2">
        <v>8.32</v>
      </c>
      <c r="H15" s="3">
        <v>24</v>
      </c>
      <c r="I15" s="38">
        <v>26.6</v>
      </c>
      <c r="J15" s="38">
        <v>50.88</v>
      </c>
      <c r="K15" s="36">
        <v>1.0463727929953159</v>
      </c>
      <c r="L15" s="3" t="s">
        <v>56</v>
      </c>
      <c r="M15" s="3" t="s">
        <v>38</v>
      </c>
      <c r="N15" s="2"/>
      <c r="O15" s="3" t="s">
        <v>422</v>
      </c>
      <c r="P15" s="3" t="s">
        <v>39</v>
      </c>
      <c r="Q15" s="2"/>
    </row>
    <row r="16" spans="1:21" ht="22.5" x14ac:dyDescent="0.3">
      <c r="A16" s="23" t="s">
        <v>724</v>
      </c>
      <c r="B16" s="2" t="s">
        <v>40</v>
      </c>
      <c r="C16" s="3" t="s">
        <v>413</v>
      </c>
      <c r="D16" s="12">
        <v>38.72</v>
      </c>
      <c r="E16" s="9">
        <f t="shared" si="0"/>
        <v>27.313685000938619</v>
      </c>
      <c r="F16" s="3" t="s">
        <v>415</v>
      </c>
      <c r="G16" s="2">
        <v>8.6</v>
      </c>
      <c r="H16" s="3">
        <v>24</v>
      </c>
      <c r="I16" s="38">
        <v>27.1</v>
      </c>
      <c r="J16" s="38">
        <v>50.78</v>
      </c>
      <c r="K16" s="36">
        <v>9.9433615793673949E-2</v>
      </c>
      <c r="L16" s="3" t="s">
        <v>19</v>
      </c>
      <c r="M16" s="3" t="s">
        <v>38</v>
      </c>
      <c r="N16" s="2" t="s">
        <v>45</v>
      </c>
      <c r="O16" s="3" t="s">
        <v>422</v>
      </c>
      <c r="P16" s="3" t="s">
        <v>39</v>
      </c>
      <c r="Q16" s="2"/>
    </row>
    <row r="17" spans="1:17" ht="22.5" x14ac:dyDescent="0.3">
      <c r="A17" s="2"/>
      <c r="B17" s="2" t="s">
        <v>358</v>
      </c>
      <c r="C17" s="3" t="s">
        <v>413</v>
      </c>
      <c r="D17" s="12">
        <v>38.4</v>
      </c>
      <c r="E17" s="9">
        <f t="shared" si="0"/>
        <v>27.914398348038304</v>
      </c>
      <c r="F17" s="3" t="s">
        <v>415</v>
      </c>
      <c r="G17" s="2">
        <v>8.4700000000000006</v>
      </c>
      <c r="H17" s="3">
        <v>24</v>
      </c>
      <c r="I17" s="38">
        <v>25.8</v>
      </c>
      <c r="J17" s="38">
        <v>50.8</v>
      </c>
      <c r="K17" s="36">
        <v>0.1052173754515362</v>
      </c>
      <c r="L17" s="3" t="s">
        <v>56</v>
      </c>
      <c r="M17" s="3" t="s">
        <v>45</v>
      </c>
      <c r="N17" s="2"/>
      <c r="O17" s="3" t="s">
        <v>422</v>
      </c>
      <c r="P17" s="3" t="s">
        <v>39</v>
      </c>
      <c r="Q17" s="2"/>
    </row>
    <row r="18" spans="1:17" ht="22.5" x14ac:dyDescent="0.3">
      <c r="A18" s="23" t="s">
        <v>724</v>
      </c>
      <c r="B18" s="2" t="s">
        <v>47</v>
      </c>
      <c r="C18" s="3" t="s">
        <v>413</v>
      </c>
      <c r="D18" s="12">
        <v>37.090000000000003</v>
      </c>
      <c r="E18" s="9">
        <f t="shared" si="0"/>
        <v>30.373568612727613</v>
      </c>
      <c r="F18" s="3" t="s">
        <v>415</v>
      </c>
      <c r="G18" s="2">
        <v>8.48</v>
      </c>
      <c r="H18" s="3">
        <v>24</v>
      </c>
      <c r="I18" s="38">
        <v>23.1</v>
      </c>
      <c r="J18" s="38">
        <v>50.8</v>
      </c>
      <c r="K18" s="36">
        <v>0.10839874559461565</v>
      </c>
      <c r="L18" s="3" t="s">
        <v>19</v>
      </c>
      <c r="M18" s="3" t="s">
        <v>45</v>
      </c>
      <c r="N18" s="2" t="s">
        <v>51</v>
      </c>
      <c r="O18" s="3" t="s">
        <v>422</v>
      </c>
      <c r="P18" s="3" t="s">
        <v>39</v>
      </c>
      <c r="Q18" s="2"/>
    </row>
    <row r="19" spans="1:17" ht="22.5" x14ac:dyDescent="0.3">
      <c r="A19" s="2"/>
      <c r="B19" s="2" t="s">
        <v>360</v>
      </c>
      <c r="C19" s="3" t="s">
        <v>413</v>
      </c>
      <c r="D19" s="12">
        <v>36.479999999999997</v>
      </c>
      <c r="E19" s="9">
        <f t="shared" si="0"/>
        <v>31.518678430636392</v>
      </c>
      <c r="F19" s="3" t="s">
        <v>415</v>
      </c>
      <c r="G19" s="2">
        <v>8.48</v>
      </c>
      <c r="H19" s="3">
        <v>24</v>
      </c>
      <c r="I19" s="38">
        <v>27.9</v>
      </c>
      <c r="J19" s="38">
        <v>50.8</v>
      </c>
      <c r="K19" s="36">
        <v>0.10964731939715903</v>
      </c>
      <c r="L19" s="3" t="s">
        <v>56</v>
      </c>
      <c r="M19" s="3" t="s">
        <v>51</v>
      </c>
      <c r="N19" s="2"/>
      <c r="O19" s="3" t="s">
        <v>422</v>
      </c>
      <c r="P19" s="3" t="s">
        <v>39</v>
      </c>
      <c r="Q19" s="2"/>
    </row>
    <row r="20" spans="1:17" ht="22.5" x14ac:dyDescent="0.3">
      <c r="A20" s="2"/>
      <c r="B20" s="2" t="s">
        <v>361</v>
      </c>
      <c r="C20" s="3" t="s">
        <v>413</v>
      </c>
      <c r="D20" s="12">
        <v>38.17</v>
      </c>
      <c r="E20" s="9">
        <f t="shared" si="0"/>
        <v>28.346161066266191</v>
      </c>
      <c r="F20" s="3" t="s">
        <v>415</v>
      </c>
      <c r="G20" s="2">
        <v>8.52</v>
      </c>
      <c r="H20" s="3">
        <v>24</v>
      </c>
      <c r="I20" s="38">
        <v>22.4</v>
      </c>
      <c r="J20" s="38">
        <v>50.6</v>
      </c>
      <c r="K20" s="36">
        <v>0.10978070060523488</v>
      </c>
      <c r="L20" s="3" t="s">
        <v>56</v>
      </c>
      <c r="M20" s="3" t="s">
        <v>51</v>
      </c>
      <c r="N20" s="2"/>
      <c r="O20" s="3" t="s">
        <v>422</v>
      </c>
      <c r="P20" s="3" t="s">
        <v>39</v>
      </c>
      <c r="Q20" s="2"/>
    </row>
    <row r="21" spans="1:17" ht="22.5" x14ac:dyDescent="0.3">
      <c r="A21" s="2"/>
      <c r="B21" s="2" t="s">
        <v>362</v>
      </c>
      <c r="C21" s="3" t="s">
        <v>413</v>
      </c>
      <c r="D21" s="12">
        <v>37.479999999999997</v>
      </c>
      <c r="E21" s="9">
        <f t="shared" si="0"/>
        <v>29.641449220949887</v>
      </c>
      <c r="F21" s="3" t="s">
        <v>415</v>
      </c>
      <c r="G21" s="2">
        <v>9.07</v>
      </c>
      <c r="H21" s="3">
        <v>24</v>
      </c>
      <c r="I21" s="38">
        <v>27.2</v>
      </c>
      <c r="J21" s="38">
        <v>50.49</v>
      </c>
      <c r="K21" s="36">
        <v>0.11124776237264532</v>
      </c>
      <c r="L21" s="3" t="s">
        <v>56</v>
      </c>
      <c r="M21" s="3" t="s">
        <v>51</v>
      </c>
      <c r="N21" s="2"/>
      <c r="O21" s="3" t="s">
        <v>422</v>
      </c>
      <c r="P21" s="3" t="s">
        <v>39</v>
      </c>
      <c r="Q21" s="2"/>
    </row>
    <row r="22" spans="1:17" ht="22.5" x14ac:dyDescent="0.3">
      <c r="A22" s="2"/>
      <c r="B22" s="2" t="s">
        <v>52</v>
      </c>
      <c r="C22" s="3" t="s">
        <v>413</v>
      </c>
      <c r="D22" s="12">
        <v>36.81</v>
      </c>
      <c r="E22" s="9">
        <f t="shared" si="0"/>
        <v>30.899192791439834</v>
      </c>
      <c r="F22" s="3" t="s">
        <v>415</v>
      </c>
      <c r="G22" s="2">
        <v>9.44</v>
      </c>
      <c r="H22" s="3">
        <v>24</v>
      </c>
      <c r="I22" s="38">
        <v>29.5</v>
      </c>
      <c r="J22" s="38">
        <v>50.37</v>
      </c>
      <c r="K22" s="36">
        <v>0.11518734243240894</v>
      </c>
      <c r="L22" s="3" t="s">
        <v>56</v>
      </c>
      <c r="M22" s="3" t="s">
        <v>51</v>
      </c>
      <c r="N22" s="2"/>
      <c r="O22" s="3" t="s">
        <v>422</v>
      </c>
      <c r="P22" s="3" t="s">
        <v>39</v>
      </c>
      <c r="Q22" s="2"/>
    </row>
    <row r="23" spans="1:17" ht="22.5" x14ac:dyDescent="0.3">
      <c r="A23" s="2"/>
      <c r="B23" s="2" t="s">
        <v>57</v>
      </c>
      <c r="C23" s="3" t="s">
        <v>413</v>
      </c>
      <c r="D23" s="12">
        <v>21.01</v>
      </c>
      <c r="E23" s="9">
        <f t="shared" si="0"/>
        <v>60.55941430448658</v>
      </c>
      <c r="F23" s="3" t="s">
        <v>415</v>
      </c>
      <c r="G23" s="2">
        <v>9.77</v>
      </c>
      <c r="H23" s="3">
        <v>24</v>
      </c>
      <c r="I23" s="38">
        <v>28.2</v>
      </c>
      <c r="J23" s="38">
        <v>50.22</v>
      </c>
      <c r="K23" s="36">
        <v>9.9471231872676827E-2</v>
      </c>
      <c r="L23" s="3" t="s">
        <v>56</v>
      </c>
      <c r="M23" s="3" t="s">
        <v>51</v>
      </c>
      <c r="N23" s="2"/>
      <c r="O23" s="3" t="s">
        <v>422</v>
      </c>
      <c r="P23" s="3" t="s">
        <v>39</v>
      </c>
      <c r="Q23" s="2"/>
    </row>
    <row r="24" spans="1:17" ht="22.5" x14ac:dyDescent="0.3">
      <c r="A24" s="2"/>
      <c r="B24" s="2" t="s">
        <v>365</v>
      </c>
      <c r="C24" s="3" t="s">
        <v>413</v>
      </c>
      <c r="D24" s="12">
        <v>21.3</v>
      </c>
      <c r="E24" s="9">
        <f t="shared" si="0"/>
        <v>60.015017833677497</v>
      </c>
      <c r="F24" s="3" t="s">
        <v>415</v>
      </c>
      <c r="G24" s="2">
        <v>10.25</v>
      </c>
      <c r="H24" s="3">
        <v>24</v>
      </c>
      <c r="I24" s="38">
        <v>28.2</v>
      </c>
      <c r="J24" s="38">
        <v>50.02</v>
      </c>
      <c r="K24" s="36">
        <v>9.6735414553514407E-2</v>
      </c>
      <c r="L24" s="3" t="s">
        <v>56</v>
      </c>
      <c r="M24" s="3" t="s">
        <v>51</v>
      </c>
      <c r="N24" s="2"/>
      <c r="O24" s="3" t="s">
        <v>422</v>
      </c>
      <c r="P24" s="3" t="s">
        <v>39</v>
      </c>
      <c r="Q24" s="2"/>
    </row>
    <row r="25" spans="1:17" ht="22.5" x14ac:dyDescent="0.3">
      <c r="A25" s="23" t="s">
        <v>725</v>
      </c>
      <c r="B25" s="2" t="s">
        <v>60</v>
      </c>
      <c r="C25" s="3" t="s">
        <v>413</v>
      </c>
      <c r="D25" s="12">
        <v>8.0399999999999991</v>
      </c>
      <c r="E25" s="9">
        <f t="shared" si="0"/>
        <v>84.907077154120529</v>
      </c>
      <c r="F25" s="3" t="s">
        <v>415</v>
      </c>
      <c r="G25" s="2">
        <v>10.45</v>
      </c>
      <c r="H25" s="3">
        <v>24</v>
      </c>
      <c r="I25" s="38">
        <v>24.1</v>
      </c>
      <c r="J25" s="38">
        <v>49.86</v>
      </c>
      <c r="K25" s="36">
        <v>0.12773588150040532</v>
      </c>
      <c r="L25" s="3" t="s">
        <v>56</v>
      </c>
      <c r="M25" s="3" t="s">
        <v>51</v>
      </c>
      <c r="N25" s="2"/>
      <c r="O25" s="3" t="s">
        <v>22</v>
      </c>
      <c r="P25" s="3" t="s">
        <v>39</v>
      </c>
      <c r="Q25" s="2" t="s">
        <v>63</v>
      </c>
    </row>
    <row r="26" spans="1:17" ht="22.5" x14ac:dyDescent="0.3">
      <c r="A26" s="2"/>
      <c r="B26" s="2" t="s">
        <v>64</v>
      </c>
      <c r="C26" s="3" t="s">
        <v>413</v>
      </c>
      <c r="D26" s="12">
        <v>8.24</v>
      </c>
      <c r="E26" s="9">
        <f t="shared" si="0"/>
        <v>84.531631312183222</v>
      </c>
      <c r="F26" s="3" t="s">
        <v>415</v>
      </c>
      <c r="G26" s="2">
        <v>10.65</v>
      </c>
      <c r="H26" s="3">
        <v>24</v>
      </c>
      <c r="I26" s="38">
        <v>20.5</v>
      </c>
      <c r="J26" s="38">
        <v>49.73</v>
      </c>
      <c r="K26" s="36">
        <v>0.12746276266433593</v>
      </c>
      <c r="L26" s="3" t="s">
        <v>56</v>
      </c>
      <c r="M26" s="3" t="s">
        <v>51</v>
      </c>
      <c r="N26" s="2"/>
      <c r="O26" s="3" t="s">
        <v>422</v>
      </c>
      <c r="P26" s="3" t="s">
        <v>63</v>
      </c>
      <c r="Q26" s="2"/>
    </row>
    <row r="27" spans="1:17" ht="22.5" x14ac:dyDescent="0.3">
      <c r="A27" s="2" t="s">
        <v>418</v>
      </c>
      <c r="B27" s="2" t="s">
        <v>69</v>
      </c>
      <c r="C27" s="3" t="s">
        <v>413</v>
      </c>
      <c r="D27" s="12">
        <v>3.06</v>
      </c>
      <c r="E27" s="9">
        <f t="shared" si="0"/>
        <v>94.255678618359298</v>
      </c>
      <c r="F27" s="3" t="s">
        <v>415</v>
      </c>
      <c r="G27" s="2">
        <v>11.06</v>
      </c>
      <c r="H27" s="3">
        <v>14.5</v>
      </c>
      <c r="I27" s="38">
        <v>29.4</v>
      </c>
      <c r="J27" s="38">
        <v>47.58</v>
      </c>
      <c r="K27" s="36">
        <v>0.20621931260229132</v>
      </c>
      <c r="L27" s="3" t="s">
        <v>425</v>
      </c>
      <c r="M27" s="3" t="s">
        <v>73</v>
      </c>
      <c r="N27" s="2"/>
      <c r="O27" s="3" t="s">
        <v>422</v>
      </c>
      <c r="P27" s="3" t="s">
        <v>63</v>
      </c>
      <c r="Q27" s="2"/>
    </row>
    <row r="28" spans="1:17" ht="19.5" x14ac:dyDescent="0.3">
      <c r="A28" s="2" t="s">
        <v>418</v>
      </c>
      <c r="B28" s="2" t="s">
        <v>77</v>
      </c>
      <c r="C28" s="3" t="s">
        <v>426</v>
      </c>
      <c r="D28" s="12">
        <v>0</v>
      </c>
      <c r="E28" s="9">
        <f t="shared" si="0"/>
        <v>100</v>
      </c>
      <c r="F28" s="3" t="s">
        <v>415</v>
      </c>
      <c r="G28" s="2">
        <v>11.26</v>
      </c>
      <c r="H28" s="3">
        <v>0</v>
      </c>
      <c r="I28" s="38" t="s">
        <v>162</v>
      </c>
      <c r="J28" s="38">
        <v>49.43</v>
      </c>
      <c r="K28" s="2" t="s">
        <v>162</v>
      </c>
      <c r="L28" s="3" t="s">
        <v>425</v>
      </c>
      <c r="M28" s="3" t="s">
        <v>73</v>
      </c>
      <c r="N28" s="2"/>
      <c r="O28" s="3" t="s">
        <v>422</v>
      </c>
      <c r="P28" s="3" t="s">
        <v>63</v>
      </c>
      <c r="Q28" s="2"/>
    </row>
    <row r="29" spans="1:17" ht="19.5" x14ac:dyDescent="0.3">
      <c r="A29" s="2" t="s">
        <v>418</v>
      </c>
      <c r="B29" s="2" t="s">
        <v>79</v>
      </c>
      <c r="C29" s="3" t="s">
        <v>425</v>
      </c>
      <c r="D29" s="12">
        <v>0</v>
      </c>
      <c r="E29" s="12"/>
      <c r="F29" s="3" t="s">
        <v>415</v>
      </c>
      <c r="G29" s="2">
        <v>11.26</v>
      </c>
      <c r="H29" s="3">
        <v>0</v>
      </c>
      <c r="I29" s="38" t="s">
        <v>162</v>
      </c>
      <c r="J29" s="38">
        <v>49.37</v>
      </c>
      <c r="K29" s="2" t="s">
        <v>162</v>
      </c>
      <c r="L29" s="3" t="s">
        <v>425</v>
      </c>
      <c r="M29" s="3" t="s">
        <v>73</v>
      </c>
      <c r="N29" s="2"/>
      <c r="O29" s="3" t="s">
        <v>422</v>
      </c>
      <c r="P29" s="3" t="s">
        <v>63</v>
      </c>
      <c r="Q29" s="2"/>
    </row>
    <row r="30" spans="1:17" ht="19.5" x14ac:dyDescent="0.3">
      <c r="A30" s="2" t="s">
        <v>418</v>
      </c>
      <c r="B30" s="2" t="s">
        <v>80</v>
      </c>
      <c r="C30" s="3" t="s">
        <v>425</v>
      </c>
      <c r="D30" s="12">
        <v>0</v>
      </c>
      <c r="E30" s="12"/>
      <c r="F30" s="3" t="s">
        <v>415</v>
      </c>
      <c r="G30" s="2">
        <v>11.29</v>
      </c>
      <c r="H30" s="3">
        <v>0</v>
      </c>
      <c r="I30" s="38" t="s">
        <v>162</v>
      </c>
      <c r="J30" s="38">
        <v>49.34</v>
      </c>
      <c r="K30" s="2" t="s">
        <v>162</v>
      </c>
      <c r="L30" s="3" t="s">
        <v>425</v>
      </c>
      <c r="M30" s="3" t="s">
        <v>73</v>
      </c>
      <c r="N30" s="2"/>
      <c r="O30" s="3" t="s">
        <v>422</v>
      </c>
      <c r="P30" s="3" t="s">
        <v>63</v>
      </c>
      <c r="Q30" s="2"/>
    </row>
    <row r="31" spans="1:17" ht="19.5" x14ac:dyDescent="0.3">
      <c r="A31" s="2" t="s">
        <v>418</v>
      </c>
      <c r="B31" s="2" t="s">
        <v>82</v>
      </c>
      <c r="C31" s="3" t="s">
        <v>425</v>
      </c>
      <c r="D31" s="12">
        <v>0</v>
      </c>
      <c r="E31" s="12"/>
      <c r="F31" s="3" t="s">
        <v>415</v>
      </c>
      <c r="G31" s="2">
        <v>11.29</v>
      </c>
      <c r="H31" s="3">
        <v>0</v>
      </c>
      <c r="I31" s="38" t="s">
        <v>162</v>
      </c>
      <c r="J31" s="38">
        <v>49.3</v>
      </c>
      <c r="K31" s="2" t="s">
        <v>162</v>
      </c>
      <c r="L31" s="3" t="s">
        <v>425</v>
      </c>
      <c r="M31" s="3" t="s">
        <v>73</v>
      </c>
      <c r="N31" s="2"/>
      <c r="O31" s="3" t="s">
        <v>422</v>
      </c>
      <c r="P31" s="3" t="s">
        <v>63</v>
      </c>
      <c r="Q31" s="2"/>
    </row>
    <row r="32" spans="1:17" ht="19.5" x14ac:dyDescent="0.3">
      <c r="A32" s="2" t="s">
        <v>418</v>
      </c>
      <c r="B32" s="2" t="s">
        <v>83</v>
      </c>
      <c r="C32" s="3" t="s">
        <v>425</v>
      </c>
      <c r="D32" s="12">
        <v>0</v>
      </c>
      <c r="E32" s="12"/>
      <c r="F32" s="3" t="s">
        <v>415</v>
      </c>
      <c r="G32" s="2">
        <v>11.31</v>
      </c>
      <c r="H32" s="3">
        <v>0</v>
      </c>
      <c r="I32" s="38" t="s">
        <v>162</v>
      </c>
      <c r="J32" s="38">
        <v>49.27</v>
      </c>
      <c r="K32" s="2" t="s">
        <v>162</v>
      </c>
      <c r="L32" s="3" t="s">
        <v>425</v>
      </c>
      <c r="M32" s="3" t="s">
        <v>73</v>
      </c>
      <c r="N32" s="2"/>
      <c r="O32" s="3" t="s">
        <v>422</v>
      </c>
      <c r="P32" s="3" t="s">
        <v>63</v>
      </c>
      <c r="Q32" s="2"/>
    </row>
    <row r="33" spans="1:17" ht="19.5" x14ac:dyDescent="0.3">
      <c r="A33" s="2" t="s">
        <v>418</v>
      </c>
      <c r="B33" s="2" t="s">
        <v>85</v>
      </c>
      <c r="C33" s="3" t="s">
        <v>425</v>
      </c>
      <c r="D33" s="12">
        <v>0</v>
      </c>
      <c r="E33" s="12"/>
      <c r="F33" s="3" t="s">
        <v>415</v>
      </c>
      <c r="G33" s="2">
        <v>11.32</v>
      </c>
      <c r="H33" s="3">
        <v>0</v>
      </c>
      <c r="I33" s="38" t="s">
        <v>162</v>
      </c>
      <c r="J33" s="38">
        <v>49.23</v>
      </c>
      <c r="K33" s="2" t="s">
        <v>162</v>
      </c>
      <c r="L33" s="3" t="s">
        <v>425</v>
      </c>
      <c r="M33" s="3" t="s">
        <v>73</v>
      </c>
      <c r="N33" s="2"/>
      <c r="O33" s="3" t="s">
        <v>422</v>
      </c>
      <c r="P33" s="3" t="s">
        <v>63</v>
      </c>
      <c r="Q33" s="2"/>
    </row>
    <row r="34" spans="1:17" ht="19.5" x14ac:dyDescent="0.3">
      <c r="A34" s="2" t="s">
        <v>418</v>
      </c>
      <c r="B34" s="2" t="s">
        <v>87</v>
      </c>
      <c r="C34" s="3" t="s">
        <v>425</v>
      </c>
      <c r="D34" s="12">
        <v>0</v>
      </c>
      <c r="E34" s="12"/>
      <c r="F34" s="3" t="s">
        <v>415</v>
      </c>
      <c r="G34" s="2">
        <v>11.33</v>
      </c>
      <c r="H34" s="3">
        <v>0</v>
      </c>
      <c r="I34" s="38" t="s">
        <v>162</v>
      </c>
      <c r="J34" s="38">
        <v>49.21</v>
      </c>
      <c r="K34" s="2" t="s">
        <v>162</v>
      </c>
      <c r="L34" s="3" t="s">
        <v>425</v>
      </c>
      <c r="M34" s="3" t="s">
        <v>73</v>
      </c>
      <c r="N34" s="2"/>
      <c r="O34" s="3" t="s">
        <v>422</v>
      </c>
      <c r="P34" s="3" t="s">
        <v>63</v>
      </c>
      <c r="Q34" s="2"/>
    </row>
    <row r="35" spans="1:17" ht="19.5" x14ac:dyDescent="0.3">
      <c r="A35" s="2" t="s">
        <v>418</v>
      </c>
      <c r="B35" s="2" t="s">
        <v>89</v>
      </c>
      <c r="C35" s="3" t="s">
        <v>425</v>
      </c>
      <c r="D35" s="12">
        <v>0</v>
      </c>
      <c r="E35" s="12"/>
      <c r="F35" s="3" t="s">
        <v>415</v>
      </c>
      <c r="G35" s="2">
        <v>11.34</v>
      </c>
      <c r="H35" s="3">
        <v>0</v>
      </c>
      <c r="I35" s="38" t="s">
        <v>162</v>
      </c>
      <c r="J35" s="38">
        <v>49.19</v>
      </c>
      <c r="K35" s="2" t="s">
        <v>162</v>
      </c>
      <c r="L35" s="3" t="s">
        <v>425</v>
      </c>
      <c r="M35" s="3" t="s">
        <v>73</v>
      </c>
      <c r="N35" s="2"/>
      <c r="O35" s="3" t="s">
        <v>422</v>
      </c>
      <c r="P35" s="3" t="s">
        <v>63</v>
      </c>
      <c r="Q35" s="2"/>
    </row>
    <row r="36" spans="1:17" ht="19.5" x14ac:dyDescent="0.3">
      <c r="A36" s="2" t="s">
        <v>418</v>
      </c>
      <c r="B36" s="2" t="s">
        <v>91</v>
      </c>
      <c r="C36" s="3" t="s">
        <v>425</v>
      </c>
      <c r="D36" s="12">
        <v>0</v>
      </c>
      <c r="E36" s="12"/>
      <c r="F36" s="3" t="s">
        <v>415</v>
      </c>
      <c r="G36" s="2">
        <v>11.35</v>
      </c>
      <c r="H36" s="3">
        <v>0</v>
      </c>
      <c r="I36" s="38" t="s">
        <v>162</v>
      </c>
      <c r="J36" s="38">
        <v>49.17</v>
      </c>
      <c r="K36" s="2" t="s">
        <v>162</v>
      </c>
      <c r="L36" s="3" t="s">
        <v>425</v>
      </c>
      <c r="M36" s="3" t="s">
        <v>73</v>
      </c>
      <c r="N36" s="2"/>
      <c r="O36" s="3" t="s">
        <v>422</v>
      </c>
      <c r="P36" s="3" t="s">
        <v>63</v>
      </c>
      <c r="Q36" s="2"/>
    </row>
    <row r="37" spans="1:17" ht="19.5" x14ac:dyDescent="0.3">
      <c r="A37" s="2" t="s">
        <v>418</v>
      </c>
      <c r="B37" s="2" t="s">
        <v>93</v>
      </c>
      <c r="C37" s="3" t="s">
        <v>425</v>
      </c>
      <c r="D37" s="12">
        <v>0</v>
      </c>
      <c r="E37" s="12"/>
      <c r="F37" s="3" t="s">
        <v>415</v>
      </c>
      <c r="G37" s="2">
        <v>11.36</v>
      </c>
      <c r="H37" s="3">
        <v>0</v>
      </c>
      <c r="I37" s="38" t="s">
        <v>162</v>
      </c>
      <c r="J37" s="38">
        <v>49.15</v>
      </c>
      <c r="K37" s="2" t="s">
        <v>162</v>
      </c>
      <c r="L37" s="3" t="s">
        <v>425</v>
      </c>
      <c r="M37" s="3" t="s">
        <v>73</v>
      </c>
      <c r="N37" s="2"/>
      <c r="O37" s="3" t="s">
        <v>422</v>
      </c>
      <c r="P37" s="3" t="s">
        <v>63</v>
      </c>
      <c r="Q37" s="2"/>
    </row>
    <row r="38" spans="1:17" ht="19.5" x14ac:dyDescent="0.3">
      <c r="A38" s="2" t="s">
        <v>418</v>
      </c>
      <c r="B38" s="2" t="s">
        <v>95</v>
      </c>
      <c r="C38" s="3" t="s">
        <v>425</v>
      </c>
      <c r="D38" s="12">
        <v>0</v>
      </c>
      <c r="E38" s="12"/>
      <c r="F38" s="3" t="s">
        <v>415</v>
      </c>
      <c r="G38" s="2">
        <v>11.37</v>
      </c>
      <c r="H38" s="3">
        <v>0</v>
      </c>
      <c r="I38" s="38" t="s">
        <v>162</v>
      </c>
      <c r="J38" s="38">
        <v>49.13</v>
      </c>
      <c r="K38" s="2" t="s">
        <v>162</v>
      </c>
      <c r="L38" s="3" t="s">
        <v>425</v>
      </c>
      <c r="M38" s="3" t="s">
        <v>73</v>
      </c>
      <c r="N38" s="2"/>
      <c r="O38" s="3" t="s">
        <v>422</v>
      </c>
      <c r="P38" s="3" t="s">
        <v>63</v>
      </c>
      <c r="Q38" s="2"/>
    </row>
    <row r="39" spans="1:17" ht="19.5" x14ac:dyDescent="0.3">
      <c r="A39" s="2" t="s">
        <v>418</v>
      </c>
      <c r="B39" s="2" t="s">
        <v>97</v>
      </c>
      <c r="C39" s="3" t="s">
        <v>425</v>
      </c>
      <c r="D39" s="12">
        <v>0</v>
      </c>
      <c r="E39" s="12"/>
      <c r="F39" s="3" t="s">
        <v>415</v>
      </c>
      <c r="G39" s="2">
        <v>11.38</v>
      </c>
      <c r="H39" s="3">
        <v>0</v>
      </c>
      <c r="I39" s="38" t="s">
        <v>162</v>
      </c>
      <c r="J39" s="38">
        <v>49.15</v>
      </c>
      <c r="K39" s="2" t="s">
        <v>162</v>
      </c>
      <c r="L39" s="3" t="s">
        <v>425</v>
      </c>
      <c r="M39" s="3" t="s">
        <v>73</v>
      </c>
      <c r="N39" s="2"/>
      <c r="O39" s="3" t="s">
        <v>422</v>
      </c>
      <c r="P39" s="3" t="s">
        <v>63</v>
      </c>
      <c r="Q39" s="2"/>
    </row>
    <row r="40" spans="1:17" ht="19.5" x14ac:dyDescent="0.3">
      <c r="A40" s="2" t="s">
        <v>418</v>
      </c>
      <c r="B40" s="2" t="s">
        <v>99</v>
      </c>
      <c r="C40" s="3" t="s">
        <v>425</v>
      </c>
      <c r="D40" s="12">
        <v>0</v>
      </c>
      <c r="E40" s="12"/>
      <c r="F40" s="3" t="s">
        <v>415</v>
      </c>
      <c r="G40" s="2">
        <v>11.39</v>
      </c>
      <c r="H40" s="3">
        <v>0</v>
      </c>
      <c r="I40" s="38" t="s">
        <v>162</v>
      </c>
      <c r="J40" s="38">
        <v>49.02</v>
      </c>
      <c r="K40" s="2" t="s">
        <v>162</v>
      </c>
      <c r="L40" s="3" t="s">
        <v>425</v>
      </c>
      <c r="M40" s="3" t="s">
        <v>73</v>
      </c>
      <c r="N40" s="2"/>
      <c r="O40" s="3" t="s">
        <v>422</v>
      </c>
      <c r="P40" s="3" t="s">
        <v>63</v>
      </c>
      <c r="Q40" s="2"/>
    </row>
    <row r="41" spans="1:17" ht="19.5" x14ac:dyDescent="0.3">
      <c r="A41" s="2" t="s">
        <v>418</v>
      </c>
      <c r="B41" s="2" t="s">
        <v>101</v>
      </c>
      <c r="C41" s="3" t="s">
        <v>425</v>
      </c>
      <c r="D41" s="12">
        <v>0</v>
      </c>
      <c r="E41" s="12"/>
      <c r="F41" s="3" t="s">
        <v>415</v>
      </c>
      <c r="G41" s="2">
        <v>11.4</v>
      </c>
      <c r="H41" s="3">
        <v>0</v>
      </c>
      <c r="I41" s="38" t="s">
        <v>162</v>
      </c>
      <c r="J41" s="38">
        <v>49.08</v>
      </c>
      <c r="K41" s="2" t="s">
        <v>162</v>
      </c>
      <c r="L41" s="3" t="s">
        <v>425</v>
      </c>
      <c r="M41" s="3" t="s">
        <v>73</v>
      </c>
      <c r="N41" s="2"/>
      <c r="O41" s="3" t="s">
        <v>422</v>
      </c>
      <c r="P41" s="3" t="s">
        <v>63</v>
      </c>
      <c r="Q41" s="2"/>
    </row>
    <row r="42" spans="1:17" ht="19.5" x14ac:dyDescent="0.3">
      <c r="A42" s="2" t="s">
        <v>418</v>
      </c>
      <c r="B42" s="2" t="s">
        <v>103</v>
      </c>
      <c r="C42" s="3" t="s">
        <v>425</v>
      </c>
      <c r="D42" s="12">
        <v>0</v>
      </c>
      <c r="E42" s="12"/>
      <c r="F42" s="3" t="s">
        <v>415</v>
      </c>
      <c r="G42" s="2">
        <v>11.42</v>
      </c>
      <c r="H42" s="3">
        <v>0</v>
      </c>
      <c r="I42" s="38" t="s">
        <v>162</v>
      </c>
      <c r="J42" s="38">
        <v>49.06</v>
      </c>
      <c r="K42" s="2" t="s">
        <v>162</v>
      </c>
      <c r="L42" s="3" t="s">
        <v>425</v>
      </c>
      <c r="M42" s="3" t="s">
        <v>73</v>
      </c>
      <c r="N42" s="2"/>
      <c r="O42" s="3" t="s">
        <v>422</v>
      </c>
      <c r="P42" s="3" t="s">
        <v>63</v>
      </c>
      <c r="Q42" s="2"/>
    </row>
    <row r="43" spans="1:17" ht="19.5" x14ac:dyDescent="0.3">
      <c r="A43" s="2" t="s">
        <v>418</v>
      </c>
      <c r="B43" s="2" t="s">
        <v>105</v>
      </c>
      <c r="C43" s="3" t="s">
        <v>425</v>
      </c>
      <c r="D43" s="12">
        <v>0</v>
      </c>
      <c r="E43" s="12"/>
      <c r="F43" s="3" t="s">
        <v>415</v>
      </c>
      <c r="G43" s="2">
        <v>11.43</v>
      </c>
      <c r="H43" s="3">
        <v>0</v>
      </c>
      <c r="I43" s="38" t="s">
        <v>162</v>
      </c>
      <c r="J43" s="38">
        <v>49.03</v>
      </c>
      <c r="K43" s="2" t="s">
        <v>162</v>
      </c>
      <c r="L43" s="3" t="s">
        <v>425</v>
      </c>
      <c r="M43" s="3" t="s">
        <v>73</v>
      </c>
      <c r="N43" s="2"/>
      <c r="O43" s="3" t="s">
        <v>422</v>
      </c>
      <c r="P43" s="3" t="s">
        <v>63</v>
      </c>
      <c r="Q43" s="2"/>
    </row>
    <row r="44" spans="1:17" ht="19.5" x14ac:dyDescent="0.3">
      <c r="A44" s="2" t="s">
        <v>418</v>
      </c>
      <c r="B44" s="2" t="s">
        <v>107</v>
      </c>
      <c r="C44" s="3" t="s">
        <v>425</v>
      </c>
      <c r="D44" s="12">
        <v>0</v>
      </c>
      <c r="E44" s="12"/>
      <c r="F44" s="3" t="s">
        <v>415</v>
      </c>
      <c r="G44" s="2">
        <v>11.48</v>
      </c>
      <c r="H44" s="3">
        <v>0</v>
      </c>
      <c r="I44" s="38" t="s">
        <v>162</v>
      </c>
      <c r="J44" s="38">
        <v>48.99</v>
      </c>
      <c r="K44" s="2" t="s">
        <v>162</v>
      </c>
      <c r="L44" s="3" t="s">
        <v>425</v>
      </c>
      <c r="M44" s="3" t="s">
        <v>73</v>
      </c>
      <c r="N44" s="2"/>
      <c r="O44" s="3" t="s">
        <v>422</v>
      </c>
      <c r="P44" s="3" t="s">
        <v>63</v>
      </c>
      <c r="Q44" s="2"/>
    </row>
    <row r="45" spans="1:17" ht="19.5" x14ac:dyDescent="0.3">
      <c r="A45" s="2" t="s">
        <v>418</v>
      </c>
      <c r="B45" s="2" t="s">
        <v>109</v>
      </c>
      <c r="C45" s="3" t="s">
        <v>425</v>
      </c>
      <c r="D45" s="12">
        <v>0</v>
      </c>
      <c r="E45" s="12"/>
      <c r="F45" s="3" t="s">
        <v>415</v>
      </c>
      <c r="G45" s="2">
        <v>11.66</v>
      </c>
      <c r="H45" s="3">
        <v>0</v>
      </c>
      <c r="I45" s="38" t="s">
        <v>162</v>
      </c>
      <c r="J45" s="38">
        <v>48.99</v>
      </c>
      <c r="K45" s="2" t="s">
        <v>162</v>
      </c>
      <c r="L45" s="3" t="s">
        <v>425</v>
      </c>
      <c r="M45" s="3" t="s">
        <v>73</v>
      </c>
      <c r="N45" s="2"/>
      <c r="O45" s="3" t="s">
        <v>422</v>
      </c>
      <c r="P45" s="3" t="s">
        <v>63</v>
      </c>
      <c r="Q45" s="2"/>
    </row>
    <row r="46" spans="1:17" ht="19.5" x14ac:dyDescent="0.3">
      <c r="A46" s="2" t="s">
        <v>419</v>
      </c>
      <c r="B46" s="2" t="s">
        <v>111</v>
      </c>
      <c r="C46" s="3" t="s">
        <v>425</v>
      </c>
      <c r="D46" s="12">
        <v>0</v>
      </c>
      <c r="E46" s="12"/>
      <c r="F46" s="3" t="s">
        <v>415</v>
      </c>
      <c r="G46" s="2">
        <v>11.7</v>
      </c>
      <c r="H46" s="3">
        <v>0</v>
      </c>
      <c r="I46" s="38" t="s">
        <v>162</v>
      </c>
      <c r="J46" s="38">
        <v>48.81</v>
      </c>
      <c r="K46" s="2" t="s">
        <v>162</v>
      </c>
      <c r="L46" s="3" t="s">
        <v>425</v>
      </c>
      <c r="M46" s="3" t="s">
        <v>73</v>
      </c>
      <c r="N46" s="2"/>
      <c r="O46" s="3" t="s">
        <v>422</v>
      </c>
      <c r="P46" s="3" t="s">
        <v>63</v>
      </c>
      <c r="Q46" s="2"/>
    </row>
    <row r="47" spans="1:17" ht="22.5" x14ac:dyDescent="0.3">
      <c r="A47" s="23" t="s">
        <v>727</v>
      </c>
      <c r="B47" s="2" t="s">
        <v>115</v>
      </c>
      <c r="C47" s="13" t="s">
        <v>140</v>
      </c>
      <c r="D47" s="3" t="s">
        <v>117</v>
      </c>
      <c r="E47" s="12"/>
      <c r="F47" s="3" t="s">
        <v>415</v>
      </c>
      <c r="G47" s="2">
        <v>6.67</v>
      </c>
      <c r="H47" s="3">
        <v>8</v>
      </c>
      <c r="I47" s="38">
        <v>20.100000000000001</v>
      </c>
      <c r="J47" s="38">
        <v>50.61</v>
      </c>
      <c r="K47" s="36">
        <v>50.86259782905492</v>
      </c>
      <c r="L47" s="3" t="s">
        <v>19</v>
      </c>
      <c r="M47" s="3" t="s">
        <v>73</v>
      </c>
      <c r="N47" s="2" t="s">
        <v>120</v>
      </c>
      <c r="O47" s="3" t="s">
        <v>121</v>
      </c>
      <c r="P47" s="3" t="s">
        <v>63</v>
      </c>
      <c r="Q47" s="2" t="s">
        <v>23</v>
      </c>
    </row>
    <row r="48" spans="1:17" ht="22.5" x14ac:dyDescent="0.3">
      <c r="A48" s="23" t="s">
        <v>728</v>
      </c>
      <c r="B48" s="2" t="s">
        <v>123</v>
      </c>
      <c r="C48" s="3" t="s">
        <v>413</v>
      </c>
      <c r="D48" s="3" t="s">
        <v>124</v>
      </c>
      <c r="E48" s="12"/>
      <c r="F48" s="3" t="s">
        <v>415</v>
      </c>
      <c r="G48" s="2">
        <v>6.46</v>
      </c>
      <c r="H48" s="3">
        <v>24</v>
      </c>
      <c r="I48" s="38">
        <v>22.8</v>
      </c>
      <c r="J48" s="38">
        <v>50.85</v>
      </c>
      <c r="K48" s="36">
        <v>41.017382320719669</v>
      </c>
      <c r="L48" s="3" t="s">
        <v>56</v>
      </c>
      <c r="M48" s="3" t="s">
        <v>120</v>
      </c>
      <c r="N48" s="2"/>
      <c r="O48" s="3" t="s">
        <v>22</v>
      </c>
      <c r="P48" s="3" t="s">
        <v>23</v>
      </c>
      <c r="Q48" s="2" t="s">
        <v>126</v>
      </c>
    </row>
    <row r="49" spans="1:17" ht="22.5" x14ac:dyDescent="0.3">
      <c r="A49" s="2" t="s">
        <v>732</v>
      </c>
      <c r="B49" s="2" t="s">
        <v>129</v>
      </c>
      <c r="C49" s="3" t="s">
        <v>413</v>
      </c>
      <c r="D49" s="3" t="s">
        <v>131</v>
      </c>
      <c r="E49" s="12"/>
      <c r="F49" s="3" t="s">
        <v>415</v>
      </c>
      <c r="G49" s="2">
        <v>6.91</v>
      </c>
      <c r="H49" s="3">
        <v>24</v>
      </c>
      <c r="I49" s="38">
        <v>22.7</v>
      </c>
      <c r="J49" s="38">
        <v>50.93</v>
      </c>
      <c r="K49" s="36">
        <v>0.41458770778907528</v>
      </c>
      <c r="L49" s="3" t="s">
        <v>56</v>
      </c>
      <c r="M49" s="3" t="s">
        <v>120</v>
      </c>
      <c r="N49" s="2"/>
      <c r="O49" s="3" t="s">
        <v>121</v>
      </c>
      <c r="P49" s="3" t="s">
        <v>126</v>
      </c>
      <c r="Q49" s="2" t="s">
        <v>134</v>
      </c>
    </row>
    <row r="50" spans="1:17" ht="22.5" x14ac:dyDescent="0.3">
      <c r="A50" s="2"/>
      <c r="B50" s="2" t="s">
        <v>135</v>
      </c>
      <c r="C50" s="3" t="s">
        <v>413</v>
      </c>
      <c r="D50" s="3" t="s">
        <v>136</v>
      </c>
      <c r="E50" s="12"/>
      <c r="F50" s="3" t="s">
        <v>415</v>
      </c>
      <c r="G50" s="2">
        <v>7.03</v>
      </c>
      <c r="H50" s="3">
        <v>24</v>
      </c>
      <c r="I50" s="38">
        <v>18.5</v>
      </c>
      <c r="J50" s="38">
        <v>50.85</v>
      </c>
      <c r="K50" s="36">
        <v>0.43094368338458172</v>
      </c>
      <c r="L50" s="3" t="s">
        <v>56</v>
      </c>
      <c r="M50" s="3" t="s">
        <v>120</v>
      </c>
      <c r="N50" s="2"/>
      <c r="O50" s="3" t="s">
        <v>422</v>
      </c>
      <c r="P50" s="3" t="s">
        <v>134</v>
      </c>
      <c r="Q50" s="2"/>
    </row>
    <row r="51" spans="1:17" ht="19.5" x14ac:dyDescent="0.3">
      <c r="A51" s="3" t="s">
        <v>432</v>
      </c>
      <c r="B51" s="3"/>
      <c r="C51" s="3"/>
      <c r="D51" s="3"/>
      <c r="E51" s="12"/>
      <c r="F51" s="3"/>
      <c r="G51" s="3"/>
      <c r="H51" s="3"/>
      <c r="I51" s="3"/>
      <c r="J51" s="3"/>
      <c r="K51" s="9"/>
      <c r="L51" s="3"/>
      <c r="M51" s="3"/>
      <c r="N51" s="3"/>
      <c r="O51" s="3"/>
      <c r="P51" s="3"/>
      <c r="Q51" s="3"/>
    </row>
    <row r="52" spans="1:17" ht="22.5" x14ac:dyDescent="0.3">
      <c r="A52" s="3"/>
      <c r="C52" s="13" t="s">
        <v>729</v>
      </c>
      <c r="D52" s="9">
        <f>D3*43</f>
        <v>2290.61</v>
      </c>
      <c r="E52" s="1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22.5" x14ac:dyDescent="0.3">
      <c r="B53" s="47" t="s">
        <v>730</v>
      </c>
      <c r="C53" s="47"/>
      <c r="D53" s="9">
        <f>SUM(D4:D46)</f>
        <v>882.50999999999976</v>
      </c>
      <c r="E53" s="3"/>
      <c r="F53" s="1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22.5" x14ac:dyDescent="0.3">
      <c r="A54" s="17"/>
      <c r="B54" s="17"/>
      <c r="C54" s="3" t="s">
        <v>731</v>
      </c>
      <c r="D54" s="9">
        <f>D52-D53</f>
        <v>1408.1000000000004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9.5" x14ac:dyDescent="0.3">
      <c r="A56" s="51" t="s">
        <v>751</v>
      </c>
      <c r="B56" s="51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22.5" x14ac:dyDescent="0.3">
      <c r="A57" s="29"/>
      <c r="B57" s="2" t="s">
        <v>733</v>
      </c>
      <c r="C57" s="3" t="s">
        <v>140</v>
      </c>
      <c r="D57" s="12">
        <v>55.96</v>
      </c>
      <c r="E57" s="12" t="s">
        <v>414</v>
      </c>
      <c r="F57" s="3" t="s">
        <v>415</v>
      </c>
      <c r="G57" s="35">
        <v>7.34</v>
      </c>
      <c r="H57" s="12">
        <v>24</v>
      </c>
      <c r="I57" s="12">
        <v>19.399999999999999</v>
      </c>
      <c r="J57" s="12">
        <v>51.5</v>
      </c>
      <c r="K57" s="36">
        <v>2.1</v>
      </c>
      <c r="L57" s="3" t="s">
        <v>19</v>
      </c>
      <c r="M57" s="3" t="s">
        <v>120</v>
      </c>
      <c r="N57" s="2"/>
      <c r="O57" s="3"/>
      <c r="P57" s="3"/>
      <c r="Q57" s="2"/>
    </row>
    <row r="58" spans="1:17" ht="22.5" x14ac:dyDescent="0.3">
      <c r="A58" s="23" t="s">
        <v>734</v>
      </c>
      <c r="B58" s="2" t="s">
        <v>143</v>
      </c>
      <c r="C58" s="3" t="s">
        <v>140</v>
      </c>
      <c r="D58" s="12">
        <v>53.94</v>
      </c>
      <c r="E58" s="9">
        <f>($D$57-D58)/$D$57*100</f>
        <v>3.6097212294496126</v>
      </c>
      <c r="F58" s="3" t="s">
        <v>415</v>
      </c>
      <c r="G58" s="2">
        <v>7.58</v>
      </c>
      <c r="H58" s="3">
        <v>24</v>
      </c>
      <c r="I58" s="3">
        <v>21.1</v>
      </c>
      <c r="J58" s="3">
        <v>51.26</v>
      </c>
      <c r="K58" s="36">
        <v>2.0782081063093361</v>
      </c>
      <c r="L58" s="3" t="s">
        <v>19</v>
      </c>
      <c r="M58" s="3" t="s">
        <v>120</v>
      </c>
      <c r="N58" s="2" t="s">
        <v>20</v>
      </c>
      <c r="O58" s="3" t="s">
        <v>22</v>
      </c>
      <c r="P58" s="3" t="s">
        <v>134</v>
      </c>
      <c r="Q58" s="2" t="s">
        <v>149</v>
      </c>
    </row>
    <row r="59" spans="1:17" ht="22.5" x14ac:dyDescent="0.3">
      <c r="A59" s="23" t="s">
        <v>724</v>
      </c>
      <c r="B59" s="2" t="s">
        <v>150</v>
      </c>
      <c r="C59" s="3" t="s">
        <v>140</v>
      </c>
      <c r="D59" s="12">
        <v>53.81</v>
      </c>
      <c r="E59" s="9">
        <f t="shared" ref="E59:E75" si="1">($D$57-D59)/$D$57*100</f>
        <v>3.8420300214438861</v>
      </c>
      <c r="F59" s="3" t="s">
        <v>415</v>
      </c>
      <c r="G59" s="2">
        <v>7.38</v>
      </c>
      <c r="H59" s="3">
        <v>24</v>
      </c>
      <c r="I59" s="3">
        <v>21.1</v>
      </c>
      <c r="J59" s="3">
        <v>51.53</v>
      </c>
      <c r="K59" s="36">
        <v>2.0990951311028474</v>
      </c>
      <c r="L59" s="3" t="s">
        <v>19</v>
      </c>
      <c r="M59" s="3" t="s">
        <v>20</v>
      </c>
      <c r="N59" s="2" t="s">
        <v>153</v>
      </c>
      <c r="O59" s="3" t="s">
        <v>422</v>
      </c>
      <c r="P59" s="3" t="s">
        <v>149</v>
      </c>
      <c r="Q59" s="2"/>
    </row>
    <row r="60" spans="1:17" ht="22.5" x14ac:dyDescent="0.3">
      <c r="A60" s="2"/>
      <c r="B60" s="2" t="s">
        <v>370</v>
      </c>
      <c r="C60" s="3" t="s">
        <v>140</v>
      </c>
      <c r="D60" s="12">
        <v>53.18</v>
      </c>
      <c r="E60" s="9">
        <f t="shared" si="1"/>
        <v>4.9678341672623318</v>
      </c>
      <c r="F60" s="3" t="s">
        <v>415</v>
      </c>
      <c r="G60" s="2">
        <v>7.37</v>
      </c>
      <c r="H60" s="3">
        <v>24</v>
      </c>
      <c r="I60" s="3">
        <v>12.7</v>
      </c>
      <c r="J60" s="3">
        <v>51.53</v>
      </c>
      <c r="K60" s="36">
        <v>2.1358054871283776</v>
      </c>
      <c r="L60" s="3" t="s">
        <v>56</v>
      </c>
      <c r="M60" s="3" t="s">
        <v>153</v>
      </c>
      <c r="N60" s="2"/>
      <c r="O60" s="3" t="s">
        <v>422</v>
      </c>
      <c r="P60" s="3" t="s">
        <v>149</v>
      </c>
      <c r="Q60" s="2"/>
    </row>
    <row r="61" spans="1:17" ht="22.5" x14ac:dyDescent="0.3">
      <c r="A61" s="2"/>
      <c r="B61" s="2" t="s">
        <v>371</v>
      </c>
      <c r="C61" s="3" t="s">
        <v>140</v>
      </c>
      <c r="D61" s="12">
        <v>54.7</v>
      </c>
      <c r="E61" s="9">
        <f t="shared" si="1"/>
        <v>2.25160829163688</v>
      </c>
      <c r="F61" s="3" t="s">
        <v>415</v>
      </c>
      <c r="G61" s="2">
        <v>7.51</v>
      </c>
      <c r="H61" s="3">
        <v>24</v>
      </c>
      <c r="I61" s="3">
        <v>17.3</v>
      </c>
      <c r="J61" s="3">
        <v>51.45</v>
      </c>
      <c r="K61" s="36">
        <v>2.0053383060019381</v>
      </c>
      <c r="L61" s="3" t="s">
        <v>56</v>
      </c>
      <c r="M61" s="3" t="s">
        <v>153</v>
      </c>
      <c r="N61" s="2"/>
      <c r="O61" s="3" t="s">
        <v>422</v>
      </c>
      <c r="P61" s="3" t="s">
        <v>149</v>
      </c>
      <c r="Q61" s="2"/>
    </row>
    <row r="62" spans="1:17" ht="22.5" x14ac:dyDescent="0.3">
      <c r="A62" s="23" t="s">
        <v>724</v>
      </c>
      <c r="B62" s="2" t="s">
        <v>154</v>
      </c>
      <c r="C62" s="3" t="s">
        <v>140</v>
      </c>
      <c r="D62" s="12">
        <v>52.08</v>
      </c>
      <c r="E62" s="9">
        <f t="shared" si="1"/>
        <v>6.9335239456754865</v>
      </c>
      <c r="F62" s="3" t="s">
        <v>415</v>
      </c>
      <c r="G62" s="2">
        <v>7.46</v>
      </c>
      <c r="H62" s="3">
        <v>24</v>
      </c>
      <c r="I62" s="3">
        <v>21.8</v>
      </c>
      <c r="J62" s="3">
        <v>51.56</v>
      </c>
      <c r="K62" s="36">
        <v>0.3298479780971727</v>
      </c>
      <c r="L62" s="3" t="s">
        <v>19</v>
      </c>
      <c r="M62" s="3" t="s">
        <v>153</v>
      </c>
      <c r="N62" s="2" t="s">
        <v>159</v>
      </c>
      <c r="O62" s="3" t="s">
        <v>422</v>
      </c>
      <c r="P62" s="3" t="s">
        <v>149</v>
      </c>
      <c r="Q62" s="2"/>
    </row>
    <row r="63" spans="1:17" ht="22.5" x14ac:dyDescent="0.3">
      <c r="A63" s="23" t="s">
        <v>724</v>
      </c>
      <c r="B63" s="2" t="s">
        <v>160</v>
      </c>
      <c r="C63" s="3" t="s">
        <v>140</v>
      </c>
      <c r="D63" s="12">
        <v>60.83</v>
      </c>
      <c r="E63" s="9">
        <f t="shared" si="1"/>
        <v>-8.7026447462473158</v>
      </c>
      <c r="F63" s="3" t="s">
        <v>415</v>
      </c>
      <c r="G63" s="2">
        <v>7.21</v>
      </c>
      <c r="H63" s="3">
        <v>24</v>
      </c>
      <c r="I63" s="3">
        <v>23.2</v>
      </c>
      <c r="J63" s="3">
        <v>51.3</v>
      </c>
      <c r="K63" s="36">
        <v>0.33172675446959882</v>
      </c>
      <c r="L63" s="3" t="s">
        <v>19</v>
      </c>
      <c r="M63" s="3" t="s">
        <v>159</v>
      </c>
      <c r="N63" s="2" t="s">
        <v>51</v>
      </c>
      <c r="O63" s="3" t="s">
        <v>422</v>
      </c>
      <c r="P63" s="3" t="s">
        <v>149</v>
      </c>
      <c r="Q63" s="2"/>
    </row>
    <row r="64" spans="1:17" ht="22.5" x14ac:dyDescent="0.3">
      <c r="A64" s="2"/>
      <c r="B64" s="2" t="s">
        <v>372</v>
      </c>
      <c r="C64" s="3" t="s">
        <v>140</v>
      </c>
      <c r="D64" s="12">
        <v>60.65</v>
      </c>
      <c r="E64" s="9">
        <f t="shared" si="1"/>
        <v>-8.3809864188706165</v>
      </c>
      <c r="F64" s="3" t="s">
        <v>415</v>
      </c>
      <c r="G64" s="2">
        <v>6.86</v>
      </c>
      <c r="H64" s="3">
        <v>24</v>
      </c>
      <c r="I64" s="3">
        <v>17</v>
      </c>
      <c r="J64" s="3">
        <v>51.88</v>
      </c>
      <c r="K64" s="36">
        <v>0.32877706145196128</v>
      </c>
      <c r="L64" s="3" t="s">
        <v>56</v>
      </c>
      <c r="M64" s="3" t="s">
        <v>51</v>
      </c>
      <c r="N64" s="2"/>
      <c r="O64" s="3" t="s">
        <v>422</v>
      </c>
      <c r="P64" s="3" t="s">
        <v>149</v>
      </c>
      <c r="Q64" s="2"/>
    </row>
    <row r="65" spans="1:17" ht="22.5" x14ac:dyDescent="0.3">
      <c r="A65" s="2"/>
      <c r="B65" s="2" t="s">
        <v>373</v>
      </c>
      <c r="C65" s="3" t="s">
        <v>140</v>
      </c>
      <c r="D65" s="12">
        <v>53.8</v>
      </c>
      <c r="E65" s="9">
        <f t="shared" si="1"/>
        <v>3.8598999285203779</v>
      </c>
      <c r="F65" s="3" t="s">
        <v>415</v>
      </c>
      <c r="G65" s="2">
        <v>7.13</v>
      </c>
      <c r="H65" s="3">
        <v>24</v>
      </c>
      <c r="I65" s="3">
        <v>15.3</v>
      </c>
      <c r="J65" s="3">
        <v>51.78</v>
      </c>
      <c r="K65" s="36">
        <v>0.11374618987435878</v>
      </c>
      <c r="L65" s="3" t="s">
        <v>56</v>
      </c>
      <c r="M65" s="3" t="s">
        <v>51</v>
      </c>
      <c r="N65" s="2"/>
      <c r="O65" s="3" t="s">
        <v>422</v>
      </c>
      <c r="P65" s="3" t="s">
        <v>149</v>
      </c>
      <c r="Q65" s="2"/>
    </row>
    <row r="66" spans="1:17" ht="22.5" x14ac:dyDescent="0.3">
      <c r="A66" s="2"/>
      <c r="B66" s="2" t="s">
        <v>374</v>
      </c>
      <c r="C66" s="3" t="s">
        <v>140</v>
      </c>
      <c r="D66" s="12">
        <v>51.08</v>
      </c>
      <c r="E66" s="9">
        <f t="shared" si="1"/>
        <v>8.7205146533238072</v>
      </c>
      <c r="F66" s="3" t="s">
        <v>415</v>
      </c>
      <c r="G66" s="2">
        <v>7.34</v>
      </c>
      <c r="H66" s="3">
        <v>24</v>
      </c>
      <c r="I66" s="3">
        <v>17.3</v>
      </c>
      <c r="J66" s="3">
        <v>51.63</v>
      </c>
      <c r="K66" s="36">
        <v>9.8090082329101033E-2</v>
      </c>
      <c r="L66" s="3" t="s">
        <v>56</v>
      </c>
      <c r="M66" s="3" t="s">
        <v>51</v>
      </c>
      <c r="N66" s="2"/>
      <c r="O66" s="3" t="s">
        <v>422</v>
      </c>
      <c r="P66" s="3" t="s">
        <v>149</v>
      </c>
      <c r="Q66" s="2"/>
    </row>
    <row r="67" spans="1:17" ht="22.5" x14ac:dyDescent="0.3">
      <c r="A67" s="2"/>
      <c r="B67" s="2" t="s">
        <v>375</v>
      </c>
      <c r="C67" s="3" t="s">
        <v>140</v>
      </c>
      <c r="D67" s="12">
        <v>52.45</v>
      </c>
      <c r="E67" s="9">
        <f t="shared" si="1"/>
        <v>6.2723373838456</v>
      </c>
      <c r="F67" s="3" t="s">
        <v>415</v>
      </c>
      <c r="G67" s="2">
        <v>7.45</v>
      </c>
      <c r="H67" s="3">
        <v>24</v>
      </c>
      <c r="I67" s="3">
        <v>16.5</v>
      </c>
      <c r="J67" s="3">
        <v>51.63</v>
      </c>
      <c r="K67" s="36">
        <v>9.5521909980609623E-2</v>
      </c>
      <c r="L67" s="3" t="s">
        <v>56</v>
      </c>
      <c r="M67" s="3" t="s">
        <v>51</v>
      </c>
      <c r="N67" s="2"/>
      <c r="O67" s="3" t="s">
        <v>422</v>
      </c>
      <c r="P67" s="3" t="s">
        <v>149</v>
      </c>
      <c r="Q67" s="2"/>
    </row>
    <row r="68" spans="1:17" ht="22.5" x14ac:dyDescent="0.3">
      <c r="A68" s="2"/>
      <c r="B68" s="2" t="s">
        <v>376</v>
      </c>
      <c r="C68" s="3" t="s">
        <v>140</v>
      </c>
      <c r="D68" s="12">
        <v>59.25</v>
      </c>
      <c r="E68" s="9">
        <f t="shared" si="1"/>
        <v>-5.8791994281629716</v>
      </c>
      <c r="F68" s="3" t="s">
        <v>415</v>
      </c>
      <c r="G68" s="2">
        <v>7.67</v>
      </c>
      <c r="H68" s="3">
        <v>24</v>
      </c>
      <c r="I68" s="3">
        <v>17.8</v>
      </c>
      <c r="J68" s="3">
        <v>51.56</v>
      </c>
      <c r="K68" s="36">
        <v>8.8950702406732571E-2</v>
      </c>
      <c r="L68" s="3" t="s">
        <v>56</v>
      </c>
      <c r="M68" s="3" t="s">
        <v>51</v>
      </c>
      <c r="N68" s="2"/>
      <c r="O68" s="3" t="s">
        <v>422</v>
      </c>
      <c r="P68" s="3" t="s">
        <v>149</v>
      </c>
      <c r="Q68" s="2"/>
    </row>
    <row r="69" spans="1:17" ht="22.5" x14ac:dyDescent="0.3">
      <c r="A69" s="2"/>
      <c r="B69" s="2" t="s">
        <v>164</v>
      </c>
      <c r="C69" s="3" t="s">
        <v>140</v>
      </c>
      <c r="D69" s="12">
        <v>49.37</v>
      </c>
      <c r="E69" s="9">
        <f t="shared" si="1"/>
        <v>11.776268763402436</v>
      </c>
      <c r="F69" s="3" t="s">
        <v>415</v>
      </c>
      <c r="G69" s="2">
        <v>7.94</v>
      </c>
      <c r="H69" s="3">
        <v>24</v>
      </c>
      <c r="I69" s="3">
        <v>19</v>
      </c>
      <c r="J69" s="3">
        <v>51.25</v>
      </c>
      <c r="K69" s="36">
        <v>0.11231116102718268</v>
      </c>
      <c r="L69" s="3" t="s">
        <v>56</v>
      </c>
      <c r="M69" s="3" t="s">
        <v>51</v>
      </c>
      <c r="N69" s="2"/>
      <c r="O69" s="3" t="s">
        <v>422</v>
      </c>
      <c r="P69" s="3" t="s">
        <v>149</v>
      </c>
      <c r="Q69" s="2"/>
    </row>
    <row r="70" spans="1:17" ht="22.5" x14ac:dyDescent="0.3">
      <c r="A70" s="23" t="s">
        <v>725</v>
      </c>
      <c r="B70" s="2" t="s">
        <v>169</v>
      </c>
      <c r="C70" s="3" t="s">
        <v>140</v>
      </c>
      <c r="D70" s="12">
        <v>34.5</v>
      </c>
      <c r="E70" s="9">
        <f t="shared" si="1"/>
        <v>38.348820586132952</v>
      </c>
      <c r="F70" s="3" t="s">
        <v>415</v>
      </c>
      <c r="G70" s="2">
        <v>8.2100000000000009</v>
      </c>
      <c r="H70" s="3">
        <v>24</v>
      </c>
      <c r="I70" s="3">
        <v>17</v>
      </c>
      <c r="J70" s="3">
        <v>51.16</v>
      </c>
      <c r="K70" s="36">
        <v>0.11449706800546107</v>
      </c>
      <c r="L70" s="3" t="s">
        <v>56</v>
      </c>
      <c r="M70" s="3" t="s">
        <v>51</v>
      </c>
      <c r="N70" s="2"/>
      <c r="O70" s="3" t="s">
        <v>22</v>
      </c>
      <c r="P70" s="3" t="s">
        <v>149</v>
      </c>
      <c r="Q70" s="2" t="s">
        <v>172</v>
      </c>
    </row>
    <row r="71" spans="1:17" ht="22.5" x14ac:dyDescent="0.3">
      <c r="A71" s="23" t="s">
        <v>725</v>
      </c>
      <c r="B71" s="2" t="s">
        <v>173</v>
      </c>
      <c r="C71" s="3" t="s">
        <v>140</v>
      </c>
      <c r="D71" s="12">
        <v>22.84</v>
      </c>
      <c r="E71" s="9">
        <f t="shared" si="1"/>
        <v>59.185132237312374</v>
      </c>
      <c r="F71" s="3" t="s">
        <v>415</v>
      </c>
      <c r="G71" s="2">
        <v>8.59</v>
      </c>
      <c r="H71" s="3">
        <v>24</v>
      </c>
      <c r="I71" s="3">
        <v>19.600000000000001</v>
      </c>
      <c r="J71" s="3">
        <v>51</v>
      </c>
      <c r="K71" s="36">
        <v>0.13047114092196688</v>
      </c>
      <c r="L71" s="3" t="s">
        <v>56</v>
      </c>
      <c r="M71" s="3" t="s">
        <v>51</v>
      </c>
      <c r="N71" s="2"/>
      <c r="O71" s="3" t="s">
        <v>22</v>
      </c>
      <c r="P71" s="3" t="s">
        <v>172</v>
      </c>
      <c r="Q71" s="2" t="s">
        <v>177</v>
      </c>
    </row>
    <row r="72" spans="1:17" ht="22.5" x14ac:dyDescent="0.3">
      <c r="A72" s="2"/>
      <c r="B72" s="2" t="s">
        <v>178</v>
      </c>
      <c r="C72" s="3" t="s">
        <v>140</v>
      </c>
      <c r="D72" s="12">
        <v>22.84</v>
      </c>
      <c r="E72" s="9">
        <f t="shared" si="1"/>
        <v>59.185132237312374</v>
      </c>
      <c r="F72" s="3" t="s">
        <v>415</v>
      </c>
      <c r="G72" s="2">
        <v>9</v>
      </c>
      <c r="H72" s="3">
        <v>24</v>
      </c>
      <c r="I72" s="3">
        <v>22.4</v>
      </c>
      <c r="J72" s="3">
        <v>50.83</v>
      </c>
      <c r="K72" s="36">
        <v>0.13047114092196688</v>
      </c>
      <c r="L72" s="3" t="s">
        <v>56</v>
      </c>
      <c r="M72" s="3" t="s">
        <v>51</v>
      </c>
      <c r="N72" s="2"/>
      <c r="O72" s="3" t="s">
        <v>422</v>
      </c>
      <c r="P72" s="3" t="s">
        <v>177</v>
      </c>
      <c r="Q72" s="2"/>
    </row>
    <row r="73" spans="1:17" ht="22.5" x14ac:dyDescent="0.3">
      <c r="A73" s="2"/>
      <c r="B73" s="2" t="s">
        <v>180</v>
      </c>
      <c r="C73" s="3" t="s">
        <v>140</v>
      </c>
      <c r="D73" s="12">
        <v>23.22</v>
      </c>
      <c r="E73" s="9">
        <f t="shared" si="1"/>
        <v>58.506075768406006</v>
      </c>
      <c r="F73" s="3" t="s">
        <v>415</v>
      </c>
      <c r="G73" s="2">
        <v>9.41</v>
      </c>
      <c r="H73" s="3">
        <v>24</v>
      </c>
      <c r="I73" s="3">
        <v>16.7</v>
      </c>
      <c r="J73" s="3">
        <v>50.59</v>
      </c>
      <c r="K73" s="36">
        <v>0.12749443288667209</v>
      </c>
      <c r="L73" s="3" t="s">
        <v>56</v>
      </c>
      <c r="M73" s="3" t="s">
        <v>51</v>
      </c>
      <c r="N73" s="2"/>
      <c r="O73" s="3" t="s">
        <v>422</v>
      </c>
      <c r="P73" s="3" t="s">
        <v>177</v>
      </c>
      <c r="Q73" s="2"/>
    </row>
    <row r="74" spans="1:17" ht="22.5" x14ac:dyDescent="0.3">
      <c r="A74" s="2" t="s">
        <v>418</v>
      </c>
      <c r="B74" s="2" t="s">
        <v>183</v>
      </c>
      <c r="C74" s="3" t="s">
        <v>140</v>
      </c>
      <c r="D74" s="12">
        <v>18.829999999999998</v>
      </c>
      <c r="E74" s="9">
        <f t="shared" si="1"/>
        <v>66.350964974982134</v>
      </c>
      <c r="F74" s="3" t="s">
        <v>415</v>
      </c>
      <c r="G74" s="2">
        <v>10</v>
      </c>
      <c r="H74" s="3">
        <v>20</v>
      </c>
      <c r="I74" s="3">
        <v>16.2</v>
      </c>
      <c r="J74" s="3">
        <v>50.29</v>
      </c>
      <c r="K74" s="36">
        <v>0.13168304740058726</v>
      </c>
      <c r="L74" s="3" t="s">
        <v>56</v>
      </c>
      <c r="M74" s="3" t="s">
        <v>51</v>
      </c>
      <c r="N74" s="2"/>
      <c r="O74" s="3" t="s">
        <v>422</v>
      </c>
      <c r="P74" s="3" t="s">
        <v>177</v>
      </c>
      <c r="Q74" s="2"/>
    </row>
    <row r="75" spans="1:17" ht="22.5" x14ac:dyDescent="0.3">
      <c r="A75" s="23" t="s">
        <v>735</v>
      </c>
      <c r="B75" s="2" t="s">
        <v>186</v>
      </c>
      <c r="C75" s="3" t="s">
        <v>140</v>
      </c>
      <c r="D75" s="12">
        <v>0</v>
      </c>
      <c r="E75" s="9">
        <f t="shared" si="1"/>
        <v>100</v>
      </c>
      <c r="F75" s="3" t="s">
        <v>415</v>
      </c>
      <c r="G75" s="2">
        <v>10.68</v>
      </c>
      <c r="H75" s="3">
        <v>20</v>
      </c>
      <c r="I75" s="3" t="s">
        <v>162</v>
      </c>
      <c r="J75" s="3">
        <v>49.86</v>
      </c>
      <c r="K75" s="36" t="s">
        <v>162</v>
      </c>
      <c r="L75" s="3" t="s">
        <v>425</v>
      </c>
      <c r="M75" s="3" t="s">
        <v>73</v>
      </c>
      <c r="N75" s="2"/>
      <c r="O75" s="3" t="s">
        <v>422</v>
      </c>
      <c r="P75" s="3" t="s">
        <v>73</v>
      </c>
      <c r="Q75" s="2"/>
    </row>
    <row r="76" spans="1:17" ht="22.5" x14ac:dyDescent="0.3">
      <c r="A76" s="23" t="s">
        <v>736</v>
      </c>
      <c r="B76" s="2" t="s">
        <v>190</v>
      </c>
      <c r="C76" s="3" t="s">
        <v>140</v>
      </c>
      <c r="D76" s="12">
        <v>17.37</v>
      </c>
      <c r="E76" s="3"/>
      <c r="F76" s="3" t="s">
        <v>415</v>
      </c>
      <c r="G76" s="2">
        <v>8.2100000000000009</v>
      </c>
      <c r="H76" s="3">
        <v>18</v>
      </c>
      <c r="I76" s="3">
        <v>18</v>
      </c>
      <c r="J76" s="3">
        <v>50.68</v>
      </c>
      <c r="K76" s="36">
        <v>86.385487371687475</v>
      </c>
      <c r="L76" s="3" t="s">
        <v>19</v>
      </c>
      <c r="M76" s="3" t="s">
        <v>73</v>
      </c>
      <c r="N76" s="2" t="s">
        <v>192</v>
      </c>
      <c r="O76" s="3" t="s">
        <v>22</v>
      </c>
      <c r="P76" s="3" t="s">
        <v>193</v>
      </c>
      <c r="Q76" s="2" t="s">
        <v>134</v>
      </c>
    </row>
    <row r="77" spans="1:17" ht="22.5" x14ac:dyDescent="0.3">
      <c r="A77" s="23" t="s">
        <v>737</v>
      </c>
      <c r="B77" s="2" t="s">
        <v>195</v>
      </c>
      <c r="C77" s="3" t="s">
        <v>140</v>
      </c>
      <c r="D77" s="12">
        <v>34.090000000000003</v>
      </c>
      <c r="E77" s="17"/>
      <c r="F77" s="3" t="s">
        <v>415</v>
      </c>
      <c r="G77" s="2">
        <v>7.04</v>
      </c>
      <c r="H77" s="3">
        <v>18</v>
      </c>
      <c r="I77" s="3">
        <v>17</v>
      </c>
      <c r="J77" s="3">
        <v>51.33</v>
      </c>
      <c r="K77" s="36">
        <v>7.1199964797512356</v>
      </c>
      <c r="L77" s="3" t="s">
        <v>19</v>
      </c>
      <c r="M77" s="3" t="s">
        <v>192</v>
      </c>
      <c r="N77" s="2" t="s">
        <v>199</v>
      </c>
      <c r="O77" s="3" t="s">
        <v>422</v>
      </c>
      <c r="P77" s="3" t="s">
        <v>134</v>
      </c>
      <c r="Q77" s="2"/>
    </row>
    <row r="78" spans="1:17" ht="19.5" x14ac:dyDescent="0.3">
      <c r="A78" s="3" t="s">
        <v>438</v>
      </c>
      <c r="B78" s="3"/>
      <c r="C78" s="3"/>
      <c r="D78" s="3"/>
      <c r="E78" s="1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22.5" x14ac:dyDescent="0.3">
      <c r="C79" s="13" t="s">
        <v>729</v>
      </c>
      <c r="D79" s="9">
        <f>D57*15</f>
        <v>839.4</v>
      </c>
      <c r="E79" s="3"/>
      <c r="F79" s="1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22.5" x14ac:dyDescent="0.3">
      <c r="A80" s="47" t="s">
        <v>767</v>
      </c>
      <c r="B80" s="47"/>
      <c r="C80" s="47"/>
      <c r="D80" s="9">
        <f>SUM(D58:D62)+SUM(D65:D67)+SUM(D69:D74)</f>
        <v>596.64</v>
      </c>
      <c r="E80" s="3"/>
      <c r="F80" s="1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22.5" x14ac:dyDescent="0.3">
      <c r="A81" s="17"/>
      <c r="B81" s="17"/>
      <c r="C81" s="3" t="s">
        <v>731</v>
      </c>
      <c r="D81" s="9">
        <f>D79-D80</f>
        <v>242.76</v>
      </c>
      <c r="E81" s="3"/>
      <c r="F81" s="1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3">
      <c r="A82" s="17"/>
      <c r="B82" s="17"/>
      <c r="C82" s="3"/>
      <c r="D82" s="3"/>
      <c r="E82" s="3"/>
      <c r="F82" s="1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3">
      <c r="A83" s="3"/>
      <c r="B83" s="3"/>
      <c r="C83" s="3"/>
      <c r="D83" s="3"/>
      <c r="E83" s="3"/>
      <c r="F83" s="1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9.5" x14ac:dyDescent="0.3">
      <c r="A84" s="51" t="s">
        <v>753</v>
      </c>
      <c r="B84" s="5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2"/>
    </row>
    <row r="85" spans="1:17" ht="22.5" x14ac:dyDescent="0.3">
      <c r="A85" s="2"/>
      <c r="B85" s="2" t="s">
        <v>746</v>
      </c>
      <c r="C85" s="3" t="s">
        <v>140</v>
      </c>
      <c r="D85" s="12">
        <v>47.53</v>
      </c>
      <c r="E85" s="12" t="s">
        <v>414</v>
      </c>
      <c r="F85" s="3" t="s">
        <v>415</v>
      </c>
      <c r="G85" s="35">
        <v>7.43</v>
      </c>
      <c r="H85" s="12">
        <v>24</v>
      </c>
      <c r="I85" s="12">
        <v>22.37</v>
      </c>
      <c r="J85" s="12">
        <v>50.7</v>
      </c>
      <c r="K85" s="35">
        <v>0.4</v>
      </c>
      <c r="L85" s="3" t="s">
        <v>56</v>
      </c>
      <c r="M85" s="3" t="s">
        <v>199</v>
      </c>
      <c r="N85" s="2"/>
      <c r="O85" s="3"/>
      <c r="P85" s="3"/>
      <c r="Q85" s="2"/>
    </row>
    <row r="86" spans="1:17" ht="22.5" x14ac:dyDescent="0.3">
      <c r="A86" s="2"/>
      <c r="B86" s="2" t="s">
        <v>740</v>
      </c>
      <c r="C86" s="3" t="s">
        <v>140</v>
      </c>
      <c r="D86" s="39">
        <v>43.504199999999997</v>
      </c>
      <c r="E86" s="9">
        <f t="shared" ref="E86:E91" si="2">($D$85-D86)/$D$85*100</f>
        <v>8.4700189354092235</v>
      </c>
      <c r="F86" s="3" t="s">
        <v>415</v>
      </c>
      <c r="G86" s="2">
        <v>7.5</v>
      </c>
      <c r="H86" s="3">
        <v>24</v>
      </c>
      <c r="I86" s="3">
        <v>22.9</v>
      </c>
      <c r="J86" s="42">
        <v>51.54</v>
      </c>
      <c r="K86" s="36">
        <v>0.35628743891394393</v>
      </c>
      <c r="L86" s="3" t="s">
        <v>56</v>
      </c>
      <c r="M86" s="3" t="s">
        <v>199</v>
      </c>
      <c r="N86" s="2"/>
      <c r="O86" s="3" t="s">
        <v>422</v>
      </c>
      <c r="P86" s="3" t="s">
        <v>134</v>
      </c>
      <c r="Q86" s="2"/>
    </row>
    <row r="87" spans="1:17" ht="22.5" x14ac:dyDescent="0.3">
      <c r="A87" s="2"/>
      <c r="B87" s="2" t="s">
        <v>741</v>
      </c>
      <c r="C87" s="3" t="s">
        <v>140</v>
      </c>
      <c r="D87" s="39">
        <v>44.925199999999997</v>
      </c>
      <c r="E87" s="9">
        <f t="shared" si="2"/>
        <v>5.4803282137597398</v>
      </c>
      <c r="F87" s="3" t="s">
        <v>415</v>
      </c>
      <c r="G87" s="2">
        <v>7.5</v>
      </c>
      <c r="H87" s="3">
        <v>24</v>
      </c>
      <c r="I87" s="3">
        <v>21</v>
      </c>
      <c r="J87" s="42">
        <v>51.54</v>
      </c>
      <c r="K87" s="36">
        <v>0.327433155556347</v>
      </c>
      <c r="L87" s="3" t="s">
        <v>56</v>
      </c>
      <c r="M87" s="3" t="s">
        <v>199</v>
      </c>
      <c r="N87" s="2"/>
      <c r="O87" s="3" t="s">
        <v>422</v>
      </c>
      <c r="P87" s="3" t="s">
        <v>134</v>
      </c>
      <c r="Q87" s="2"/>
    </row>
    <row r="88" spans="1:17" ht="22.5" x14ac:dyDescent="0.3">
      <c r="A88" s="2"/>
      <c r="B88" s="2" t="s">
        <v>742</v>
      </c>
      <c r="C88" s="3" t="s">
        <v>140</v>
      </c>
      <c r="D88" s="39">
        <v>44.037500000000001</v>
      </c>
      <c r="E88" s="9">
        <f t="shared" si="2"/>
        <v>7.3479907426888271</v>
      </c>
      <c r="F88" s="3" t="s">
        <v>415</v>
      </c>
      <c r="G88" s="2">
        <v>7.59</v>
      </c>
      <c r="H88" s="3">
        <v>24</v>
      </c>
      <c r="I88" s="3">
        <v>21.8</v>
      </c>
      <c r="J88" s="42">
        <v>51.54</v>
      </c>
      <c r="K88" s="36">
        <v>0.34652284984388304</v>
      </c>
      <c r="L88" s="3" t="s">
        <v>56</v>
      </c>
      <c r="M88" s="3" t="s">
        <v>199</v>
      </c>
      <c r="N88" s="2"/>
      <c r="O88" s="3" t="s">
        <v>422</v>
      </c>
      <c r="P88" s="3" t="s">
        <v>134</v>
      </c>
      <c r="Q88" s="2"/>
    </row>
    <row r="89" spans="1:17" ht="22.5" x14ac:dyDescent="0.3">
      <c r="A89" s="2"/>
      <c r="B89" s="2" t="s">
        <v>743</v>
      </c>
      <c r="C89" s="3" t="s">
        <v>140</v>
      </c>
      <c r="D89" s="39">
        <v>41.718400000000003</v>
      </c>
      <c r="E89" s="9">
        <f t="shared" si="2"/>
        <v>12.227224910582786</v>
      </c>
      <c r="F89" s="3" t="s">
        <v>415</v>
      </c>
      <c r="G89" s="2">
        <v>7.66</v>
      </c>
      <c r="H89" s="3">
        <v>24</v>
      </c>
      <c r="I89" s="3">
        <v>23.5</v>
      </c>
      <c r="J89" s="42">
        <v>51.57</v>
      </c>
      <c r="K89" s="36">
        <v>0.39478982894837772</v>
      </c>
      <c r="L89" s="3" t="s">
        <v>56</v>
      </c>
      <c r="M89" s="3" t="s">
        <v>199</v>
      </c>
      <c r="N89" s="2"/>
      <c r="O89" s="3" t="s">
        <v>422</v>
      </c>
      <c r="P89" s="3" t="s">
        <v>134</v>
      </c>
      <c r="Q89" s="2"/>
    </row>
    <row r="90" spans="1:17" ht="22.5" x14ac:dyDescent="0.3">
      <c r="A90" s="2"/>
      <c r="B90" s="2" t="s">
        <v>744</v>
      </c>
      <c r="C90" s="3" t="s">
        <v>140</v>
      </c>
      <c r="D90" s="39">
        <v>39.297499999999999</v>
      </c>
      <c r="E90" s="9">
        <f t="shared" si="2"/>
        <v>17.320639596044607</v>
      </c>
      <c r="F90" s="3" t="s">
        <v>415</v>
      </c>
      <c r="G90" s="2">
        <v>7.7</v>
      </c>
      <c r="H90" s="3">
        <v>24</v>
      </c>
      <c r="I90" s="3">
        <v>24.8</v>
      </c>
      <c r="J90" s="42">
        <v>51.49</v>
      </c>
      <c r="K90" s="36">
        <v>0.38908327501749473</v>
      </c>
      <c r="L90" s="3" t="s">
        <v>56</v>
      </c>
      <c r="M90" s="3" t="s">
        <v>199</v>
      </c>
      <c r="N90" s="2"/>
      <c r="O90" s="3" t="s">
        <v>422</v>
      </c>
      <c r="P90" s="3" t="s">
        <v>134</v>
      </c>
      <c r="Q90" s="2"/>
    </row>
    <row r="91" spans="1:17" ht="22.5" x14ac:dyDescent="0.3">
      <c r="A91" s="2"/>
      <c r="B91" s="2" t="s">
        <v>745</v>
      </c>
      <c r="C91" s="3" t="s">
        <v>140</v>
      </c>
      <c r="D91" s="39">
        <v>39.508400000000002</v>
      </c>
      <c r="E91" s="9">
        <f t="shared" si="2"/>
        <v>16.876919840100989</v>
      </c>
      <c r="F91" s="3" t="s">
        <v>415</v>
      </c>
      <c r="G91" s="2">
        <v>7.78</v>
      </c>
      <c r="H91" s="3">
        <v>24</v>
      </c>
      <c r="I91" s="3">
        <v>23.3</v>
      </c>
      <c r="J91" s="42">
        <v>51.4</v>
      </c>
      <c r="K91" s="36">
        <v>0.38295653582529288</v>
      </c>
      <c r="L91" s="3" t="s">
        <v>56</v>
      </c>
      <c r="M91" s="3" t="s">
        <v>199</v>
      </c>
      <c r="N91" s="2"/>
      <c r="O91" s="3" t="s">
        <v>422</v>
      </c>
      <c r="P91" s="3" t="s">
        <v>134</v>
      </c>
      <c r="Q91" s="2"/>
    </row>
    <row r="92" spans="1:17" ht="22.5" x14ac:dyDescent="0.3">
      <c r="A92" s="23" t="s">
        <v>724</v>
      </c>
      <c r="B92" s="2" t="s">
        <v>205</v>
      </c>
      <c r="C92" s="3" t="s">
        <v>140</v>
      </c>
      <c r="D92" s="12">
        <v>48.66</v>
      </c>
      <c r="E92" s="9">
        <f t="shared" ref="E92:E122" si="3">($D$85-D92)/$D$85*100</f>
        <v>-2.3774458236902913</v>
      </c>
      <c r="F92" s="3" t="s">
        <v>415</v>
      </c>
      <c r="G92" s="2">
        <v>7.49</v>
      </c>
      <c r="H92" s="3">
        <v>24</v>
      </c>
      <c r="I92" s="3">
        <v>27.4</v>
      </c>
      <c r="J92" s="42">
        <v>51.53</v>
      </c>
      <c r="K92" s="36">
        <v>3.789200665067709</v>
      </c>
      <c r="L92" s="3" t="s">
        <v>19</v>
      </c>
      <c r="M92" s="3" t="s">
        <v>199</v>
      </c>
      <c r="N92" s="2" t="s">
        <v>120</v>
      </c>
      <c r="O92" s="3" t="s">
        <v>422</v>
      </c>
      <c r="P92" s="3" t="s">
        <v>134</v>
      </c>
      <c r="Q92" s="2"/>
    </row>
    <row r="93" spans="1:17" ht="22.5" x14ac:dyDescent="0.3">
      <c r="A93" s="2"/>
      <c r="B93" s="2" t="s">
        <v>383</v>
      </c>
      <c r="C93" s="3" t="s">
        <v>140</v>
      </c>
      <c r="D93" s="9">
        <v>47.56</v>
      </c>
      <c r="E93" s="9">
        <f t="shared" si="3"/>
        <v>-6.3118030717443999E-2</v>
      </c>
      <c r="F93" s="3" t="s">
        <v>415</v>
      </c>
      <c r="G93" s="2">
        <v>7.64</v>
      </c>
      <c r="H93" s="3">
        <v>24</v>
      </c>
      <c r="I93" s="3">
        <v>26.1</v>
      </c>
      <c r="J93" s="42">
        <v>51.52</v>
      </c>
      <c r="K93" s="36">
        <v>3.7129935853094969</v>
      </c>
      <c r="L93" s="3" t="s">
        <v>56</v>
      </c>
      <c r="M93" s="3" t="s">
        <v>120</v>
      </c>
      <c r="N93" s="2"/>
      <c r="O93" s="3" t="s">
        <v>422</v>
      </c>
      <c r="P93" s="3" t="s">
        <v>134</v>
      </c>
      <c r="Q93" s="2"/>
    </row>
    <row r="94" spans="1:17" ht="22.5" x14ac:dyDescent="0.3">
      <c r="A94" s="2"/>
      <c r="B94" s="2" t="s">
        <v>384</v>
      </c>
      <c r="C94" s="3" t="s">
        <v>140</v>
      </c>
      <c r="D94" s="9">
        <v>44.04</v>
      </c>
      <c r="E94" s="9">
        <f t="shared" si="3"/>
        <v>7.3427309067957118</v>
      </c>
      <c r="F94" s="3" t="s">
        <v>415</v>
      </c>
      <c r="G94" s="2">
        <v>7.78</v>
      </c>
      <c r="H94" s="3">
        <v>24</v>
      </c>
      <c r="I94" s="3">
        <v>21.6</v>
      </c>
      <c r="J94" s="42">
        <v>51.45</v>
      </c>
      <c r="K94" s="36">
        <v>1.5593355795515433</v>
      </c>
      <c r="L94" s="3" t="s">
        <v>56</v>
      </c>
      <c r="M94" s="3" t="s">
        <v>120</v>
      </c>
      <c r="N94" s="2"/>
      <c r="O94" s="3" t="s">
        <v>422</v>
      </c>
      <c r="P94" s="3" t="s">
        <v>134</v>
      </c>
      <c r="Q94" s="2"/>
    </row>
    <row r="95" spans="1:17" ht="22.5" x14ac:dyDescent="0.3">
      <c r="A95" s="23" t="s">
        <v>724</v>
      </c>
      <c r="B95" s="2" t="s">
        <v>210</v>
      </c>
      <c r="C95" s="3" t="s">
        <v>140</v>
      </c>
      <c r="D95" s="12">
        <v>50.55</v>
      </c>
      <c r="E95" s="9">
        <f t="shared" si="3"/>
        <v>-6.3538817588891146</v>
      </c>
      <c r="F95" s="3" t="s">
        <v>415</v>
      </c>
      <c r="G95" s="2">
        <v>7.55</v>
      </c>
      <c r="H95" s="3">
        <v>24</v>
      </c>
      <c r="I95" s="3">
        <v>21.4</v>
      </c>
      <c r="J95" s="42">
        <v>51.42</v>
      </c>
      <c r="K95" s="36">
        <v>1.5598509981265962</v>
      </c>
      <c r="L95" s="3" t="s">
        <v>19</v>
      </c>
      <c r="M95" s="3" t="s">
        <v>120</v>
      </c>
      <c r="N95" s="2" t="s">
        <v>153</v>
      </c>
      <c r="O95" s="3" t="s">
        <v>422</v>
      </c>
      <c r="P95" s="3" t="s">
        <v>134</v>
      </c>
      <c r="Q95" s="2"/>
    </row>
    <row r="96" spans="1:17" ht="22.5" x14ac:dyDescent="0.3">
      <c r="A96" s="2"/>
      <c r="B96" s="2" t="s">
        <v>385</v>
      </c>
      <c r="C96" s="3" t="s">
        <v>140</v>
      </c>
      <c r="D96" s="12">
        <v>43.92</v>
      </c>
      <c r="E96" s="9">
        <f t="shared" si="3"/>
        <v>7.5952030296654733</v>
      </c>
      <c r="F96" s="3" t="s">
        <v>415</v>
      </c>
      <c r="G96" s="2">
        <v>7.62</v>
      </c>
      <c r="H96" s="3">
        <v>24</v>
      </c>
      <c r="I96" s="3">
        <v>19.5</v>
      </c>
      <c r="J96" s="42">
        <v>51.45</v>
      </c>
      <c r="K96" s="36">
        <v>0.11635028950957556</v>
      </c>
      <c r="L96" s="3" t="s">
        <v>56</v>
      </c>
      <c r="M96" s="3" t="s">
        <v>153</v>
      </c>
      <c r="N96" s="2"/>
      <c r="O96" s="3" t="s">
        <v>422</v>
      </c>
      <c r="P96" s="3" t="s">
        <v>134</v>
      </c>
      <c r="Q96" s="2"/>
    </row>
    <row r="97" spans="1:17" ht="22.5" x14ac:dyDescent="0.3">
      <c r="A97" s="23" t="s">
        <v>724</v>
      </c>
      <c r="B97" s="2" t="s">
        <v>214</v>
      </c>
      <c r="C97" s="3" t="s">
        <v>140</v>
      </c>
      <c r="D97" s="12">
        <v>47.19</v>
      </c>
      <c r="E97" s="9">
        <f t="shared" si="3"/>
        <v>0.71533768146434551</v>
      </c>
      <c r="F97" s="3" t="s">
        <v>415</v>
      </c>
      <c r="G97" s="2">
        <v>7.45</v>
      </c>
      <c r="H97" s="3">
        <v>24</v>
      </c>
      <c r="I97" s="3">
        <v>18.7</v>
      </c>
      <c r="J97" s="42">
        <v>51.2</v>
      </c>
      <c r="K97" s="36">
        <v>0.10723087910248177</v>
      </c>
      <c r="L97" s="3" t="s">
        <v>19</v>
      </c>
      <c r="M97" s="3" t="s">
        <v>153</v>
      </c>
      <c r="N97" s="2" t="s">
        <v>159</v>
      </c>
      <c r="O97" s="3" t="s">
        <v>422</v>
      </c>
      <c r="P97" s="3" t="s">
        <v>134</v>
      </c>
      <c r="Q97" s="2"/>
    </row>
    <row r="98" spans="1:17" ht="22.5" x14ac:dyDescent="0.3">
      <c r="A98" s="2"/>
      <c r="B98" s="2" t="s">
        <v>386</v>
      </c>
      <c r="C98" s="3" t="s">
        <v>140</v>
      </c>
      <c r="D98" s="12">
        <v>47.28</v>
      </c>
      <c r="E98" s="9">
        <f t="shared" si="3"/>
        <v>0.52598358931201339</v>
      </c>
      <c r="F98" s="3" t="s">
        <v>415</v>
      </c>
      <c r="G98" s="2">
        <v>7.69</v>
      </c>
      <c r="H98" s="3">
        <v>24</v>
      </c>
      <c r="I98" s="3">
        <v>22.9</v>
      </c>
      <c r="J98" s="42">
        <v>51.5</v>
      </c>
      <c r="K98" s="36">
        <v>0.10787486515641856</v>
      </c>
      <c r="L98" s="3" t="s">
        <v>56</v>
      </c>
      <c r="M98" s="3" t="s">
        <v>159</v>
      </c>
      <c r="N98" s="2"/>
      <c r="O98" s="3" t="s">
        <v>422</v>
      </c>
      <c r="P98" s="3" t="s">
        <v>134</v>
      </c>
      <c r="Q98" s="2"/>
    </row>
    <row r="99" spans="1:17" ht="22.5" x14ac:dyDescent="0.3">
      <c r="A99" s="23" t="s">
        <v>724</v>
      </c>
      <c r="B99" s="2" t="s">
        <v>387</v>
      </c>
      <c r="C99" s="3" t="s">
        <v>140</v>
      </c>
      <c r="D99" s="12">
        <v>45.69</v>
      </c>
      <c r="E99" s="9">
        <f t="shared" si="3"/>
        <v>3.8712392173364258</v>
      </c>
      <c r="F99" s="3" t="s">
        <v>415</v>
      </c>
      <c r="G99" s="2">
        <v>7.65</v>
      </c>
      <c r="H99" s="3">
        <v>24</v>
      </c>
      <c r="I99" s="3">
        <v>21.1</v>
      </c>
      <c r="J99" s="42">
        <v>51.47</v>
      </c>
      <c r="K99" s="36">
        <v>0.21996349262629844</v>
      </c>
      <c r="L99" s="3" t="s">
        <v>19</v>
      </c>
      <c r="M99" s="3" t="s">
        <v>159</v>
      </c>
      <c r="N99" s="2" t="s">
        <v>224</v>
      </c>
      <c r="O99" s="3" t="s">
        <v>422</v>
      </c>
      <c r="P99" s="3" t="s">
        <v>134</v>
      </c>
      <c r="Q99" s="2"/>
    </row>
    <row r="100" spans="1:17" ht="22.5" x14ac:dyDescent="0.3">
      <c r="A100" s="2"/>
      <c r="B100" s="2" t="s">
        <v>388</v>
      </c>
      <c r="C100" s="3" t="s">
        <v>140</v>
      </c>
      <c r="D100" s="12">
        <v>37.14</v>
      </c>
      <c r="E100" s="9">
        <f t="shared" si="3"/>
        <v>21.859877971807283</v>
      </c>
      <c r="F100" s="3" t="s">
        <v>415</v>
      </c>
      <c r="G100" s="2">
        <v>7.91</v>
      </c>
      <c r="H100" s="3">
        <v>24</v>
      </c>
      <c r="I100" s="3">
        <v>25.2</v>
      </c>
      <c r="J100" s="42">
        <v>51.33</v>
      </c>
      <c r="K100" s="36">
        <v>0.21753411085624441</v>
      </c>
      <c r="L100" s="3" t="s">
        <v>56</v>
      </c>
      <c r="M100" s="3" t="s">
        <v>224</v>
      </c>
      <c r="N100" s="2"/>
      <c r="O100" s="3" t="s">
        <v>422</v>
      </c>
      <c r="P100" s="3" t="s">
        <v>134</v>
      </c>
      <c r="Q100" s="2"/>
    </row>
    <row r="101" spans="1:17" ht="22.5" x14ac:dyDescent="0.3">
      <c r="A101" s="23" t="s">
        <v>724</v>
      </c>
      <c r="B101" s="2" t="s">
        <v>225</v>
      </c>
      <c r="C101" s="3" t="s">
        <v>140</v>
      </c>
      <c r="D101" s="12">
        <v>40.58</v>
      </c>
      <c r="E101" s="9">
        <f t="shared" si="3"/>
        <v>14.622343782873982</v>
      </c>
      <c r="F101" s="3" t="s">
        <v>415</v>
      </c>
      <c r="G101" s="2">
        <v>7.85</v>
      </c>
      <c r="H101" s="3">
        <v>24</v>
      </c>
      <c r="I101" s="3">
        <v>21.8</v>
      </c>
      <c r="J101" s="42">
        <v>51.34</v>
      </c>
      <c r="K101" s="36">
        <v>0.22253053942092774</v>
      </c>
      <c r="L101" s="3" t="s">
        <v>19</v>
      </c>
      <c r="M101" s="3" t="s">
        <v>224</v>
      </c>
      <c r="N101" s="2" t="s">
        <v>51</v>
      </c>
      <c r="O101" s="3" t="s">
        <v>422</v>
      </c>
      <c r="P101" s="3" t="s">
        <v>134</v>
      </c>
      <c r="Q101" s="2"/>
    </row>
    <row r="102" spans="1:17" ht="22.5" x14ac:dyDescent="0.3">
      <c r="A102" s="2"/>
      <c r="B102" s="2" t="s">
        <v>389</v>
      </c>
      <c r="C102" s="3" t="s">
        <v>140</v>
      </c>
      <c r="D102" s="12">
        <v>37.74</v>
      </c>
      <c r="E102" s="9">
        <f t="shared" si="3"/>
        <v>20.597517357458443</v>
      </c>
      <c r="F102" s="3" t="s">
        <v>415</v>
      </c>
      <c r="G102" s="2">
        <v>8.19</v>
      </c>
      <c r="H102" s="3">
        <v>24</v>
      </c>
      <c r="I102" s="3">
        <v>23.4</v>
      </c>
      <c r="J102" s="42">
        <v>51.27</v>
      </c>
      <c r="K102" s="36">
        <v>0.21251788648047062</v>
      </c>
      <c r="L102" s="3" t="s">
        <v>56</v>
      </c>
      <c r="M102" s="3" t="s">
        <v>51</v>
      </c>
      <c r="N102" s="2"/>
      <c r="O102" s="3" t="s">
        <v>422</v>
      </c>
      <c r="P102" s="3" t="s">
        <v>134</v>
      </c>
      <c r="Q102" s="2"/>
    </row>
    <row r="103" spans="1:17" ht="22.5" x14ac:dyDescent="0.3">
      <c r="A103" s="2"/>
      <c r="B103" s="2" t="s">
        <v>390</v>
      </c>
      <c r="C103" s="3" t="s">
        <v>140</v>
      </c>
      <c r="D103" s="12">
        <v>33.42</v>
      </c>
      <c r="E103" s="9">
        <f t="shared" si="3"/>
        <v>29.686513780770042</v>
      </c>
      <c r="F103" s="3" t="s">
        <v>415</v>
      </c>
      <c r="G103" s="2">
        <v>8.76</v>
      </c>
      <c r="H103" s="3">
        <v>24</v>
      </c>
      <c r="I103" s="3">
        <v>23.3</v>
      </c>
      <c r="J103" s="42">
        <v>50.94</v>
      </c>
      <c r="K103" s="36">
        <v>0.20613930110100526</v>
      </c>
      <c r="L103" s="3" t="s">
        <v>56</v>
      </c>
      <c r="M103" s="3" t="s">
        <v>51</v>
      </c>
      <c r="N103" s="2"/>
      <c r="O103" s="3" t="s">
        <v>422</v>
      </c>
      <c r="P103" s="3" t="s">
        <v>134</v>
      </c>
      <c r="Q103" s="2"/>
    </row>
    <row r="104" spans="1:17" ht="22.5" x14ac:dyDescent="0.3">
      <c r="A104" s="23" t="s">
        <v>725</v>
      </c>
      <c r="B104" s="2" t="s">
        <v>230</v>
      </c>
      <c r="C104" s="3" t="s">
        <v>140</v>
      </c>
      <c r="D104" s="12">
        <v>24.16</v>
      </c>
      <c r="E104" s="9">
        <f t="shared" si="3"/>
        <v>49.16894592888702</v>
      </c>
      <c r="F104" s="3" t="s">
        <v>415</v>
      </c>
      <c r="G104" s="2">
        <v>9.0500000000000007</v>
      </c>
      <c r="H104" s="3">
        <v>24</v>
      </c>
      <c r="I104" s="3">
        <v>26.2</v>
      </c>
      <c r="J104" s="42">
        <v>50.77</v>
      </c>
      <c r="K104" s="36">
        <v>0.22511290600720549</v>
      </c>
      <c r="L104" s="3" t="s">
        <v>56</v>
      </c>
      <c r="M104" s="3" t="s">
        <v>51</v>
      </c>
      <c r="N104" s="2"/>
      <c r="O104" s="3" t="s">
        <v>22</v>
      </c>
      <c r="P104" s="3" t="s">
        <v>134</v>
      </c>
      <c r="Q104" s="2" t="s">
        <v>235</v>
      </c>
    </row>
    <row r="105" spans="1:17" ht="22.5" x14ac:dyDescent="0.3">
      <c r="A105" s="2"/>
      <c r="B105" s="2" t="s">
        <v>236</v>
      </c>
      <c r="C105" s="3" t="s">
        <v>140</v>
      </c>
      <c r="D105" s="12">
        <v>16.73</v>
      </c>
      <c r="E105" s="9">
        <f t="shared" si="3"/>
        <v>64.801178203240056</v>
      </c>
      <c r="F105" s="3" t="s">
        <v>415</v>
      </c>
      <c r="G105" s="2">
        <v>9.6</v>
      </c>
      <c r="H105" s="3">
        <v>24</v>
      </c>
      <c r="I105" s="3">
        <v>26.2</v>
      </c>
      <c r="J105" s="42">
        <v>50.63</v>
      </c>
      <c r="K105" s="36">
        <v>0.29532737098856954</v>
      </c>
      <c r="L105" s="3" t="s">
        <v>56</v>
      </c>
      <c r="M105" s="3" t="s">
        <v>51</v>
      </c>
      <c r="N105" s="2"/>
      <c r="O105" s="3" t="s">
        <v>422</v>
      </c>
      <c r="P105" s="3" t="s">
        <v>235</v>
      </c>
      <c r="Q105" s="2"/>
    </row>
    <row r="106" spans="1:17" ht="22.5" x14ac:dyDescent="0.3">
      <c r="A106" s="2"/>
      <c r="B106" s="2" t="s">
        <v>239</v>
      </c>
      <c r="C106" s="3" t="s">
        <v>140</v>
      </c>
      <c r="D106" s="12">
        <v>12.96</v>
      </c>
      <c r="E106" s="9">
        <f t="shared" si="3"/>
        <v>72.733010730065217</v>
      </c>
      <c r="F106" s="3" t="s">
        <v>415</v>
      </c>
      <c r="G106" s="2">
        <v>9.7899999999999991</v>
      </c>
      <c r="H106" s="3">
        <v>24</v>
      </c>
      <c r="I106" s="3">
        <v>22.7</v>
      </c>
      <c r="J106" s="42">
        <v>50.27</v>
      </c>
      <c r="K106" s="36">
        <v>0.23070987654320987</v>
      </c>
      <c r="L106" s="3" t="s">
        <v>56</v>
      </c>
      <c r="M106" s="3" t="s">
        <v>51</v>
      </c>
      <c r="N106" s="2"/>
      <c r="O106" s="3" t="s">
        <v>422</v>
      </c>
      <c r="P106" s="3" t="s">
        <v>235</v>
      </c>
      <c r="Q106" s="2"/>
    </row>
    <row r="107" spans="1:17" ht="22.5" x14ac:dyDescent="0.3">
      <c r="A107" s="2"/>
      <c r="B107" s="2" t="s">
        <v>242</v>
      </c>
      <c r="C107" s="3" t="s">
        <v>140</v>
      </c>
      <c r="D107" s="12">
        <v>13.4</v>
      </c>
      <c r="E107" s="9">
        <f t="shared" si="3"/>
        <v>71.807279612876087</v>
      </c>
      <c r="F107" s="3" t="s">
        <v>415</v>
      </c>
      <c r="G107" s="2">
        <v>9.89</v>
      </c>
      <c r="H107" s="3">
        <v>24</v>
      </c>
      <c r="I107" s="3">
        <v>19.8</v>
      </c>
      <c r="J107" s="42">
        <v>50.16</v>
      </c>
      <c r="K107" s="36">
        <v>0.22829346901624911</v>
      </c>
      <c r="L107" s="3" t="s">
        <v>56</v>
      </c>
      <c r="M107" s="3" t="s">
        <v>51</v>
      </c>
      <c r="N107" s="2"/>
      <c r="O107" s="3" t="s">
        <v>422</v>
      </c>
      <c r="P107" s="3" t="s">
        <v>235</v>
      </c>
      <c r="Q107" s="2"/>
    </row>
    <row r="108" spans="1:17" ht="22.5" x14ac:dyDescent="0.3">
      <c r="A108" s="2"/>
      <c r="B108" s="2" t="s">
        <v>246</v>
      </c>
      <c r="C108" s="3" t="s">
        <v>140</v>
      </c>
      <c r="D108" s="12">
        <v>12.27</v>
      </c>
      <c r="E108" s="9">
        <f t="shared" si="3"/>
        <v>74.184725436566396</v>
      </c>
      <c r="F108" s="3" t="s">
        <v>415</v>
      </c>
      <c r="G108" s="2">
        <v>10.01</v>
      </c>
      <c r="H108" s="3">
        <v>24</v>
      </c>
      <c r="I108" s="3">
        <v>21.6</v>
      </c>
      <c r="J108" s="42">
        <v>50.19</v>
      </c>
      <c r="K108" s="36">
        <v>8.3950053793238347E-2</v>
      </c>
      <c r="L108" s="3" t="s">
        <v>56</v>
      </c>
      <c r="M108" s="3" t="s">
        <v>51</v>
      </c>
      <c r="N108" s="2"/>
      <c r="O108" s="3" t="s">
        <v>422</v>
      </c>
      <c r="P108" s="3" t="s">
        <v>235</v>
      </c>
      <c r="Q108" s="2"/>
    </row>
    <row r="109" spans="1:17" ht="22.5" x14ac:dyDescent="0.3">
      <c r="A109" s="2"/>
      <c r="B109" s="2" t="s">
        <v>249</v>
      </c>
      <c r="C109" s="3" t="s">
        <v>140</v>
      </c>
      <c r="D109" s="12">
        <v>12.26</v>
      </c>
      <c r="E109" s="9">
        <f t="shared" si="3"/>
        <v>74.205764780138864</v>
      </c>
      <c r="F109" s="3" t="s">
        <v>415</v>
      </c>
      <c r="G109" s="2">
        <v>10.130000000000001</v>
      </c>
      <c r="H109" s="3">
        <v>24</v>
      </c>
      <c r="I109" s="3">
        <v>24.5</v>
      </c>
      <c r="J109" s="42">
        <v>50.16</v>
      </c>
      <c r="K109" s="36">
        <v>8.0739870816206691E-2</v>
      </c>
      <c r="L109" s="3" t="s">
        <v>56</v>
      </c>
      <c r="M109" s="3" t="s">
        <v>51</v>
      </c>
      <c r="N109" s="2"/>
      <c r="O109" s="3" t="s">
        <v>422</v>
      </c>
      <c r="P109" s="3" t="s">
        <v>235</v>
      </c>
      <c r="Q109" s="2"/>
    </row>
    <row r="110" spans="1:17" ht="22.5" x14ac:dyDescent="0.3">
      <c r="A110" s="2"/>
      <c r="B110" s="2" t="s">
        <v>252</v>
      </c>
      <c r="C110" s="3" t="s">
        <v>140</v>
      </c>
      <c r="D110" s="12">
        <v>11.46</v>
      </c>
      <c r="E110" s="9">
        <f t="shared" si="3"/>
        <v>75.888912265937307</v>
      </c>
      <c r="F110" s="3" t="s">
        <v>415</v>
      </c>
      <c r="G110" s="2">
        <v>10.24</v>
      </c>
      <c r="H110" s="3">
        <v>24</v>
      </c>
      <c r="I110" s="3">
        <v>19.5</v>
      </c>
      <c r="J110" s="42">
        <v>49.85</v>
      </c>
      <c r="K110" s="36">
        <v>8.725089868425645E-2</v>
      </c>
      <c r="L110" s="3" t="s">
        <v>56</v>
      </c>
      <c r="M110" s="3" t="s">
        <v>51</v>
      </c>
      <c r="N110" s="2"/>
      <c r="O110" s="3" t="s">
        <v>422</v>
      </c>
      <c r="P110" s="3" t="s">
        <v>235</v>
      </c>
      <c r="Q110" s="2"/>
    </row>
    <row r="111" spans="1:17" ht="22.5" x14ac:dyDescent="0.3">
      <c r="A111" s="2"/>
      <c r="B111" s="2" t="s">
        <v>255</v>
      </c>
      <c r="C111" s="3" t="s">
        <v>140</v>
      </c>
      <c r="D111" s="12">
        <v>10.06</v>
      </c>
      <c r="E111" s="9">
        <f t="shared" si="3"/>
        <v>78.834420366084572</v>
      </c>
      <c r="F111" s="3" t="s">
        <v>415</v>
      </c>
      <c r="G111" s="2">
        <v>10.17</v>
      </c>
      <c r="H111" s="3">
        <v>24</v>
      </c>
      <c r="I111" s="3">
        <v>20.2</v>
      </c>
      <c r="J111" s="42">
        <v>49.83</v>
      </c>
      <c r="K111" s="36">
        <v>9.8412477509269666E-2</v>
      </c>
      <c r="L111" s="3" t="s">
        <v>56</v>
      </c>
      <c r="M111" s="3" t="s">
        <v>51</v>
      </c>
      <c r="N111" s="2"/>
      <c r="O111" s="3" t="s">
        <v>422</v>
      </c>
      <c r="P111" s="3" t="s">
        <v>235</v>
      </c>
      <c r="Q111" s="2"/>
    </row>
    <row r="112" spans="1:17" ht="22.5" x14ac:dyDescent="0.3">
      <c r="A112" s="2"/>
      <c r="B112" s="2" t="s">
        <v>258</v>
      </c>
      <c r="C112" s="3" t="s">
        <v>140</v>
      </c>
      <c r="D112" s="12">
        <v>10.49</v>
      </c>
      <c r="E112" s="9">
        <f t="shared" si="3"/>
        <v>77.92972859246791</v>
      </c>
      <c r="F112" s="3" t="s">
        <v>415</v>
      </c>
      <c r="G112" s="2">
        <v>10.17</v>
      </c>
      <c r="H112" s="3">
        <v>24</v>
      </c>
      <c r="I112" s="3">
        <v>23.1</v>
      </c>
      <c r="J112" s="42">
        <v>49.83</v>
      </c>
      <c r="K112" s="36">
        <v>0.56533262150361319</v>
      </c>
      <c r="L112" s="3" t="s">
        <v>56</v>
      </c>
      <c r="M112" s="3" t="s">
        <v>51</v>
      </c>
      <c r="N112" s="2"/>
      <c r="O112" s="3" t="s">
        <v>422</v>
      </c>
      <c r="P112" s="3" t="s">
        <v>235</v>
      </c>
      <c r="Q112" s="2"/>
    </row>
    <row r="113" spans="1:17" ht="22.5" x14ac:dyDescent="0.3">
      <c r="A113" s="2"/>
      <c r="B113" s="2" t="s">
        <v>260</v>
      </c>
      <c r="C113" s="3" t="s">
        <v>140</v>
      </c>
      <c r="D113" s="12">
        <v>10.050000000000001</v>
      </c>
      <c r="E113" s="9">
        <f t="shared" si="3"/>
        <v>78.855459709657055</v>
      </c>
      <c r="F113" s="3" t="s">
        <v>415</v>
      </c>
      <c r="G113" s="2">
        <v>10.28</v>
      </c>
      <c r="H113" s="3">
        <v>24</v>
      </c>
      <c r="I113" s="3">
        <v>22.7</v>
      </c>
      <c r="J113" s="42">
        <v>49.74</v>
      </c>
      <c r="K113" s="36">
        <v>0.39200079594070242</v>
      </c>
      <c r="L113" s="3" t="s">
        <v>56</v>
      </c>
      <c r="M113" s="3" t="s">
        <v>51</v>
      </c>
      <c r="N113" s="2"/>
      <c r="O113" s="3" t="s">
        <v>422</v>
      </c>
      <c r="P113" s="3" t="s">
        <v>235</v>
      </c>
      <c r="Q113" s="2"/>
    </row>
    <row r="114" spans="1:17" ht="22.5" x14ac:dyDescent="0.3">
      <c r="A114" s="2"/>
      <c r="B114" s="2" t="s">
        <v>263</v>
      </c>
      <c r="C114" s="3" t="s">
        <v>140</v>
      </c>
      <c r="D114" s="12">
        <v>9.56</v>
      </c>
      <c r="E114" s="9">
        <f t="shared" si="3"/>
        <v>79.886387544708597</v>
      </c>
      <c r="F114" s="3" t="s">
        <v>415</v>
      </c>
      <c r="G114" s="2">
        <v>10.3</v>
      </c>
      <c r="H114" s="3">
        <v>24</v>
      </c>
      <c r="I114" s="3">
        <v>22.4</v>
      </c>
      <c r="J114" s="42">
        <v>49.74</v>
      </c>
      <c r="K114" s="36">
        <v>2.312271780867782</v>
      </c>
      <c r="L114" s="3" t="s">
        <v>56</v>
      </c>
      <c r="M114" s="3" t="s">
        <v>51</v>
      </c>
      <c r="N114" s="2"/>
      <c r="O114" s="3" t="s">
        <v>422</v>
      </c>
      <c r="P114" s="3" t="s">
        <v>235</v>
      </c>
      <c r="Q114" s="2"/>
    </row>
    <row r="115" spans="1:17" ht="22.5" x14ac:dyDescent="0.3">
      <c r="A115" s="2"/>
      <c r="B115" s="2" t="s">
        <v>266</v>
      </c>
      <c r="C115" s="3" t="s">
        <v>140</v>
      </c>
      <c r="D115" s="12">
        <v>6.34</v>
      </c>
      <c r="E115" s="9">
        <f t="shared" si="3"/>
        <v>86.661056175047335</v>
      </c>
      <c r="F115" s="3" t="s">
        <v>415</v>
      </c>
      <c r="G115" s="2">
        <v>10.31</v>
      </c>
      <c r="H115" s="3">
        <v>24</v>
      </c>
      <c r="I115" s="3">
        <v>20.7</v>
      </c>
      <c r="J115" s="42">
        <v>49.76</v>
      </c>
      <c r="K115" s="36">
        <v>2.3835815244825844</v>
      </c>
      <c r="L115" s="3" t="s">
        <v>56</v>
      </c>
      <c r="M115" s="3" t="s">
        <v>51</v>
      </c>
      <c r="N115" s="2"/>
      <c r="O115" s="3" t="s">
        <v>422</v>
      </c>
      <c r="P115" s="3" t="s">
        <v>235</v>
      </c>
      <c r="Q115" s="2"/>
    </row>
    <row r="116" spans="1:17" ht="22.5" x14ac:dyDescent="0.3">
      <c r="A116" s="2"/>
      <c r="B116" s="2" t="s">
        <v>269</v>
      </c>
      <c r="C116" s="3" t="s">
        <v>140</v>
      </c>
      <c r="D116" s="12">
        <v>6.08</v>
      </c>
      <c r="E116" s="9">
        <f t="shared" si="3"/>
        <v>87.208079107931837</v>
      </c>
      <c r="F116" s="3" t="s">
        <v>415</v>
      </c>
      <c r="G116" s="2">
        <v>10.4</v>
      </c>
      <c r="H116" s="3">
        <v>24</v>
      </c>
      <c r="I116" s="3">
        <v>22.1</v>
      </c>
      <c r="J116" s="42">
        <v>49.63</v>
      </c>
      <c r="K116" s="36">
        <v>2.3239760699493788</v>
      </c>
      <c r="L116" s="3" t="s">
        <v>56</v>
      </c>
      <c r="M116" s="3" t="s">
        <v>51</v>
      </c>
      <c r="N116" s="2"/>
      <c r="O116" s="3" t="s">
        <v>422</v>
      </c>
      <c r="P116" s="3" t="s">
        <v>235</v>
      </c>
      <c r="Q116" s="2"/>
    </row>
    <row r="117" spans="1:17" ht="22.5" x14ac:dyDescent="0.3">
      <c r="A117" s="2"/>
      <c r="B117" s="2" t="s">
        <v>272</v>
      </c>
      <c r="C117" s="3" t="s">
        <v>140</v>
      </c>
      <c r="D117" s="12">
        <v>6.06</v>
      </c>
      <c r="E117" s="9">
        <f t="shared" si="3"/>
        <v>87.250157795076788</v>
      </c>
      <c r="F117" s="3" t="s">
        <v>415</v>
      </c>
      <c r="G117" s="2">
        <v>10.43</v>
      </c>
      <c r="H117" s="3">
        <v>24</v>
      </c>
      <c r="I117" s="3">
        <v>22.1</v>
      </c>
      <c r="J117" s="42">
        <v>49.6</v>
      </c>
      <c r="K117" s="36">
        <v>2.0396039603960396</v>
      </c>
      <c r="L117" s="3" t="s">
        <v>56</v>
      </c>
      <c r="M117" s="3" t="s">
        <v>51</v>
      </c>
      <c r="N117" s="2"/>
      <c r="O117" s="3" t="s">
        <v>422</v>
      </c>
      <c r="P117" s="3" t="s">
        <v>235</v>
      </c>
      <c r="Q117" s="2"/>
    </row>
    <row r="118" spans="1:17" ht="22.5" x14ac:dyDescent="0.3">
      <c r="A118" s="2"/>
      <c r="B118" s="2" t="s">
        <v>275</v>
      </c>
      <c r="C118" s="3" t="s">
        <v>140</v>
      </c>
      <c r="D118" s="12">
        <v>6.07</v>
      </c>
      <c r="E118" s="9">
        <f t="shared" si="3"/>
        <v>87.22911845150432</v>
      </c>
      <c r="F118" s="3" t="s">
        <v>415</v>
      </c>
      <c r="G118" s="2">
        <v>10.48</v>
      </c>
      <c r="H118" s="3">
        <v>24</v>
      </c>
      <c r="I118" s="3">
        <v>22.1</v>
      </c>
      <c r="J118" s="42">
        <v>49.56</v>
      </c>
      <c r="K118" s="36">
        <v>2.3083386881518462</v>
      </c>
      <c r="L118" s="3" t="s">
        <v>56</v>
      </c>
      <c r="M118" s="3" t="s">
        <v>51</v>
      </c>
      <c r="N118" s="2"/>
      <c r="O118" s="3" t="s">
        <v>422</v>
      </c>
      <c r="P118" s="3" t="s">
        <v>235</v>
      </c>
      <c r="Q118" s="2"/>
    </row>
    <row r="119" spans="1:17" ht="22.5" x14ac:dyDescent="0.3">
      <c r="A119" s="2"/>
      <c r="B119" s="2" t="s">
        <v>278</v>
      </c>
      <c r="C119" s="3" t="s">
        <v>140</v>
      </c>
      <c r="D119" s="12">
        <v>6</v>
      </c>
      <c r="E119" s="9">
        <f t="shared" si="3"/>
        <v>87.376393856511683</v>
      </c>
      <c r="F119" s="3" t="s">
        <v>415</v>
      </c>
      <c r="G119" s="2">
        <v>10.54</v>
      </c>
      <c r="H119" s="3">
        <v>24</v>
      </c>
      <c r="I119" s="3">
        <v>22.1</v>
      </c>
      <c r="J119" s="42">
        <v>49.53</v>
      </c>
      <c r="K119" s="36">
        <v>2.3208930356547817</v>
      </c>
      <c r="L119" s="3" t="s">
        <v>56</v>
      </c>
      <c r="M119" s="3" t="s">
        <v>51</v>
      </c>
      <c r="N119" s="2"/>
      <c r="O119" s="3" t="s">
        <v>422</v>
      </c>
      <c r="P119" s="3" t="s">
        <v>235</v>
      </c>
      <c r="Q119" s="2"/>
    </row>
    <row r="120" spans="1:17" ht="22.5" x14ac:dyDescent="0.3">
      <c r="A120" s="2"/>
      <c r="B120" s="2" t="s">
        <v>280</v>
      </c>
      <c r="C120" s="3" t="s">
        <v>140</v>
      </c>
      <c r="D120" s="12">
        <v>6.1</v>
      </c>
      <c r="E120" s="9">
        <f t="shared" si="3"/>
        <v>87.166000420786872</v>
      </c>
      <c r="F120" s="3" t="s">
        <v>415</v>
      </c>
      <c r="G120" s="2">
        <v>10.56</v>
      </c>
      <c r="H120" s="3">
        <v>24</v>
      </c>
      <c r="I120" s="3">
        <v>22.1</v>
      </c>
      <c r="J120" s="42">
        <v>49.49</v>
      </c>
      <c r="K120" s="36">
        <v>2.3141471089550283</v>
      </c>
      <c r="L120" s="3" t="s">
        <v>56</v>
      </c>
      <c r="M120" s="3" t="s">
        <v>51</v>
      </c>
      <c r="N120" s="2"/>
      <c r="O120" s="3" t="s">
        <v>422</v>
      </c>
      <c r="P120" s="3" t="s">
        <v>235</v>
      </c>
      <c r="Q120" s="2"/>
    </row>
    <row r="121" spans="1:17" ht="22.5" x14ac:dyDescent="0.3">
      <c r="A121" s="23" t="s">
        <v>747</v>
      </c>
      <c r="B121" s="2" t="s">
        <v>283</v>
      </c>
      <c r="C121" s="3" t="s">
        <v>140</v>
      </c>
      <c r="D121" s="12">
        <v>7.66</v>
      </c>
      <c r="E121" s="9">
        <f t="shared" si="3"/>
        <v>83.883862823479916</v>
      </c>
      <c r="F121" s="3" t="s">
        <v>415</v>
      </c>
      <c r="G121" s="2">
        <v>10.54</v>
      </c>
      <c r="H121" s="3">
        <v>12</v>
      </c>
      <c r="I121" s="3">
        <v>30</v>
      </c>
      <c r="J121" s="42">
        <v>49.53</v>
      </c>
      <c r="K121" s="36">
        <v>0.46468522796987377</v>
      </c>
      <c r="L121" s="3" t="s">
        <v>56</v>
      </c>
      <c r="M121" s="3" t="s">
        <v>51</v>
      </c>
      <c r="N121" s="2"/>
      <c r="O121" s="3" t="s">
        <v>422</v>
      </c>
      <c r="P121" s="3" t="s">
        <v>235</v>
      </c>
      <c r="Q121" s="2"/>
    </row>
    <row r="122" spans="1:17" ht="19.5" x14ac:dyDescent="0.3">
      <c r="A122" s="23" t="s">
        <v>474</v>
      </c>
      <c r="B122" s="2" t="s">
        <v>287</v>
      </c>
      <c r="C122" s="3" t="s">
        <v>425</v>
      </c>
      <c r="D122" s="12">
        <v>0</v>
      </c>
      <c r="E122" s="9">
        <f t="shared" si="3"/>
        <v>100</v>
      </c>
      <c r="F122" s="3" t="s">
        <v>415</v>
      </c>
      <c r="G122" s="2">
        <v>8.6300000000000008</v>
      </c>
      <c r="H122" s="3">
        <v>16.5</v>
      </c>
      <c r="I122" s="3">
        <v>27.9</v>
      </c>
      <c r="J122" s="42">
        <v>49.61</v>
      </c>
      <c r="K122" s="36" t="s">
        <v>162</v>
      </c>
      <c r="L122" s="3" t="s">
        <v>425</v>
      </c>
      <c r="M122" s="3" t="s">
        <v>73</v>
      </c>
      <c r="N122" s="2"/>
      <c r="O122" s="3" t="s">
        <v>422</v>
      </c>
      <c r="P122" s="3" t="s">
        <v>235</v>
      </c>
      <c r="Q122" s="2"/>
    </row>
    <row r="123" spans="1:17" ht="22.5" x14ac:dyDescent="0.3">
      <c r="A123" s="23" t="s">
        <v>748</v>
      </c>
      <c r="B123" s="2" t="s">
        <v>290</v>
      </c>
      <c r="C123" s="3" t="s">
        <v>140</v>
      </c>
      <c r="D123" s="12">
        <v>44.51</v>
      </c>
      <c r="E123" s="12"/>
      <c r="F123" s="3" t="s">
        <v>415</v>
      </c>
      <c r="G123" s="2">
        <v>8.6300000000000008</v>
      </c>
      <c r="H123" s="3">
        <v>24</v>
      </c>
      <c r="I123" s="3">
        <v>24.5</v>
      </c>
      <c r="J123" s="42">
        <v>49.61</v>
      </c>
      <c r="K123" s="36">
        <v>1.1918884185741374</v>
      </c>
      <c r="L123" s="3" t="s">
        <v>19</v>
      </c>
      <c r="M123" s="3" t="s">
        <v>73</v>
      </c>
      <c r="N123" s="2" t="s">
        <v>292</v>
      </c>
      <c r="O123" s="3" t="s">
        <v>121</v>
      </c>
      <c r="P123" s="3" t="s">
        <v>39</v>
      </c>
      <c r="Q123" s="2"/>
    </row>
    <row r="124" spans="1:17" ht="22.5" x14ac:dyDescent="0.3">
      <c r="A124" s="2"/>
      <c r="B124" s="2" t="s">
        <v>391</v>
      </c>
      <c r="C124" s="3" t="s">
        <v>140</v>
      </c>
      <c r="D124" s="12">
        <v>44.97</v>
      </c>
      <c r="E124" s="12"/>
      <c r="F124" s="3" t="s">
        <v>415</v>
      </c>
      <c r="G124" s="2">
        <v>8.6300000000000008</v>
      </c>
      <c r="H124" s="3">
        <v>24</v>
      </c>
      <c r="I124" s="3">
        <v>25.1</v>
      </c>
      <c r="J124" s="42">
        <v>49.61</v>
      </c>
      <c r="K124" s="36">
        <v>1.2013687999875482</v>
      </c>
      <c r="L124" s="3" t="s">
        <v>56</v>
      </c>
      <c r="M124" s="3" t="s">
        <v>292</v>
      </c>
      <c r="N124" s="2"/>
      <c r="O124" s="3" t="s">
        <v>422</v>
      </c>
      <c r="P124" s="3" t="s">
        <v>39</v>
      </c>
      <c r="Q124" s="2"/>
    </row>
    <row r="125" spans="1:17" ht="22.5" x14ac:dyDescent="0.3">
      <c r="A125" s="2"/>
      <c r="B125" s="2" t="s">
        <v>392</v>
      </c>
      <c r="C125" s="3" t="s">
        <v>140</v>
      </c>
      <c r="D125" s="12">
        <v>35.700000000000003</v>
      </c>
      <c r="E125" s="12"/>
      <c r="F125" s="3" t="s">
        <v>415</v>
      </c>
      <c r="G125" s="2">
        <v>7.95</v>
      </c>
      <c r="H125" s="3">
        <v>24</v>
      </c>
      <c r="I125" s="3">
        <v>25</v>
      </c>
      <c r="J125" s="42">
        <v>50.8</v>
      </c>
      <c r="K125" s="36">
        <v>1.2500175052865965</v>
      </c>
      <c r="L125" s="3" t="s">
        <v>56</v>
      </c>
      <c r="M125" s="3" t="s">
        <v>292</v>
      </c>
      <c r="N125" s="2"/>
      <c r="O125" s="3" t="s">
        <v>422</v>
      </c>
      <c r="P125" s="3" t="s">
        <v>39</v>
      </c>
      <c r="Q125" s="2"/>
    </row>
    <row r="126" spans="1:17" ht="22.5" x14ac:dyDescent="0.3">
      <c r="A126" s="2"/>
      <c r="B126" s="2" t="s">
        <v>393</v>
      </c>
      <c r="C126" s="3" t="s">
        <v>140</v>
      </c>
      <c r="D126" s="12">
        <v>36.25</v>
      </c>
      <c r="E126" s="12"/>
      <c r="F126" s="3" t="s">
        <v>415</v>
      </c>
      <c r="G126" s="2">
        <v>8</v>
      </c>
      <c r="H126" s="3">
        <v>24</v>
      </c>
      <c r="I126" s="3">
        <v>24.2</v>
      </c>
      <c r="J126" s="42">
        <v>50.8</v>
      </c>
      <c r="K126" s="36">
        <v>1.1781646451299677</v>
      </c>
      <c r="L126" s="3" t="s">
        <v>56</v>
      </c>
      <c r="M126" s="3" t="s">
        <v>292</v>
      </c>
      <c r="N126" s="2"/>
      <c r="O126" s="3" t="s">
        <v>422</v>
      </c>
      <c r="P126" s="3" t="s">
        <v>39</v>
      </c>
      <c r="Q126" s="2"/>
    </row>
    <row r="127" spans="1:17" ht="22.5" x14ac:dyDescent="0.3">
      <c r="A127" s="23" t="s">
        <v>749</v>
      </c>
      <c r="B127" s="2" t="s">
        <v>293</v>
      </c>
      <c r="C127" s="3" t="s">
        <v>140</v>
      </c>
      <c r="D127" s="12">
        <v>49.29</v>
      </c>
      <c r="E127" s="12"/>
      <c r="F127" s="3" t="s">
        <v>415</v>
      </c>
      <c r="G127" s="2">
        <v>8.01</v>
      </c>
      <c r="H127" s="3">
        <v>24</v>
      </c>
      <c r="I127" s="3">
        <v>20.5</v>
      </c>
      <c r="J127" s="42">
        <v>51.28</v>
      </c>
      <c r="K127" s="36">
        <v>1.1751720555771978</v>
      </c>
      <c r="L127" s="3" t="s">
        <v>19</v>
      </c>
      <c r="M127" s="3" t="s">
        <v>292</v>
      </c>
      <c r="N127" s="2" t="s">
        <v>298</v>
      </c>
      <c r="O127" s="3" t="s">
        <v>422</v>
      </c>
      <c r="P127" s="3" t="s">
        <v>39</v>
      </c>
      <c r="Q127" s="2"/>
    </row>
    <row r="128" spans="1:17" x14ac:dyDescent="0.3">
      <c r="A128" s="3"/>
      <c r="B128" s="3"/>
      <c r="C128" s="3"/>
      <c r="D128" s="3"/>
      <c r="E128" s="3"/>
      <c r="F128" s="1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9.5" x14ac:dyDescent="0.3">
      <c r="A129" s="3" t="s">
        <v>443</v>
      </c>
      <c r="B129" s="3"/>
      <c r="C129" s="3"/>
      <c r="D129" s="3"/>
      <c r="E129" s="3"/>
      <c r="F129" s="1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22.5" x14ac:dyDescent="0.3">
      <c r="A130" s="3"/>
      <c r="C130" s="13" t="s">
        <v>729</v>
      </c>
      <c r="D130" s="40">
        <f>D85*23</f>
        <v>1093.19</v>
      </c>
      <c r="E130" s="3"/>
      <c r="F130" s="1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22.5" x14ac:dyDescent="0.3">
      <c r="A131" s="52" t="s">
        <v>750</v>
      </c>
      <c r="B131" s="52"/>
      <c r="C131" s="52"/>
      <c r="D131" s="9">
        <f>SUM(D86:D91)+SUM(D94)+SUM(D96:D122)</f>
        <v>817.70119999999986</v>
      </c>
      <c r="E131" s="3"/>
      <c r="F131" s="1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22.5" x14ac:dyDescent="0.3">
      <c r="A132" s="3"/>
      <c r="B132" s="17"/>
      <c r="C132" s="3" t="s">
        <v>731</v>
      </c>
      <c r="D132" s="41">
        <f>D130-D131</f>
        <v>275.4888000000002</v>
      </c>
      <c r="E132" s="3"/>
      <c r="F132" s="1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3">
      <c r="A133" s="3"/>
      <c r="B133" s="17"/>
      <c r="C133" s="3"/>
      <c r="D133" s="41"/>
      <c r="E133" s="3"/>
      <c r="F133" s="1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9.5" x14ac:dyDescent="0.3">
      <c r="A134" s="54" t="s">
        <v>755</v>
      </c>
      <c r="B134" s="54"/>
      <c r="C134" s="3"/>
      <c r="D134" s="3"/>
      <c r="E134" s="3"/>
      <c r="F134" s="12"/>
      <c r="G134" s="3"/>
      <c r="H134" s="12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22.5" x14ac:dyDescent="0.3">
      <c r="A135" s="29"/>
      <c r="B135" s="2" t="s">
        <v>754</v>
      </c>
      <c r="C135" s="3" t="s">
        <v>140</v>
      </c>
      <c r="D135" s="9">
        <v>46.62</v>
      </c>
      <c r="E135" s="12" t="s">
        <v>414</v>
      </c>
      <c r="F135" s="3" t="s">
        <v>415</v>
      </c>
      <c r="G135" s="35">
        <v>7.55</v>
      </c>
      <c r="H135" s="12">
        <v>24</v>
      </c>
      <c r="I135" s="38">
        <v>28.14</v>
      </c>
      <c r="J135" s="42">
        <v>51.7</v>
      </c>
      <c r="K135" s="35">
        <v>3.4</v>
      </c>
      <c r="L135" s="3" t="s">
        <v>56</v>
      </c>
      <c r="M135" s="3" t="s">
        <v>224</v>
      </c>
      <c r="N135" s="3"/>
      <c r="O135" s="3"/>
      <c r="P135" s="3"/>
      <c r="Q135" s="3"/>
    </row>
    <row r="136" spans="1:17" ht="22.5" x14ac:dyDescent="0.3">
      <c r="A136" s="23" t="s">
        <v>724</v>
      </c>
      <c r="B136" s="2" t="s">
        <v>338</v>
      </c>
      <c r="C136" s="3" t="s">
        <v>140</v>
      </c>
      <c r="D136" s="9">
        <v>42.4221</v>
      </c>
      <c r="E136" s="9">
        <f>($D$135-D136)/$D$135*100</f>
        <v>9.0045045045044994</v>
      </c>
      <c r="F136" s="3" t="s">
        <v>415</v>
      </c>
      <c r="G136" s="2">
        <v>7.69</v>
      </c>
      <c r="H136" s="3">
        <v>24</v>
      </c>
      <c r="I136" s="3">
        <v>29.4</v>
      </c>
      <c r="J136" s="42">
        <v>51.5</v>
      </c>
      <c r="K136" s="31">
        <v>0.33260965393038061</v>
      </c>
      <c r="L136" s="3" t="s">
        <v>19</v>
      </c>
      <c r="M136" s="3" t="s">
        <v>224</v>
      </c>
      <c r="N136" s="2" t="s">
        <v>51</v>
      </c>
      <c r="O136" s="3" t="s">
        <v>422</v>
      </c>
      <c r="P136" s="3" t="s">
        <v>39</v>
      </c>
      <c r="Q136" s="2"/>
    </row>
    <row r="137" spans="1:17" ht="22.5" x14ac:dyDescent="0.3">
      <c r="A137" s="2"/>
      <c r="B137" s="2" t="s">
        <v>398</v>
      </c>
      <c r="C137" s="3" t="s">
        <v>140</v>
      </c>
      <c r="D137" s="9">
        <v>42.267400000000002</v>
      </c>
      <c r="E137" s="9">
        <f t="shared" ref="E137:E149" si="4">($D$135-D137)/$D$135*100</f>
        <v>9.336336336336327</v>
      </c>
      <c r="F137" s="3" t="s">
        <v>415</v>
      </c>
      <c r="G137" s="2">
        <v>7.95</v>
      </c>
      <c r="H137" s="3">
        <v>24</v>
      </c>
      <c r="I137" s="3">
        <v>39.6</v>
      </c>
      <c r="J137" s="42">
        <v>51.51</v>
      </c>
      <c r="K137" s="31">
        <v>0.33264407084419673</v>
      </c>
      <c r="L137" s="3" t="s">
        <v>56</v>
      </c>
      <c r="M137" s="3" t="s">
        <v>51</v>
      </c>
      <c r="N137" s="2"/>
      <c r="O137" s="3" t="s">
        <v>422</v>
      </c>
      <c r="P137" s="3" t="s">
        <v>39</v>
      </c>
      <c r="Q137" s="2"/>
    </row>
    <row r="138" spans="1:17" ht="22.5" x14ac:dyDescent="0.3">
      <c r="A138" s="2"/>
      <c r="B138" s="2" t="s">
        <v>399</v>
      </c>
      <c r="C138" s="3" t="s">
        <v>140</v>
      </c>
      <c r="D138" s="9">
        <v>35.608800000000002</v>
      </c>
      <c r="E138" s="9">
        <f t="shared" si="4"/>
        <v>23.61904761904761</v>
      </c>
      <c r="F138" s="3" t="s">
        <v>415</v>
      </c>
      <c r="G138" s="2">
        <v>8.19</v>
      </c>
      <c r="H138" s="3">
        <v>24</v>
      </c>
      <c r="I138" s="3">
        <v>27.9</v>
      </c>
      <c r="J138" s="42">
        <v>51.41</v>
      </c>
      <c r="K138" s="31">
        <v>0.33839949675361147</v>
      </c>
      <c r="L138" s="3" t="s">
        <v>56</v>
      </c>
      <c r="M138" s="3" t="s">
        <v>51</v>
      </c>
      <c r="N138" s="2"/>
      <c r="O138" s="3" t="s">
        <v>422</v>
      </c>
      <c r="P138" s="3" t="s">
        <v>39</v>
      </c>
      <c r="Q138" s="2"/>
    </row>
    <row r="139" spans="1:17" ht="22.5" x14ac:dyDescent="0.3">
      <c r="A139" s="2"/>
      <c r="B139" s="2" t="s">
        <v>400</v>
      </c>
      <c r="C139" s="3" t="s">
        <v>140</v>
      </c>
      <c r="D139" s="9">
        <v>35.498100000000001</v>
      </c>
      <c r="E139" s="9">
        <f t="shared" si="4"/>
        <v>23.856499356499349</v>
      </c>
      <c r="F139" s="3" t="s">
        <v>415</v>
      </c>
      <c r="G139" s="2">
        <v>8.52</v>
      </c>
      <c r="H139" s="3">
        <v>24</v>
      </c>
      <c r="I139" s="3">
        <v>28.5</v>
      </c>
      <c r="J139" s="42">
        <v>51.27</v>
      </c>
      <c r="K139" s="31">
        <v>0.33748285119485266</v>
      </c>
      <c r="L139" s="3" t="s">
        <v>56</v>
      </c>
      <c r="M139" s="3" t="s">
        <v>51</v>
      </c>
      <c r="N139" s="2"/>
      <c r="O139" s="3" t="s">
        <v>422</v>
      </c>
      <c r="P139" s="3" t="s">
        <v>39</v>
      </c>
      <c r="Q139" s="2"/>
    </row>
    <row r="140" spans="1:17" ht="22.5" x14ac:dyDescent="0.3">
      <c r="A140" s="2"/>
      <c r="B140" s="2" t="s">
        <v>401</v>
      </c>
      <c r="C140" s="3" t="s">
        <v>140</v>
      </c>
      <c r="D140" s="9">
        <v>35.005000000000003</v>
      </c>
      <c r="E140" s="9">
        <f t="shared" si="4"/>
        <v>24.914199914199905</v>
      </c>
      <c r="F140" s="3" t="s">
        <v>415</v>
      </c>
      <c r="G140" s="2">
        <v>8.9</v>
      </c>
      <c r="H140" s="3">
        <v>24</v>
      </c>
      <c r="I140" s="3">
        <v>27.9</v>
      </c>
      <c r="J140" s="42">
        <v>51.07</v>
      </c>
      <c r="K140" s="31">
        <v>0.34109412941008427</v>
      </c>
      <c r="L140" s="3" t="s">
        <v>56</v>
      </c>
      <c r="M140" s="3" t="s">
        <v>51</v>
      </c>
      <c r="N140" s="2"/>
      <c r="O140" s="3" t="s">
        <v>422</v>
      </c>
      <c r="P140" s="3" t="s">
        <v>39</v>
      </c>
      <c r="Q140" s="2"/>
    </row>
    <row r="141" spans="1:17" ht="22.5" x14ac:dyDescent="0.3">
      <c r="A141" s="2"/>
      <c r="B141" s="2" t="s">
        <v>402</v>
      </c>
      <c r="C141" s="3" t="s">
        <v>140</v>
      </c>
      <c r="D141" s="9">
        <v>34.704999999999998</v>
      </c>
      <c r="E141" s="9">
        <f t="shared" si="4"/>
        <v>25.557700557700556</v>
      </c>
      <c r="F141" s="3" t="s">
        <v>415</v>
      </c>
      <c r="G141" s="2">
        <v>7.53</v>
      </c>
      <c r="H141" s="3">
        <v>24</v>
      </c>
      <c r="I141" s="3">
        <v>27.9</v>
      </c>
      <c r="J141" s="42">
        <v>51.36</v>
      </c>
      <c r="K141" s="31">
        <v>0.34807664601642413</v>
      </c>
      <c r="L141" s="3" t="s">
        <v>56</v>
      </c>
      <c r="M141" s="3" t="s">
        <v>51</v>
      </c>
      <c r="N141" s="2"/>
      <c r="O141" s="3" t="s">
        <v>422</v>
      </c>
      <c r="P141" s="3" t="s">
        <v>39</v>
      </c>
      <c r="Q141" s="2"/>
    </row>
    <row r="142" spans="1:17" ht="22.5" x14ac:dyDescent="0.3">
      <c r="A142" s="2"/>
      <c r="B142" s="2" t="s">
        <v>403</v>
      </c>
      <c r="C142" s="3" t="s">
        <v>140</v>
      </c>
      <c r="D142" s="9">
        <v>34.984400000000001</v>
      </c>
      <c r="E142" s="9">
        <f t="shared" si="4"/>
        <v>24.958386958386953</v>
      </c>
      <c r="F142" s="3" t="s">
        <v>415</v>
      </c>
      <c r="G142" s="2">
        <v>7.43</v>
      </c>
      <c r="H142" s="3">
        <v>24</v>
      </c>
      <c r="I142" s="3">
        <v>27.3</v>
      </c>
      <c r="J142" s="42">
        <v>51.66</v>
      </c>
      <c r="K142" s="31">
        <v>0.34615428591029146</v>
      </c>
      <c r="L142" s="3" t="s">
        <v>56</v>
      </c>
      <c r="M142" s="3" t="s">
        <v>51</v>
      </c>
      <c r="N142" s="2"/>
      <c r="O142" s="3" t="s">
        <v>422</v>
      </c>
      <c r="P142" s="3" t="s">
        <v>39</v>
      </c>
      <c r="Q142" s="2"/>
    </row>
    <row r="143" spans="1:17" ht="22.5" x14ac:dyDescent="0.3">
      <c r="A143" s="2"/>
      <c r="B143" s="2" t="s">
        <v>404</v>
      </c>
      <c r="C143" s="3" t="s">
        <v>140</v>
      </c>
      <c r="D143" s="9">
        <v>35.767400000000002</v>
      </c>
      <c r="E143" s="9">
        <f t="shared" si="4"/>
        <v>23.278850278850268</v>
      </c>
      <c r="F143" s="3" t="s">
        <v>415</v>
      </c>
      <c r="G143" s="2">
        <v>7.46</v>
      </c>
      <c r="H143" s="3">
        <v>24</v>
      </c>
      <c r="I143" s="3">
        <v>27.8</v>
      </c>
      <c r="J143" s="42">
        <v>51.68</v>
      </c>
      <c r="K143" s="31">
        <v>0.33661937965857175</v>
      </c>
      <c r="L143" s="3" t="s">
        <v>56</v>
      </c>
      <c r="M143" s="3" t="s">
        <v>51</v>
      </c>
      <c r="N143" s="2"/>
      <c r="O143" s="3" t="s">
        <v>422</v>
      </c>
      <c r="P143" s="3" t="s">
        <v>39</v>
      </c>
      <c r="Q143" s="2"/>
    </row>
    <row r="144" spans="1:17" ht="22.5" x14ac:dyDescent="0.3">
      <c r="A144" s="2"/>
      <c r="B144" s="2" t="s">
        <v>405</v>
      </c>
      <c r="C144" s="3" t="s">
        <v>140</v>
      </c>
      <c r="D144" s="9">
        <v>43.570999999999998</v>
      </c>
      <c r="E144" s="9">
        <f t="shared" si="4"/>
        <v>6.5401115401115399</v>
      </c>
      <c r="F144" s="3" t="s">
        <v>415</v>
      </c>
      <c r="G144" s="2">
        <v>7.53</v>
      </c>
      <c r="H144" s="3">
        <v>24</v>
      </c>
      <c r="I144" s="3">
        <v>27.6</v>
      </c>
      <c r="J144" s="42">
        <v>51.63</v>
      </c>
      <c r="K144" s="31">
        <v>0.22905143329278649</v>
      </c>
      <c r="L144" s="3" t="s">
        <v>56</v>
      </c>
      <c r="M144" s="3" t="s">
        <v>51</v>
      </c>
      <c r="N144" s="2"/>
      <c r="O144" s="3" t="s">
        <v>422</v>
      </c>
      <c r="P144" s="3" t="s">
        <v>39</v>
      </c>
      <c r="Q144" s="2"/>
    </row>
    <row r="145" spans="1:17" ht="22.5" x14ac:dyDescent="0.3">
      <c r="A145" s="2" t="s">
        <v>541</v>
      </c>
      <c r="B145" s="2" t="s">
        <v>406</v>
      </c>
      <c r="C145" s="3" t="s">
        <v>140</v>
      </c>
      <c r="D145" s="9">
        <v>44.404600000000002</v>
      </c>
      <c r="E145" s="9">
        <f t="shared" si="4"/>
        <v>4.7520377520377428</v>
      </c>
      <c r="F145" s="3" t="s">
        <v>415</v>
      </c>
      <c r="G145" s="2">
        <v>7.54</v>
      </c>
      <c r="H145" s="3">
        <v>24</v>
      </c>
      <c r="I145" s="3">
        <v>28.6</v>
      </c>
      <c r="J145" s="42">
        <v>51.67</v>
      </c>
      <c r="K145" s="31">
        <v>0.21934664426658498</v>
      </c>
      <c r="L145" s="3" t="s">
        <v>56</v>
      </c>
      <c r="M145" s="3" t="s">
        <v>51</v>
      </c>
      <c r="N145" s="2"/>
      <c r="O145" s="3" t="s">
        <v>422</v>
      </c>
      <c r="P145" s="3" t="s">
        <v>39</v>
      </c>
      <c r="Q145" s="2"/>
    </row>
    <row r="146" spans="1:17" ht="22.5" x14ac:dyDescent="0.3">
      <c r="A146" s="2" t="s">
        <v>541</v>
      </c>
      <c r="B146" s="2" t="s">
        <v>407</v>
      </c>
      <c r="C146" s="3" t="s">
        <v>140</v>
      </c>
      <c r="D146" s="9">
        <v>43.2746</v>
      </c>
      <c r="E146" s="9">
        <f t="shared" si="4"/>
        <v>7.1758901758901716</v>
      </c>
      <c r="F146" s="3" t="s">
        <v>415</v>
      </c>
      <c r="G146" s="2">
        <v>7.52</v>
      </c>
      <c r="H146" s="3">
        <v>24</v>
      </c>
      <c r="I146" s="3">
        <v>28.7</v>
      </c>
      <c r="J146" s="42">
        <v>51.67</v>
      </c>
      <c r="K146" s="31">
        <v>0.22923377685755617</v>
      </c>
      <c r="L146" s="3" t="s">
        <v>56</v>
      </c>
      <c r="M146" s="3" t="s">
        <v>51</v>
      </c>
      <c r="N146" s="2"/>
      <c r="O146" s="3" t="s">
        <v>422</v>
      </c>
      <c r="P146" s="3" t="s">
        <v>39</v>
      </c>
      <c r="Q146" s="2"/>
    </row>
    <row r="147" spans="1:17" ht="22.5" x14ac:dyDescent="0.3">
      <c r="A147" s="2" t="s">
        <v>541</v>
      </c>
      <c r="B147" s="2" t="s">
        <v>408</v>
      </c>
      <c r="C147" s="3" t="s">
        <v>140</v>
      </c>
      <c r="D147" s="9">
        <v>43.225200000000001</v>
      </c>
      <c r="E147" s="9">
        <f t="shared" si="4"/>
        <v>7.2818532818532749</v>
      </c>
      <c r="F147" s="3" t="s">
        <v>415</v>
      </c>
      <c r="G147" s="2">
        <v>7.59</v>
      </c>
      <c r="H147" s="3">
        <v>24</v>
      </c>
      <c r="I147" s="3">
        <v>28.2</v>
      </c>
      <c r="J147" s="42">
        <v>51.66</v>
      </c>
      <c r="K147" s="31">
        <v>0.23180922239804558</v>
      </c>
      <c r="L147" s="3" t="s">
        <v>56</v>
      </c>
      <c r="M147" s="3" t="s">
        <v>51</v>
      </c>
      <c r="N147" s="2"/>
      <c r="O147" s="3" t="s">
        <v>422</v>
      </c>
      <c r="P147" s="3" t="s">
        <v>39</v>
      </c>
      <c r="Q147" s="2"/>
    </row>
    <row r="148" spans="1:17" ht="22.5" x14ac:dyDescent="0.3">
      <c r="A148" s="2"/>
      <c r="B148" s="2" t="s">
        <v>409</v>
      </c>
      <c r="C148" s="3" t="s">
        <v>140</v>
      </c>
      <c r="D148" s="9">
        <v>41.4482</v>
      </c>
      <c r="E148" s="9">
        <f t="shared" si="4"/>
        <v>11.093522093522088</v>
      </c>
      <c r="F148" s="3" t="s">
        <v>415</v>
      </c>
      <c r="G148" s="2">
        <v>7.65</v>
      </c>
      <c r="H148" s="3">
        <v>24</v>
      </c>
      <c r="I148" s="3">
        <v>28.6</v>
      </c>
      <c r="J148" s="42">
        <v>51.61</v>
      </c>
      <c r="K148" s="31">
        <v>0.21979241559343951</v>
      </c>
      <c r="L148" s="3" t="s">
        <v>56</v>
      </c>
      <c r="M148" s="3" t="s">
        <v>51</v>
      </c>
      <c r="N148" s="2"/>
      <c r="O148" s="3" t="s">
        <v>422</v>
      </c>
      <c r="P148" s="3" t="s">
        <v>39</v>
      </c>
      <c r="Q148" s="2"/>
    </row>
    <row r="149" spans="1:17" ht="22.5" x14ac:dyDescent="0.3">
      <c r="A149" s="2" t="s">
        <v>756</v>
      </c>
      <c r="B149" s="2" t="s">
        <v>410</v>
      </c>
      <c r="C149" s="3" t="s">
        <v>140</v>
      </c>
      <c r="D149" s="9">
        <v>19.305900000000001</v>
      </c>
      <c r="E149" s="9">
        <f t="shared" si="4"/>
        <v>58.58880308880309</v>
      </c>
      <c r="F149" s="3" t="s">
        <v>415</v>
      </c>
      <c r="G149" s="2">
        <v>10.199999999999999</v>
      </c>
      <c r="H149" s="12">
        <v>11</v>
      </c>
      <c r="I149" s="3">
        <v>27.3</v>
      </c>
      <c r="J149" s="42">
        <v>50.58</v>
      </c>
      <c r="K149" s="31">
        <v>0.2154781698858898</v>
      </c>
      <c r="L149" s="3" t="s">
        <v>56</v>
      </c>
      <c r="M149" s="3" t="s">
        <v>51</v>
      </c>
      <c r="N149" s="2"/>
      <c r="O149" s="3" t="s">
        <v>422</v>
      </c>
      <c r="P149" s="3" t="s">
        <v>39</v>
      </c>
      <c r="Q149" s="2"/>
    </row>
    <row r="150" spans="1:17" ht="22.5" x14ac:dyDescent="0.3">
      <c r="A150" s="2" t="s">
        <v>757</v>
      </c>
      <c r="B150" s="4" t="s">
        <v>446</v>
      </c>
      <c r="C150" s="3" t="s">
        <v>140</v>
      </c>
      <c r="D150" s="12">
        <v>65.45</v>
      </c>
      <c r="E150" s="3"/>
      <c r="F150" s="3" t="s">
        <v>415</v>
      </c>
      <c r="G150" s="35">
        <v>5.64</v>
      </c>
      <c r="H150" s="3">
        <v>24</v>
      </c>
      <c r="I150" s="3">
        <v>29.2</v>
      </c>
      <c r="J150" s="42">
        <v>51.89</v>
      </c>
      <c r="K150" s="31">
        <v>0.23283491790430241</v>
      </c>
      <c r="L150" s="3" t="s">
        <v>449</v>
      </c>
      <c r="M150" s="3" t="s">
        <v>159</v>
      </c>
      <c r="N150" s="2"/>
      <c r="O150" s="3" t="s">
        <v>422</v>
      </c>
      <c r="P150" s="3" t="s">
        <v>39</v>
      </c>
      <c r="Q150" s="2"/>
    </row>
    <row r="151" spans="1:17" x14ac:dyDescent="0.3">
      <c r="A151" s="3"/>
      <c r="B151" s="3"/>
      <c r="C151" s="3"/>
      <c r="D151" s="3"/>
      <c r="E151" s="3"/>
      <c r="F151" s="1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9.5" x14ac:dyDescent="0.3">
      <c r="A152" s="3" t="s">
        <v>704</v>
      </c>
      <c r="B152" s="47" t="s">
        <v>705</v>
      </c>
      <c r="C152" s="47"/>
      <c r="D152" s="47"/>
      <c r="E152" s="3"/>
      <c r="F152" s="1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3">
      <c r="A153" s="3"/>
      <c r="B153" s="3"/>
      <c r="C153" s="3"/>
      <c r="D153" s="3"/>
      <c r="E153" s="3"/>
      <c r="F153" s="1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22.5" x14ac:dyDescent="0.3">
      <c r="A154" s="3"/>
      <c r="B154" s="3"/>
      <c r="C154" s="13" t="s">
        <v>729</v>
      </c>
      <c r="D154" s="9">
        <f>D135*14</f>
        <v>652.67999999999995</v>
      </c>
      <c r="E154" s="3"/>
      <c r="F154" s="1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22.5" x14ac:dyDescent="0.3">
      <c r="A155" s="3"/>
      <c r="B155" s="47" t="s">
        <v>765</v>
      </c>
      <c r="C155" s="47"/>
      <c r="D155" s="9">
        <f>SUM(D136:D149)</f>
        <v>531.48770000000002</v>
      </c>
      <c r="E155" s="3"/>
      <c r="F155" s="1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22.5" x14ac:dyDescent="0.3">
      <c r="A156" s="3"/>
      <c r="B156" s="3"/>
      <c r="C156" s="3" t="s">
        <v>731</v>
      </c>
      <c r="D156" s="9">
        <f>D154-D155</f>
        <v>121.19229999999993</v>
      </c>
      <c r="E156" s="3"/>
      <c r="F156" s="1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3">
      <c r="A157" s="3"/>
      <c r="B157" s="3"/>
      <c r="C157" s="3"/>
      <c r="D157" s="9"/>
      <c r="E157" s="3"/>
      <c r="F157" s="1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9.5" x14ac:dyDescent="0.3">
      <c r="A158" s="51" t="s">
        <v>763</v>
      </c>
      <c r="B158" s="51"/>
      <c r="C158" s="3"/>
      <c r="D158" s="3"/>
      <c r="E158" s="3"/>
      <c r="F158" s="12"/>
      <c r="G158" s="3"/>
      <c r="H158" s="12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22.5" x14ac:dyDescent="0.3">
      <c r="B159" s="4" t="s">
        <v>758</v>
      </c>
      <c r="C159" s="3" t="s">
        <v>140</v>
      </c>
      <c r="D159" s="9">
        <v>73.180000000000007</v>
      </c>
      <c r="E159" s="12" t="s">
        <v>414</v>
      </c>
      <c r="F159" s="3" t="s">
        <v>415</v>
      </c>
      <c r="G159" s="35">
        <v>6.17</v>
      </c>
      <c r="H159" s="12">
        <v>24</v>
      </c>
      <c r="I159" s="12">
        <v>35.93</v>
      </c>
      <c r="J159" s="42">
        <v>52.3</v>
      </c>
      <c r="K159" s="36">
        <v>0.2</v>
      </c>
      <c r="L159" s="3" t="s">
        <v>56</v>
      </c>
      <c r="M159" s="3" t="s">
        <v>224</v>
      </c>
      <c r="N159" s="2"/>
      <c r="O159" s="3"/>
      <c r="P159" s="3"/>
      <c r="Q159" s="2"/>
    </row>
    <row r="160" spans="1:17" ht="22.5" x14ac:dyDescent="0.3">
      <c r="A160" s="3"/>
      <c r="B160" s="4" t="s">
        <v>455</v>
      </c>
      <c r="C160" s="3" t="s">
        <v>140</v>
      </c>
      <c r="D160" s="9">
        <v>60.016199999999998</v>
      </c>
      <c r="E160" s="9">
        <f t="shared" ref="E160:E169" si="5">($D$159-D160)/$D$159*100</f>
        <v>17.988248155233681</v>
      </c>
      <c r="F160" s="3" t="s">
        <v>415</v>
      </c>
      <c r="G160" s="2">
        <v>6.69</v>
      </c>
      <c r="H160" s="3">
        <v>24</v>
      </c>
      <c r="I160" s="3">
        <v>30.5</v>
      </c>
      <c r="J160" s="42">
        <v>52.11</v>
      </c>
      <c r="K160" s="36">
        <v>0.41488798024533374</v>
      </c>
      <c r="L160" s="3" t="s">
        <v>56</v>
      </c>
      <c r="M160" s="3" t="s">
        <v>224</v>
      </c>
      <c r="N160" s="2"/>
      <c r="O160" s="3" t="s">
        <v>422</v>
      </c>
      <c r="P160" s="3" t="s">
        <v>39</v>
      </c>
      <c r="Q160" s="2"/>
    </row>
    <row r="161" spans="1:17" ht="22.5" x14ac:dyDescent="0.3">
      <c r="A161" s="10" t="s">
        <v>734</v>
      </c>
      <c r="B161" s="4" t="s">
        <v>456</v>
      </c>
      <c r="C161" s="3" t="s">
        <v>140</v>
      </c>
      <c r="D161" s="9">
        <v>61.323700000000002</v>
      </c>
      <c r="E161" s="9">
        <f t="shared" si="5"/>
        <v>16.20155780267833</v>
      </c>
      <c r="F161" s="3" t="s">
        <v>415</v>
      </c>
      <c r="G161" s="2">
        <v>7.01</v>
      </c>
      <c r="H161" s="3">
        <v>24</v>
      </c>
      <c r="I161" s="3">
        <v>34.9</v>
      </c>
      <c r="J161" s="42">
        <v>52.05</v>
      </c>
      <c r="K161" s="36">
        <v>0.41158638503547568</v>
      </c>
      <c r="L161" s="3" t="s">
        <v>19</v>
      </c>
      <c r="M161" s="3" t="s">
        <v>224</v>
      </c>
      <c r="N161" s="2" t="s">
        <v>467</v>
      </c>
      <c r="O161" s="3" t="s">
        <v>471</v>
      </c>
      <c r="P161" s="3" t="s">
        <v>39</v>
      </c>
      <c r="Q161" s="2" t="s">
        <v>466</v>
      </c>
    </row>
    <row r="162" spans="1:17" ht="22.5" x14ac:dyDescent="0.3">
      <c r="A162" s="3"/>
      <c r="B162" s="4" t="s">
        <v>457</v>
      </c>
      <c r="C162" s="3" t="s">
        <v>140</v>
      </c>
      <c r="D162" s="9">
        <v>60.553100000000001</v>
      </c>
      <c r="E162" s="9">
        <f t="shared" si="5"/>
        <v>17.254577753484565</v>
      </c>
      <c r="F162" s="3" t="s">
        <v>415</v>
      </c>
      <c r="G162" s="2">
        <v>6.99</v>
      </c>
      <c r="H162" s="3">
        <v>24</v>
      </c>
      <c r="I162" s="3">
        <v>36.200000000000003</v>
      </c>
      <c r="J162" s="42">
        <v>52.05</v>
      </c>
      <c r="K162" s="36">
        <v>0.41451222150476191</v>
      </c>
      <c r="L162" s="3" t="s">
        <v>56</v>
      </c>
      <c r="M162" s="3" t="s">
        <v>467</v>
      </c>
      <c r="N162" s="2"/>
      <c r="O162" s="3" t="s">
        <v>422</v>
      </c>
      <c r="P162" s="3" t="s">
        <v>466</v>
      </c>
      <c r="Q162" s="2"/>
    </row>
    <row r="163" spans="1:17" ht="22.5" x14ac:dyDescent="0.3">
      <c r="A163" s="3"/>
      <c r="B163" s="4" t="s">
        <v>458</v>
      </c>
      <c r="C163" s="3" t="s">
        <v>140</v>
      </c>
      <c r="D163" s="9">
        <v>57.634599999999999</v>
      </c>
      <c r="E163" s="9">
        <f t="shared" si="5"/>
        <v>21.242689259360489</v>
      </c>
      <c r="F163" s="3" t="s">
        <v>415</v>
      </c>
      <c r="G163" s="2">
        <v>7.07</v>
      </c>
      <c r="H163" s="3">
        <v>24</v>
      </c>
      <c r="I163" s="3">
        <v>36.6</v>
      </c>
      <c r="J163" s="42">
        <v>51.99</v>
      </c>
      <c r="K163" s="36">
        <v>0.45319998750750418</v>
      </c>
      <c r="L163" s="3" t="s">
        <v>56</v>
      </c>
      <c r="M163" s="3" t="s">
        <v>467</v>
      </c>
      <c r="N163" s="2"/>
      <c r="O163" s="3" t="s">
        <v>422</v>
      </c>
      <c r="P163" s="3" t="s">
        <v>466</v>
      </c>
      <c r="Q163" s="2"/>
    </row>
    <row r="164" spans="1:17" ht="22.5" x14ac:dyDescent="0.3">
      <c r="A164" s="10" t="s">
        <v>734</v>
      </c>
      <c r="B164" s="4" t="s">
        <v>459</v>
      </c>
      <c r="C164" s="3" t="s">
        <v>140</v>
      </c>
      <c r="D164" s="9">
        <v>46.933100000000003</v>
      </c>
      <c r="E164" s="9">
        <f t="shared" si="5"/>
        <v>35.866220278764693</v>
      </c>
      <c r="F164" s="3" t="s">
        <v>415</v>
      </c>
      <c r="G164" s="2">
        <v>7.43</v>
      </c>
      <c r="H164" s="3">
        <v>24</v>
      </c>
      <c r="I164" s="3">
        <v>35.700000000000003</v>
      </c>
      <c r="J164" s="42">
        <v>51.91</v>
      </c>
      <c r="K164" s="36">
        <v>0.49645133178929157</v>
      </c>
      <c r="L164" s="3" t="s">
        <v>19</v>
      </c>
      <c r="M164" s="3" t="s">
        <v>467</v>
      </c>
      <c r="N164" s="2" t="s">
        <v>51</v>
      </c>
      <c r="O164" s="3" t="s">
        <v>471</v>
      </c>
      <c r="P164" s="3" t="s">
        <v>466</v>
      </c>
      <c r="Q164" s="2" t="s">
        <v>468</v>
      </c>
    </row>
    <row r="165" spans="1:17" ht="22.5" x14ac:dyDescent="0.3">
      <c r="A165" s="3"/>
      <c r="B165" s="4" t="s">
        <v>460</v>
      </c>
      <c r="C165" s="3" t="s">
        <v>140</v>
      </c>
      <c r="D165" s="9">
        <v>37.981400000000001</v>
      </c>
      <c r="E165" s="9">
        <f t="shared" si="5"/>
        <v>48.098660836294073</v>
      </c>
      <c r="F165" s="3" t="s">
        <v>415</v>
      </c>
      <c r="G165" s="2">
        <v>7.77</v>
      </c>
      <c r="H165" s="3">
        <v>24</v>
      </c>
      <c r="I165" s="3">
        <v>33.5</v>
      </c>
      <c r="J165" s="42">
        <v>51.74</v>
      </c>
      <c r="K165" s="36">
        <v>0.45759240049076655</v>
      </c>
      <c r="L165" s="3" t="s">
        <v>56</v>
      </c>
      <c r="M165" s="3" t="s">
        <v>51</v>
      </c>
      <c r="N165" s="2"/>
      <c r="O165" s="3" t="s">
        <v>422</v>
      </c>
      <c r="P165" s="3" t="s">
        <v>468</v>
      </c>
      <c r="Q165" s="2"/>
    </row>
    <row r="166" spans="1:17" ht="22.5" x14ac:dyDescent="0.3">
      <c r="A166" s="4" t="s">
        <v>541</v>
      </c>
      <c r="B166" s="4" t="s">
        <v>461</v>
      </c>
      <c r="C166" s="3" t="s">
        <v>140</v>
      </c>
      <c r="D166" s="9">
        <v>38.316400000000002</v>
      </c>
      <c r="E166" s="9">
        <f t="shared" si="5"/>
        <v>47.640885487838212</v>
      </c>
      <c r="F166" s="3" t="s">
        <v>415</v>
      </c>
      <c r="G166" s="2">
        <v>6.68</v>
      </c>
      <c r="H166" s="3">
        <v>24</v>
      </c>
      <c r="I166" s="3">
        <v>36.5</v>
      </c>
      <c r="J166" s="42">
        <v>51.87</v>
      </c>
      <c r="K166" s="36">
        <v>0.44210834003194455</v>
      </c>
      <c r="L166" s="3" t="s">
        <v>56</v>
      </c>
      <c r="M166" s="3" t="s">
        <v>51</v>
      </c>
      <c r="N166" s="2"/>
      <c r="O166" s="3" t="s">
        <v>422</v>
      </c>
      <c r="P166" s="3" t="s">
        <v>468</v>
      </c>
      <c r="Q166" s="2"/>
    </row>
    <row r="167" spans="1:17" ht="22.5" x14ac:dyDescent="0.3">
      <c r="A167" s="4" t="s">
        <v>759</v>
      </c>
      <c r="B167" s="4" t="s">
        <v>462</v>
      </c>
      <c r="C167" s="3" t="s">
        <v>140</v>
      </c>
      <c r="D167" s="9">
        <v>74.220600000000005</v>
      </c>
      <c r="E167" s="9">
        <f t="shared" si="5"/>
        <v>-1.4219732167258783</v>
      </c>
      <c r="F167" s="3" t="s">
        <v>415</v>
      </c>
      <c r="G167" s="2">
        <v>6.2</v>
      </c>
      <c r="H167" s="3">
        <v>24</v>
      </c>
      <c r="I167" s="3">
        <v>36.6</v>
      </c>
      <c r="J167" s="42">
        <v>52.1</v>
      </c>
      <c r="K167" s="36">
        <v>0.98800063594204302</v>
      </c>
      <c r="L167" s="3" t="s">
        <v>56</v>
      </c>
      <c r="M167" s="3" t="s">
        <v>51</v>
      </c>
      <c r="N167" s="2"/>
      <c r="O167" s="3" t="s">
        <v>121</v>
      </c>
      <c r="P167" s="3" t="s">
        <v>468</v>
      </c>
      <c r="Q167" s="2" t="s">
        <v>466</v>
      </c>
    </row>
    <row r="168" spans="1:17" ht="22.5" x14ac:dyDescent="0.3">
      <c r="A168" s="3"/>
      <c r="B168" s="4" t="s">
        <v>463</v>
      </c>
      <c r="C168" s="3" t="s">
        <v>140</v>
      </c>
      <c r="D168" s="9">
        <v>62.863</v>
      </c>
      <c r="E168" s="9">
        <f t="shared" si="5"/>
        <v>14.098114238863085</v>
      </c>
      <c r="F168" s="3" t="s">
        <v>415</v>
      </c>
      <c r="G168" s="2">
        <v>6.02</v>
      </c>
      <c r="H168" s="3">
        <v>24</v>
      </c>
      <c r="I168" s="3">
        <v>36.6</v>
      </c>
      <c r="J168" s="42">
        <v>52.25</v>
      </c>
      <c r="K168" s="36">
        <v>0.36571592192545693</v>
      </c>
      <c r="L168" s="3" t="s">
        <v>56</v>
      </c>
      <c r="M168" s="3" t="s">
        <v>51</v>
      </c>
      <c r="N168" s="2"/>
      <c r="O168" s="3" t="s">
        <v>422</v>
      </c>
      <c r="P168" s="3" t="s">
        <v>466</v>
      </c>
      <c r="Q168" s="2"/>
    </row>
    <row r="169" spans="1:17" ht="22.5" x14ac:dyDescent="0.3">
      <c r="A169" s="3"/>
      <c r="B169" s="4" t="s">
        <v>464</v>
      </c>
      <c r="C169" s="3" t="s">
        <v>140</v>
      </c>
      <c r="D169" s="9">
        <v>63.262700000000002</v>
      </c>
      <c r="E169" s="9">
        <f t="shared" si="5"/>
        <v>13.551926755944251</v>
      </c>
      <c r="F169" s="3" t="s">
        <v>415</v>
      </c>
      <c r="G169" s="2">
        <v>6.18</v>
      </c>
      <c r="H169" s="3">
        <v>24</v>
      </c>
      <c r="I169" s="3">
        <v>36.9</v>
      </c>
      <c r="J169" s="42">
        <v>52.25</v>
      </c>
      <c r="K169" s="36">
        <v>0.33289758420048465</v>
      </c>
      <c r="L169" s="3" t="s">
        <v>56</v>
      </c>
      <c r="M169" s="3" t="s">
        <v>51</v>
      </c>
      <c r="N169" s="2"/>
      <c r="O169" s="3" t="s">
        <v>422</v>
      </c>
      <c r="P169" s="3" t="s">
        <v>466</v>
      </c>
      <c r="Q169" s="2"/>
    </row>
    <row r="170" spans="1:17" ht="22.5" x14ac:dyDescent="0.3">
      <c r="A170" s="3" t="s">
        <v>766</v>
      </c>
      <c r="B170" s="4" t="s">
        <v>465</v>
      </c>
      <c r="C170" s="3" t="s">
        <v>140</v>
      </c>
      <c r="D170" s="9">
        <v>34.808999999999997</v>
      </c>
      <c r="E170" s="9"/>
      <c r="F170" s="3" t="s">
        <v>415</v>
      </c>
      <c r="G170" s="2">
        <v>8.43</v>
      </c>
      <c r="H170" s="3">
        <v>13</v>
      </c>
      <c r="I170" s="3">
        <v>39.1</v>
      </c>
      <c r="J170" s="42">
        <v>50.4</v>
      </c>
      <c r="K170" s="36">
        <v>81.342181619696049</v>
      </c>
      <c r="L170" s="3" t="s">
        <v>56</v>
      </c>
      <c r="M170" s="3" t="s">
        <v>51</v>
      </c>
      <c r="N170" s="2"/>
      <c r="O170" s="3" t="s">
        <v>422</v>
      </c>
      <c r="P170" s="3" t="s">
        <v>466</v>
      </c>
      <c r="Q170" s="2"/>
    </row>
    <row r="171" spans="1:17" ht="22.5" x14ac:dyDescent="0.3">
      <c r="A171" s="3" t="s">
        <v>737</v>
      </c>
      <c r="B171" s="4" t="s">
        <v>762</v>
      </c>
      <c r="C171" s="3" t="s">
        <v>140</v>
      </c>
      <c r="D171" s="9">
        <v>54.55</v>
      </c>
      <c r="E171" s="9"/>
      <c r="F171" s="3" t="s">
        <v>415</v>
      </c>
      <c r="G171" s="35">
        <v>4.91</v>
      </c>
      <c r="H171" s="12">
        <v>24</v>
      </c>
      <c r="I171" s="12">
        <v>35.4</v>
      </c>
      <c r="J171" s="12">
        <v>52.1</v>
      </c>
      <c r="K171" s="35">
        <v>12</v>
      </c>
      <c r="L171" s="3" t="s">
        <v>56</v>
      </c>
      <c r="M171" s="3" t="s">
        <v>467</v>
      </c>
      <c r="N171" s="2"/>
      <c r="O171" s="3" t="s">
        <v>422</v>
      </c>
      <c r="P171" s="3" t="s">
        <v>466</v>
      </c>
      <c r="Q171" s="2"/>
    </row>
    <row r="172" spans="1:17" x14ac:dyDescent="0.3">
      <c r="A172" s="3"/>
      <c r="B172" s="3"/>
      <c r="C172" s="3"/>
      <c r="D172" s="9"/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9.5" x14ac:dyDescent="0.3">
      <c r="A173" s="3" t="s">
        <v>706</v>
      </c>
      <c r="B173" s="26" t="s">
        <v>707</v>
      </c>
      <c r="C173" s="26"/>
      <c r="D173" s="26"/>
      <c r="E173" s="3"/>
      <c r="F173" s="1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3">
      <c r="A174" s="3"/>
      <c r="B174" s="3"/>
      <c r="C174" s="3"/>
      <c r="D174" s="3"/>
      <c r="E174" s="3"/>
      <c r="F174" s="1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22.5" x14ac:dyDescent="0.3">
      <c r="A175" s="3"/>
      <c r="B175" s="3"/>
      <c r="C175" s="13" t="s">
        <v>729</v>
      </c>
      <c r="D175" s="9">
        <f>73.18*9.5</f>
        <v>695.21</v>
      </c>
      <c r="E175" s="3"/>
      <c r="F175" s="1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22.5" x14ac:dyDescent="0.3">
      <c r="A176" s="3"/>
      <c r="B176" s="47" t="s">
        <v>764</v>
      </c>
      <c r="C176" s="47"/>
      <c r="D176" s="9">
        <f>SUM(D160:D166)+SUM(D168:D170)</f>
        <v>523.69320000000005</v>
      </c>
      <c r="E176" s="3"/>
      <c r="F176" s="1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22.5" x14ac:dyDescent="0.3">
      <c r="A177" s="3"/>
      <c r="B177" s="3"/>
      <c r="C177" s="3" t="s">
        <v>731</v>
      </c>
      <c r="D177" s="9">
        <f>D175-D176</f>
        <v>171.51679999999999</v>
      </c>
      <c r="E177" s="3"/>
      <c r="F177" s="1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3">
      <c r="A178" s="3"/>
      <c r="B178" s="3"/>
      <c r="C178" s="3"/>
      <c r="D178" s="3"/>
      <c r="E178" s="3"/>
      <c r="F178" s="1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9.5" x14ac:dyDescent="0.3">
      <c r="A179" s="54" t="s">
        <v>780</v>
      </c>
      <c r="B179" s="54"/>
      <c r="C179" s="3"/>
      <c r="D179" s="3"/>
      <c r="E179" s="3"/>
      <c r="F179" s="1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22.5" x14ac:dyDescent="0.3">
      <c r="B180" s="4" t="s">
        <v>768</v>
      </c>
      <c r="C180" s="3" t="s">
        <v>140</v>
      </c>
      <c r="D180" s="9">
        <v>56.83</v>
      </c>
      <c r="E180" s="12" t="s">
        <v>414</v>
      </c>
      <c r="F180" s="3" t="s">
        <v>415</v>
      </c>
      <c r="G180" s="35">
        <v>6.14</v>
      </c>
      <c r="H180" s="12">
        <v>24</v>
      </c>
      <c r="I180" s="42">
        <v>26.4</v>
      </c>
      <c r="J180" s="42">
        <v>52</v>
      </c>
      <c r="K180" s="36">
        <v>2.2000000000000002</v>
      </c>
      <c r="L180" s="3"/>
      <c r="M180" s="3"/>
      <c r="N180" s="2"/>
      <c r="O180" s="3"/>
      <c r="P180" s="3"/>
      <c r="Q180" s="2"/>
    </row>
    <row r="181" spans="1:17" ht="22.5" x14ac:dyDescent="0.3">
      <c r="A181" s="3"/>
      <c r="B181" s="4" t="s">
        <v>479</v>
      </c>
      <c r="C181" s="3" t="s">
        <v>140</v>
      </c>
      <c r="D181" s="9">
        <v>50.117699999999999</v>
      </c>
      <c r="E181" s="9">
        <f>($D$180-D181)/$D$180*100</f>
        <v>11.811191272215378</v>
      </c>
      <c r="F181" s="3" t="s">
        <v>415</v>
      </c>
      <c r="G181" s="2">
        <v>6.79</v>
      </c>
      <c r="H181" s="24">
        <v>24</v>
      </c>
      <c r="I181" s="42">
        <v>23.5</v>
      </c>
      <c r="J181" s="42">
        <v>51.9</v>
      </c>
      <c r="K181" s="36">
        <v>2.303377848544526</v>
      </c>
      <c r="L181" s="3" t="s">
        <v>56</v>
      </c>
      <c r="M181" s="3" t="s">
        <v>224</v>
      </c>
      <c r="N181" s="2"/>
      <c r="O181" s="3" t="s">
        <v>422</v>
      </c>
      <c r="P181" s="3" t="s">
        <v>466</v>
      </c>
      <c r="Q181" s="2"/>
    </row>
    <row r="182" spans="1:17" ht="22.5" x14ac:dyDescent="0.3">
      <c r="A182" s="3"/>
      <c r="B182" s="4" t="s">
        <v>481</v>
      </c>
      <c r="C182" s="3" t="s">
        <v>140</v>
      </c>
      <c r="D182" s="9">
        <v>46.8444</v>
      </c>
      <c r="E182" s="9">
        <f t="shared" ref="E182:E206" si="6">($D$180-D182)/$D$180*100</f>
        <v>17.571001231743793</v>
      </c>
      <c r="F182" s="3" t="s">
        <v>415</v>
      </c>
      <c r="G182" s="2">
        <v>6.91</v>
      </c>
      <c r="H182" s="24">
        <v>24</v>
      </c>
      <c r="I182" s="42">
        <v>21.9</v>
      </c>
      <c r="J182" s="42">
        <v>51.17</v>
      </c>
      <c r="K182" s="36">
        <v>2.3142574139064647</v>
      </c>
      <c r="L182" s="3" t="s">
        <v>56</v>
      </c>
      <c r="M182" s="3" t="s">
        <v>224</v>
      </c>
      <c r="N182" s="2"/>
      <c r="O182" s="3" t="s">
        <v>422</v>
      </c>
      <c r="P182" s="3" t="s">
        <v>466</v>
      </c>
      <c r="Q182" s="2"/>
    </row>
    <row r="183" spans="1:17" ht="22.5" x14ac:dyDescent="0.3">
      <c r="A183" s="3"/>
      <c r="B183" s="4" t="s">
        <v>482</v>
      </c>
      <c r="C183" s="3" t="s">
        <v>140</v>
      </c>
      <c r="D183" s="9">
        <v>46.7483</v>
      </c>
      <c r="E183" s="9">
        <f t="shared" si="6"/>
        <v>17.740102058771772</v>
      </c>
      <c r="F183" s="3" t="s">
        <v>415</v>
      </c>
      <c r="G183" s="2">
        <v>6.89</v>
      </c>
      <c r="H183" s="24">
        <v>24</v>
      </c>
      <c r="I183" s="42">
        <v>20.56</v>
      </c>
      <c r="J183" s="42">
        <v>51.24</v>
      </c>
      <c r="K183" s="36">
        <v>2.3057522947358513</v>
      </c>
      <c r="L183" s="3" t="s">
        <v>56</v>
      </c>
      <c r="M183" s="3" t="s">
        <v>224</v>
      </c>
      <c r="N183" s="2"/>
      <c r="O183" s="3" t="s">
        <v>422</v>
      </c>
      <c r="P183" s="3" t="s">
        <v>466</v>
      </c>
      <c r="Q183" s="2"/>
    </row>
    <row r="184" spans="1:17" ht="22.5" x14ac:dyDescent="0.3">
      <c r="A184" s="3"/>
      <c r="B184" s="4" t="s">
        <v>483</v>
      </c>
      <c r="C184" s="3" t="s">
        <v>140</v>
      </c>
      <c r="D184" s="9">
        <v>46.744100000000003</v>
      </c>
      <c r="E184" s="9">
        <f t="shared" si="6"/>
        <v>17.747492521555507</v>
      </c>
      <c r="F184" s="3" t="s">
        <v>415</v>
      </c>
      <c r="G184" s="2">
        <v>6.79</v>
      </c>
      <c r="H184" s="24">
        <v>24</v>
      </c>
      <c r="I184" s="42">
        <v>20.56</v>
      </c>
      <c r="J184" s="42">
        <v>51.25</v>
      </c>
      <c r="K184" s="36">
        <v>2.2894868015428687</v>
      </c>
      <c r="L184" s="3" t="s">
        <v>56</v>
      </c>
      <c r="M184" s="3" t="s">
        <v>224</v>
      </c>
      <c r="N184" s="2"/>
      <c r="O184" s="3" t="s">
        <v>422</v>
      </c>
      <c r="P184" s="3" t="s">
        <v>466</v>
      </c>
      <c r="Q184" s="2"/>
    </row>
    <row r="185" spans="1:17" ht="22.5" x14ac:dyDescent="0.3">
      <c r="A185" s="10" t="s">
        <v>724</v>
      </c>
      <c r="B185" s="4" t="s">
        <v>484</v>
      </c>
      <c r="C185" s="3" t="s">
        <v>140</v>
      </c>
      <c r="D185" s="9">
        <v>51.7699</v>
      </c>
      <c r="E185" s="9">
        <f t="shared" si="6"/>
        <v>8.9039239838113655</v>
      </c>
      <c r="F185" s="3" t="s">
        <v>415</v>
      </c>
      <c r="G185" s="2">
        <v>6.76</v>
      </c>
      <c r="H185" s="24">
        <v>24</v>
      </c>
      <c r="I185" s="42">
        <v>21.5</v>
      </c>
      <c r="J185" s="42">
        <v>51.26</v>
      </c>
      <c r="K185" s="36">
        <v>2.2742945224928</v>
      </c>
      <c r="L185" s="3" t="s">
        <v>19</v>
      </c>
      <c r="M185" s="3" t="s">
        <v>224</v>
      </c>
      <c r="N185" s="2" t="s">
        <v>467</v>
      </c>
      <c r="O185" s="3" t="s">
        <v>422</v>
      </c>
      <c r="P185" s="3" t="s">
        <v>466</v>
      </c>
      <c r="Q185" s="2"/>
    </row>
    <row r="186" spans="1:17" ht="22.5" x14ac:dyDescent="0.3">
      <c r="A186" s="3"/>
      <c r="B186" s="4" t="s">
        <v>485</v>
      </c>
      <c r="C186" s="3" t="s">
        <v>140</v>
      </c>
      <c r="D186" s="9">
        <v>51.567599999999999</v>
      </c>
      <c r="E186" s="9">
        <f t="shared" si="6"/>
        <v>9.259897941228223</v>
      </c>
      <c r="F186" s="3" t="s">
        <v>415</v>
      </c>
      <c r="G186" s="2">
        <v>6.8</v>
      </c>
      <c r="H186" s="24">
        <v>24</v>
      </c>
      <c r="I186" s="42">
        <v>21.5</v>
      </c>
      <c r="J186" s="42">
        <v>51.28</v>
      </c>
      <c r="K186" s="36">
        <v>2.284767955072565</v>
      </c>
      <c r="L186" s="3" t="s">
        <v>56</v>
      </c>
      <c r="M186" s="3" t="s">
        <v>467</v>
      </c>
      <c r="N186" s="2"/>
      <c r="O186" s="3" t="s">
        <v>422</v>
      </c>
      <c r="P186" s="3" t="s">
        <v>466</v>
      </c>
      <c r="Q186" s="2"/>
    </row>
    <row r="187" spans="1:17" ht="22.5" x14ac:dyDescent="0.3">
      <c r="A187" s="3"/>
      <c r="B187" s="4" t="s">
        <v>486</v>
      </c>
      <c r="C187" s="3" t="s">
        <v>140</v>
      </c>
      <c r="D187" s="9">
        <v>50.527500000000003</v>
      </c>
      <c r="E187" s="9">
        <f t="shared" si="6"/>
        <v>11.090093260601785</v>
      </c>
      <c r="F187" s="3" t="s">
        <v>415</v>
      </c>
      <c r="G187" s="2">
        <v>6.9</v>
      </c>
      <c r="H187" s="24">
        <v>24</v>
      </c>
      <c r="I187" s="42">
        <v>20.100000000000001</v>
      </c>
      <c r="J187" s="42">
        <v>51.53</v>
      </c>
      <c r="K187" s="36">
        <v>2.3686111523427837</v>
      </c>
      <c r="L187" s="3" t="s">
        <v>56</v>
      </c>
      <c r="M187" s="3" t="s">
        <v>467</v>
      </c>
      <c r="N187" s="2"/>
      <c r="O187" s="3" t="s">
        <v>422</v>
      </c>
      <c r="P187" s="3" t="s">
        <v>466</v>
      </c>
      <c r="Q187" s="2"/>
    </row>
    <row r="188" spans="1:17" ht="22.5" x14ac:dyDescent="0.3">
      <c r="A188" s="3"/>
      <c r="B188" s="4" t="s">
        <v>487</v>
      </c>
      <c r="C188" s="3" t="s">
        <v>140</v>
      </c>
      <c r="D188" s="9">
        <v>50.397199999999998</v>
      </c>
      <c r="E188" s="9">
        <f t="shared" si="6"/>
        <v>11.31937357029738</v>
      </c>
      <c r="F188" s="3" t="s">
        <v>415</v>
      </c>
      <c r="G188" s="2">
        <v>7.1</v>
      </c>
      <c r="H188" s="24">
        <v>24</v>
      </c>
      <c r="I188" s="42">
        <v>21.2</v>
      </c>
      <c r="J188" s="42">
        <v>51.54</v>
      </c>
      <c r="K188" s="36">
        <v>2.3660044605652697</v>
      </c>
      <c r="L188" s="3" t="s">
        <v>56</v>
      </c>
      <c r="M188" s="3" t="s">
        <v>467</v>
      </c>
      <c r="N188" s="2"/>
      <c r="O188" s="3" t="s">
        <v>422</v>
      </c>
      <c r="P188" s="3" t="s">
        <v>466</v>
      </c>
      <c r="Q188" s="2"/>
    </row>
    <row r="189" spans="1:17" ht="22.5" x14ac:dyDescent="0.3">
      <c r="A189" s="10" t="s">
        <v>724</v>
      </c>
      <c r="B189" s="4" t="s">
        <v>488</v>
      </c>
      <c r="C189" s="3" t="s">
        <v>140</v>
      </c>
      <c r="D189" s="9">
        <v>42.334499999999998</v>
      </c>
      <c r="E189" s="9">
        <f t="shared" si="6"/>
        <v>25.506774590885094</v>
      </c>
      <c r="F189" s="3" t="s">
        <v>415</v>
      </c>
      <c r="G189" s="2">
        <v>7.66</v>
      </c>
      <c r="H189" s="24">
        <v>24</v>
      </c>
      <c r="I189" s="42">
        <v>21.2</v>
      </c>
      <c r="J189" s="42">
        <v>51.42</v>
      </c>
      <c r="K189" s="36">
        <v>2.2877322278519885</v>
      </c>
      <c r="L189" s="3" t="s">
        <v>19</v>
      </c>
      <c r="M189" s="3" t="s">
        <v>467</v>
      </c>
      <c r="N189" s="2" t="s">
        <v>51</v>
      </c>
      <c r="O189" s="3" t="s">
        <v>422</v>
      </c>
      <c r="P189" s="3" t="s">
        <v>466</v>
      </c>
      <c r="Q189" s="2"/>
    </row>
    <row r="190" spans="1:17" ht="22.5" x14ac:dyDescent="0.3">
      <c r="A190" s="3"/>
      <c r="B190" s="4" t="s">
        <v>489</v>
      </c>
      <c r="C190" s="3" t="s">
        <v>140</v>
      </c>
      <c r="D190" s="9">
        <v>42.438499999999998</v>
      </c>
      <c r="E190" s="9">
        <f t="shared" si="6"/>
        <v>25.323772655287701</v>
      </c>
      <c r="F190" s="3" t="s">
        <v>415</v>
      </c>
      <c r="G190" s="2">
        <v>7.9</v>
      </c>
      <c r="H190" s="24">
        <v>24</v>
      </c>
      <c r="I190" s="42">
        <v>18</v>
      </c>
      <c r="J190" s="42">
        <v>51.34</v>
      </c>
      <c r="K190" s="36">
        <v>2.2774131979216983</v>
      </c>
      <c r="L190" s="3" t="s">
        <v>56</v>
      </c>
      <c r="M190" s="3" t="s">
        <v>51</v>
      </c>
      <c r="N190" s="2"/>
      <c r="O190" s="3" t="s">
        <v>422</v>
      </c>
      <c r="P190" s="3" t="s">
        <v>466</v>
      </c>
      <c r="Q190" s="2"/>
    </row>
    <row r="191" spans="1:17" ht="22.5" x14ac:dyDescent="0.3">
      <c r="A191" s="3"/>
      <c r="B191" s="4" t="s">
        <v>490</v>
      </c>
      <c r="C191" s="3" t="s">
        <v>140</v>
      </c>
      <c r="D191" s="9">
        <v>26.660499999999999</v>
      </c>
      <c r="E191" s="9">
        <f t="shared" si="6"/>
        <v>53.087277846207989</v>
      </c>
      <c r="F191" s="3" t="s">
        <v>415</v>
      </c>
      <c r="G191" s="2">
        <v>8.16</v>
      </c>
      <c r="H191" s="24">
        <v>24</v>
      </c>
      <c r="I191" s="42">
        <v>17.3</v>
      </c>
      <c r="J191" s="42">
        <v>51.23</v>
      </c>
      <c r="K191" s="36">
        <v>1.4804673580765553</v>
      </c>
      <c r="L191" s="3" t="s">
        <v>56</v>
      </c>
      <c r="M191" s="3" t="s">
        <v>51</v>
      </c>
      <c r="N191" s="2"/>
      <c r="O191" s="3" t="s">
        <v>422</v>
      </c>
      <c r="P191" s="3" t="s">
        <v>466</v>
      </c>
      <c r="Q191" s="2"/>
    </row>
    <row r="192" spans="1:17" ht="22.5" x14ac:dyDescent="0.3">
      <c r="A192" s="4" t="s">
        <v>773</v>
      </c>
      <c r="B192" s="4" t="s">
        <v>491</v>
      </c>
      <c r="C192" s="3" t="s">
        <v>140</v>
      </c>
      <c r="D192" s="9">
        <v>47.540199999999999</v>
      </c>
      <c r="E192" s="9">
        <f t="shared" si="6"/>
        <v>16.346647897237375</v>
      </c>
      <c r="F192" s="3" t="s">
        <v>415</v>
      </c>
      <c r="G192" s="2">
        <v>7.71</v>
      </c>
      <c r="H192" s="24">
        <v>22</v>
      </c>
      <c r="I192" s="42">
        <v>17.3</v>
      </c>
      <c r="J192" s="42">
        <v>51.38</v>
      </c>
      <c r="K192" s="36">
        <v>1.4999936895511587</v>
      </c>
      <c r="L192" s="3" t="s">
        <v>772</v>
      </c>
      <c r="M192" s="3" t="s">
        <v>51</v>
      </c>
      <c r="N192" s="2" t="s">
        <v>771</v>
      </c>
      <c r="O192" s="3" t="s">
        <v>422</v>
      </c>
      <c r="P192" s="3" t="s">
        <v>466</v>
      </c>
      <c r="Q192" s="2"/>
    </row>
    <row r="193" spans="1:17" ht="22.5" x14ac:dyDescent="0.3">
      <c r="A193" s="4" t="s">
        <v>541</v>
      </c>
      <c r="B193" s="4" t="s">
        <v>492</v>
      </c>
      <c r="C193" s="3" t="s">
        <v>140</v>
      </c>
      <c r="D193" s="9">
        <v>44.945999999999998</v>
      </c>
      <c r="E193" s="9">
        <f t="shared" si="6"/>
        <v>20.911490409994723</v>
      </c>
      <c r="F193" s="3" t="s">
        <v>415</v>
      </c>
      <c r="G193" s="2">
        <v>6.63</v>
      </c>
      <c r="H193" s="24">
        <v>24</v>
      </c>
      <c r="I193" s="42">
        <v>17.3</v>
      </c>
      <c r="J193" s="42">
        <v>51.72</v>
      </c>
      <c r="K193" s="36">
        <v>1.5480799181239711</v>
      </c>
      <c r="L193" s="3" t="s">
        <v>56</v>
      </c>
      <c r="M193" s="3" t="s">
        <v>20</v>
      </c>
      <c r="N193" s="2"/>
      <c r="O193" s="3" t="s">
        <v>422</v>
      </c>
      <c r="P193" s="3" t="s">
        <v>466</v>
      </c>
      <c r="Q193" s="2"/>
    </row>
    <row r="194" spans="1:17" ht="22.5" x14ac:dyDescent="0.3">
      <c r="A194" s="4" t="s">
        <v>541</v>
      </c>
      <c r="B194" s="4" t="s">
        <v>493</v>
      </c>
      <c r="C194" s="3" t="s">
        <v>140</v>
      </c>
      <c r="D194" s="9">
        <v>52.268999999999998</v>
      </c>
      <c r="E194" s="9">
        <f t="shared" si="6"/>
        <v>8.02569065634348</v>
      </c>
      <c r="F194" s="3" t="s">
        <v>415</v>
      </c>
      <c r="G194" s="2">
        <v>6.19</v>
      </c>
      <c r="H194" s="24">
        <v>24</v>
      </c>
      <c r="I194" s="42">
        <v>20.399999999999999</v>
      </c>
      <c r="J194" s="42">
        <v>51.93</v>
      </c>
      <c r="K194" s="36">
        <v>1.5456580382253344</v>
      </c>
      <c r="L194" s="3" t="s">
        <v>56</v>
      </c>
      <c r="M194" s="3" t="s">
        <v>20</v>
      </c>
      <c r="N194" s="2"/>
      <c r="O194" s="3" t="s">
        <v>422</v>
      </c>
      <c r="P194" s="3" t="s">
        <v>466</v>
      </c>
      <c r="Q194" s="2"/>
    </row>
    <row r="195" spans="1:17" ht="22.5" x14ac:dyDescent="0.3">
      <c r="A195" s="3"/>
      <c r="B195" s="4" t="s">
        <v>494</v>
      </c>
      <c r="C195" s="3" t="s">
        <v>140</v>
      </c>
      <c r="D195" s="9">
        <v>52.506500000000003</v>
      </c>
      <c r="E195" s="9">
        <f t="shared" si="6"/>
        <v>7.607777582262881</v>
      </c>
      <c r="F195" s="3" t="s">
        <v>415</v>
      </c>
      <c r="G195" s="2">
        <v>6.2</v>
      </c>
      <c r="H195" s="24">
        <v>24</v>
      </c>
      <c r="I195" s="42">
        <v>16.2</v>
      </c>
      <c r="J195" s="42">
        <v>51.91</v>
      </c>
      <c r="K195" s="36">
        <v>1.549141534857589</v>
      </c>
      <c r="L195" s="3" t="s">
        <v>56</v>
      </c>
      <c r="M195" s="3" t="s">
        <v>20</v>
      </c>
      <c r="N195" s="2"/>
      <c r="O195" s="3" t="s">
        <v>422</v>
      </c>
      <c r="P195" s="3" t="s">
        <v>466</v>
      </c>
      <c r="Q195" s="2"/>
    </row>
    <row r="196" spans="1:17" ht="22.5" x14ac:dyDescent="0.3">
      <c r="A196" s="3"/>
      <c r="B196" s="4" t="s">
        <v>495</v>
      </c>
      <c r="C196" s="3" t="s">
        <v>140</v>
      </c>
      <c r="D196" s="9">
        <v>48.887300000000003</v>
      </c>
      <c r="E196" s="9">
        <f t="shared" si="6"/>
        <v>13.976244941052251</v>
      </c>
      <c r="F196" s="3" t="s">
        <v>415</v>
      </c>
      <c r="G196" s="2">
        <v>6.17</v>
      </c>
      <c r="H196" s="24">
        <v>24</v>
      </c>
      <c r="I196" s="42">
        <v>19.7</v>
      </c>
      <c r="J196" s="42">
        <v>51.93</v>
      </c>
      <c r="K196" s="36">
        <v>1.5269814450787833</v>
      </c>
      <c r="L196" s="3" t="s">
        <v>56</v>
      </c>
      <c r="M196" s="3" t="s">
        <v>20</v>
      </c>
      <c r="N196" s="2"/>
      <c r="O196" s="3" t="s">
        <v>422</v>
      </c>
      <c r="P196" s="3" t="s">
        <v>466</v>
      </c>
      <c r="Q196" s="2"/>
    </row>
    <row r="197" spans="1:17" ht="22.5" x14ac:dyDescent="0.3">
      <c r="A197" s="3"/>
      <c r="B197" s="4" t="s">
        <v>496</v>
      </c>
      <c r="C197" s="3" t="s">
        <v>140</v>
      </c>
      <c r="D197" s="9">
        <v>47.655000000000001</v>
      </c>
      <c r="E197" s="9">
        <f t="shared" si="6"/>
        <v>16.144641914481785</v>
      </c>
      <c r="F197" s="3" t="s">
        <v>415</v>
      </c>
      <c r="G197" s="2">
        <v>6.19</v>
      </c>
      <c r="H197" s="24">
        <v>24</v>
      </c>
      <c r="I197" s="42">
        <v>14.1</v>
      </c>
      <c r="J197" s="42">
        <v>51.95</v>
      </c>
      <c r="K197" s="36">
        <v>1.5263875773790787</v>
      </c>
      <c r="L197" s="3" t="s">
        <v>56</v>
      </c>
      <c r="M197" s="3" t="s">
        <v>20</v>
      </c>
      <c r="N197" s="2"/>
      <c r="O197" s="3" t="s">
        <v>422</v>
      </c>
      <c r="P197" s="3" t="s">
        <v>466</v>
      </c>
      <c r="Q197" s="2"/>
    </row>
    <row r="198" spans="1:17" ht="22.5" x14ac:dyDescent="0.3">
      <c r="A198" s="3"/>
      <c r="B198" s="4" t="s">
        <v>497</v>
      </c>
      <c r="C198" s="3" t="s">
        <v>140</v>
      </c>
      <c r="D198" s="9">
        <v>49.499400000000001</v>
      </c>
      <c r="E198" s="9">
        <f t="shared" si="6"/>
        <v>12.899172972021814</v>
      </c>
      <c r="F198" s="3" t="s">
        <v>415</v>
      </c>
      <c r="G198" s="2">
        <v>6.2</v>
      </c>
      <c r="H198" s="24">
        <v>24</v>
      </c>
      <c r="I198" s="42">
        <v>15.7</v>
      </c>
      <c r="J198" s="42">
        <v>51.97</v>
      </c>
      <c r="K198" s="36">
        <v>1.4390073415031293</v>
      </c>
      <c r="L198" s="3" t="s">
        <v>56</v>
      </c>
      <c r="M198" s="3" t="s">
        <v>20</v>
      </c>
      <c r="N198" s="2"/>
      <c r="O198" s="3" t="s">
        <v>422</v>
      </c>
      <c r="P198" s="3" t="s">
        <v>466</v>
      </c>
      <c r="Q198" s="2"/>
    </row>
    <row r="199" spans="1:17" ht="22.5" x14ac:dyDescent="0.3">
      <c r="A199" s="3"/>
      <c r="B199" s="4" t="s">
        <v>498</v>
      </c>
      <c r="C199" s="3" t="s">
        <v>140</v>
      </c>
      <c r="D199" s="9">
        <v>50.812899999999999</v>
      </c>
      <c r="E199" s="9">
        <f t="shared" si="6"/>
        <v>10.587893718106631</v>
      </c>
      <c r="F199" s="3" t="s">
        <v>415</v>
      </c>
      <c r="G199" s="2">
        <v>6.22</v>
      </c>
      <c r="H199" s="24">
        <v>24</v>
      </c>
      <c r="I199" s="42">
        <v>17.5</v>
      </c>
      <c r="J199" s="42">
        <v>51.93</v>
      </c>
      <c r="K199" s="36">
        <v>1.4199150215791658</v>
      </c>
      <c r="L199" s="3" t="s">
        <v>56</v>
      </c>
      <c r="M199" s="3" t="s">
        <v>20</v>
      </c>
      <c r="N199" s="2"/>
      <c r="O199" s="3" t="s">
        <v>422</v>
      </c>
      <c r="P199" s="3" t="s">
        <v>466</v>
      </c>
      <c r="Q199" s="2"/>
    </row>
    <row r="200" spans="1:17" ht="22.5" x14ac:dyDescent="0.3">
      <c r="A200" s="3"/>
      <c r="B200" s="4" t="s">
        <v>499</v>
      </c>
      <c r="C200" s="3" t="s">
        <v>140</v>
      </c>
      <c r="D200" s="9">
        <v>51.62</v>
      </c>
      <c r="E200" s="9">
        <f t="shared" si="6"/>
        <v>9.1676931198310783</v>
      </c>
      <c r="F200" s="3" t="s">
        <v>415</v>
      </c>
      <c r="G200" s="2">
        <v>6.22</v>
      </c>
      <c r="H200" s="24">
        <v>24</v>
      </c>
      <c r="I200" s="42">
        <v>18.2</v>
      </c>
      <c r="J200" s="42">
        <v>51.94</v>
      </c>
      <c r="K200" s="36">
        <v>1.408175125920186</v>
      </c>
      <c r="L200" s="3" t="s">
        <v>56</v>
      </c>
      <c r="M200" s="3" t="s">
        <v>20</v>
      </c>
      <c r="N200" s="2"/>
      <c r="O200" s="3" t="s">
        <v>422</v>
      </c>
      <c r="P200" s="3" t="s">
        <v>466</v>
      </c>
      <c r="Q200" s="2"/>
    </row>
    <row r="201" spans="1:17" ht="22.5" x14ac:dyDescent="0.3">
      <c r="A201" s="3"/>
      <c r="B201" s="4" t="s">
        <v>500</v>
      </c>
      <c r="C201" s="3" t="s">
        <v>140</v>
      </c>
      <c r="D201" s="9">
        <v>50.859299999999998</v>
      </c>
      <c r="E201" s="9">
        <f t="shared" si="6"/>
        <v>10.506246700686258</v>
      </c>
      <c r="F201" s="3" t="s">
        <v>415</v>
      </c>
      <c r="G201" s="2">
        <v>6.23</v>
      </c>
      <c r="H201" s="24">
        <v>24</v>
      </c>
      <c r="I201" s="42">
        <v>18.2</v>
      </c>
      <c r="J201" s="42">
        <v>51.94</v>
      </c>
      <c r="K201" s="36">
        <v>1.417439878252355</v>
      </c>
      <c r="L201" s="3" t="s">
        <v>56</v>
      </c>
      <c r="M201" s="3" t="s">
        <v>20</v>
      </c>
      <c r="N201" s="2"/>
      <c r="O201" s="3" t="s">
        <v>422</v>
      </c>
      <c r="P201" s="3" t="s">
        <v>466</v>
      </c>
      <c r="Q201" s="2"/>
    </row>
    <row r="202" spans="1:17" ht="22.5" x14ac:dyDescent="0.3">
      <c r="A202" s="3"/>
      <c r="B202" s="4" t="s">
        <v>501</v>
      </c>
      <c r="C202" s="3" t="s">
        <v>140</v>
      </c>
      <c r="D202" s="9">
        <v>47.617199999999997</v>
      </c>
      <c r="E202" s="9">
        <f t="shared" si="6"/>
        <v>16.21115607953546</v>
      </c>
      <c r="F202" s="3" t="s">
        <v>415</v>
      </c>
      <c r="G202" s="2">
        <v>6.26</v>
      </c>
      <c r="H202" s="24">
        <v>24</v>
      </c>
      <c r="I202" s="42">
        <v>17.8</v>
      </c>
      <c r="J202" s="42">
        <v>51.91</v>
      </c>
      <c r="K202" s="36">
        <v>1.4389758322622919</v>
      </c>
      <c r="L202" s="3" t="s">
        <v>56</v>
      </c>
      <c r="M202" s="3" t="s">
        <v>20</v>
      </c>
      <c r="N202" s="2"/>
      <c r="O202" s="3" t="s">
        <v>422</v>
      </c>
      <c r="P202" s="3" t="s">
        <v>466</v>
      </c>
      <c r="Q202" s="2"/>
    </row>
    <row r="203" spans="1:17" ht="22.5" x14ac:dyDescent="0.3">
      <c r="A203" s="3"/>
      <c r="B203" s="4" t="s">
        <v>502</v>
      </c>
      <c r="C203" s="3" t="s">
        <v>140</v>
      </c>
      <c r="D203" s="9">
        <v>51.671599999999998</v>
      </c>
      <c r="E203" s="9">
        <f t="shared" si="6"/>
        <v>9.0768960056308305</v>
      </c>
      <c r="F203" s="3" t="s">
        <v>415</v>
      </c>
      <c r="G203" s="2">
        <v>6.25</v>
      </c>
      <c r="H203" s="24">
        <v>24</v>
      </c>
      <c r="I203" s="42">
        <v>17.8</v>
      </c>
      <c r="J203" s="42">
        <v>51.94</v>
      </c>
      <c r="K203" s="36">
        <v>1.4058012525255652</v>
      </c>
      <c r="L203" s="3" t="s">
        <v>56</v>
      </c>
      <c r="M203" s="3" t="s">
        <v>20</v>
      </c>
      <c r="N203" s="2"/>
      <c r="O203" s="3" t="s">
        <v>422</v>
      </c>
      <c r="P203" s="3" t="s">
        <v>466</v>
      </c>
      <c r="Q203" s="2"/>
    </row>
    <row r="204" spans="1:17" ht="22.5" x14ac:dyDescent="0.3">
      <c r="A204" s="3"/>
      <c r="B204" s="4" t="s">
        <v>503</v>
      </c>
      <c r="C204" s="3" t="s">
        <v>140</v>
      </c>
      <c r="D204" s="9">
        <v>51.124600000000001</v>
      </c>
      <c r="E204" s="9">
        <f t="shared" si="6"/>
        <v>10.039415801513281</v>
      </c>
      <c r="F204" s="3" t="s">
        <v>415</v>
      </c>
      <c r="G204" s="2">
        <v>6.26</v>
      </c>
      <c r="H204" s="24">
        <v>24</v>
      </c>
      <c r="I204" s="42">
        <v>16.399999999999999</v>
      </c>
      <c r="J204" s="42">
        <v>51.89</v>
      </c>
      <c r="K204" s="36">
        <v>1.4167348008590777</v>
      </c>
      <c r="L204" s="3" t="s">
        <v>56</v>
      </c>
      <c r="M204" s="3" t="s">
        <v>20</v>
      </c>
      <c r="N204" s="2"/>
      <c r="O204" s="3" t="s">
        <v>422</v>
      </c>
      <c r="P204" s="3" t="s">
        <v>466</v>
      </c>
      <c r="Q204" s="2"/>
    </row>
    <row r="205" spans="1:17" ht="22.5" x14ac:dyDescent="0.3">
      <c r="A205" s="3"/>
      <c r="B205" s="4" t="s">
        <v>504</v>
      </c>
      <c r="C205" s="3" t="s">
        <v>140</v>
      </c>
      <c r="D205" s="9">
        <v>53.665199999999999</v>
      </c>
      <c r="E205" s="9">
        <f t="shared" si="6"/>
        <v>5.5688896709484421</v>
      </c>
      <c r="F205" s="3" t="s">
        <v>415</v>
      </c>
      <c r="G205" s="2">
        <v>6.27</v>
      </c>
      <c r="H205" s="24">
        <v>24</v>
      </c>
      <c r="I205" s="42">
        <v>18.100000000000001</v>
      </c>
      <c r="J205" s="42">
        <v>51.93</v>
      </c>
      <c r="K205" s="36">
        <v>1.4476793154595529</v>
      </c>
      <c r="L205" s="3" t="s">
        <v>56</v>
      </c>
      <c r="M205" s="3" t="s">
        <v>20</v>
      </c>
      <c r="N205" s="2"/>
      <c r="O205" s="3" t="s">
        <v>422</v>
      </c>
      <c r="P205" s="3" t="s">
        <v>466</v>
      </c>
      <c r="Q205" s="2"/>
    </row>
    <row r="206" spans="1:17" ht="22.5" x14ac:dyDescent="0.3">
      <c r="A206" s="3"/>
      <c r="B206" s="4" t="s">
        <v>505</v>
      </c>
      <c r="C206" s="3" t="s">
        <v>140</v>
      </c>
      <c r="D206" s="9">
        <v>50.366700000000002</v>
      </c>
      <c r="E206" s="9">
        <f t="shared" si="6"/>
        <v>11.373042407179302</v>
      </c>
      <c r="F206" s="3" t="s">
        <v>415</v>
      </c>
      <c r="G206" s="2">
        <v>6.29</v>
      </c>
      <c r="H206" s="24">
        <v>24</v>
      </c>
      <c r="I206" s="42">
        <v>17.2</v>
      </c>
      <c r="J206" s="42">
        <v>51.92</v>
      </c>
      <c r="K206" s="36">
        <v>1.4583047926506998</v>
      </c>
      <c r="L206" s="3" t="s">
        <v>56</v>
      </c>
      <c r="M206" s="3" t="s">
        <v>20</v>
      </c>
      <c r="N206" s="2"/>
      <c r="O206" s="3" t="s">
        <v>422</v>
      </c>
      <c r="P206" s="3" t="s">
        <v>466</v>
      </c>
      <c r="Q206" s="2"/>
    </row>
    <row r="207" spans="1:17" ht="22.5" x14ac:dyDescent="0.3">
      <c r="A207" s="20" t="s">
        <v>774</v>
      </c>
      <c r="B207" s="4" t="s">
        <v>506</v>
      </c>
      <c r="C207" s="3" t="s">
        <v>140</v>
      </c>
      <c r="D207" s="9">
        <v>39.427300000000002</v>
      </c>
      <c r="E207" s="9"/>
      <c r="F207" s="3" t="s">
        <v>415</v>
      </c>
      <c r="G207" s="2">
        <v>6.66</v>
      </c>
      <c r="H207" s="24">
        <v>19</v>
      </c>
      <c r="I207" s="42">
        <v>17.7</v>
      </c>
      <c r="J207" s="42">
        <v>52.04</v>
      </c>
      <c r="K207" s="36">
        <v>1.4512786825372268</v>
      </c>
      <c r="L207" s="3" t="s">
        <v>425</v>
      </c>
      <c r="M207" s="3" t="s">
        <v>73</v>
      </c>
      <c r="N207" s="2"/>
      <c r="O207" s="3" t="s">
        <v>422</v>
      </c>
      <c r="P207" s="3" t="s">
        <v>466</v>
      </c>
      <c r="Q207" s="2"/>
    </row>
    <row r="208" spans="1:17" ht="22.5" x14ac:dyDescent="0.3">
      <c r="A208" s="4" t="s">
        <v>775</v>
      </c>
      <c r="B208" s="4" t="s">
        <v>507</v>
      </c>
      <c r="C208" s="3" t="s">
        <v>140</v>
      </c>
      <c r="D208" s="9">
        <v>38.974200000000003</v>
      </c>
      <c r="E208" s="9"/>
      <c r="F208" s="3" t="s">
        <v>415</v>
      </c>
      <c r="G208" s="2">
        <v>5.03</v>
      </c>
      <c r="H208" s="24">
        <v>11.5</v>
      </c>
      <c r="I208" s="42">
        <v>22.5</v>
      </c>
      <c r="J208" s="42">
        <v>51.58</v>
      </c>
      <c r="K208" s="36">
        <v>34.624443862863124</v>
      </c>
      <c r="L208" s="3" t="s">
        <v>19</v>
      </c>
      <c r="M208" s="3" t="s">
        <v>73</v>
      </c>
      <c r="N208" s="2" t="s">
        <v>20</v>
      </c>
      <c r="O208" s="3" t="s">
        <v>422</v>
      </c>
      <c r="P208" s="3" t="s">
        <v>466</v>
      </c>
      <c r="Q208" s="2"/>
    </row>
    <row r="209" spans="1:17" ht="22.5" x14ac:dyDescent="0.3">
      <c r="A209" s="10" t="s">
        <v>737</v>
      </c>
      <c r="B209" s="4" t="s">
        <v>770</v>
      </c>
      <c r="C209" s="3" t="s">
        <v>140</v>
      </c>
      <c r="D209" s="9">
        <v>70.430000000000007</v>
      </c>
      <c r="E209" s="9"/>
      <c r="F209" s="3" t="s">
        <v>415</v>
      </c>
      <c r="G209" s="2">
        <v>4.3600000000000003</v>
      </c>
      <c r="H209" s="25">
        <v>24</v>
      </c>
      <c r="I209" s="42">
        <v>25.3</v>
      </c>
      <c r="J209" s="42">
        <v>51.95</v>
      </c>
      <c r="K209" s="36">
        <v>20.40433528761109</v>
      </c>
      <c r="L209" s="3" t="s">
        <v>19</v>
      </c>
      <c r="M209" s="3" t="s">
        <v>20</v>
      </c>
      <c r="N209" s="2" t="s">
        <v>51</v>
      </c>
      <c r="O209" s="3" t="s">
        <v>422</v>
      </c>
      <c r="P209" s="3" t="s">
        <v>466</v>
      </c>
      <c r="Q209" s="2"/>
    </row>
    <row r="210" spans="1:17" ht="22.5" x14ac:dyDescent="0.3">
      <c r="A210" s="10" t="s">
        <v>737</v>
      </c>
      <c r="B210" s="4" t="s">
        <v>776</v>
      </c>
      <c r="C210" s="3" t="s">
        <v>140</v>
      </c>
      <c r="D210" s="9">
        <v>58.118600000000001</v>
      </c>
      <c r="E210" s="9"/>
      <c r="F210" s="3" t="s">
        <v>415</v>
      </c>
      <c r="G210" s="2">
        <v>4.07</v>
      </c>
      <c r="H210" s="25">
        <v>24</v>
      </c>
      <c r="I210" s="42">
        <v>26.6</v>
      </c>
      <c r="J210" s="42">
        <v>51.95</v>
      </c>
      <c r="K210" s="36">
        <v>16.14560570970395</v>
      </c>
      <c r="L210" s="3" t="s">
        <v>449</v>
      </c>
      <c r="M210" s="3" t="s">
        <v>51</v>
      </c>
      <c r="N210" s="2" t="s">
        <v>45</v>
      </c>
      <c r="O210" s="3" t="s">
        <v>422</v>
      </c>
      <c r="P210" s="3" t="s">
        <v>466</v>
      </c>
      <c r="Q210" s="2"/>
    </row>
    <row r="211" spans="1:17" ht="22.5" x14ac:dyDescent="0.3">
      <c r="A211" s="3"/>
      <c r="B211" s="4" t="s">
        <v>777</v>
      </c>
      <c r="C211" s="3" t="s">
        <v>140</v>
      </c>
      <c r="D211" s="9">
        <v>53.7744</v>
      </c>
      <c r="E211" s="9"/>
      <c r="F211" s="3" t="s">
        <v>415</v>
      </c>
      <c r="G211" s="2">
        <v>3.96</v>
      </c>
      <c r="H211" s="25">
        <v>24</v>
      </c>
      <c r="I211" s="42">
        <v>24.5</v>
      </c>
      <c r="J211" s="42">
        <v>52.16</v>
      </c>
      <c r="K211" s="36">
        <v>10.178449224909995</v>
      </c>
      <c r="L211" s="3" t="s">
        <v>56</v>
      </c>
      <c r="M211" s="3" t="s">
        <v>45</v>
      </c>
      <c r="N211" s="2"/>
      <c r="O211" s="3" t="s">
        <v>422</v>
      </c>
      <c r="P211" s="3" t="s">
        <v>466</v>
      </c>
      <c r="Q211" s="2"/>
    </row>
    <row r="212" spans="1:17" ht="22.5" x14ac:dyDescent="0.3">
      <c r="A212" s="10" t="s">
        <v>737</v>
      </c>
      <c r="B212" s="4" t="s">
        <v>778</v>
      </c>
      <c r="C212" s="3" t="s">
        <v>140</v>
      </c>
      <c r="D212" s="9">
        <v>44.933999999999997</v>
      </c>
      <c r="E212" s="9"/>
      <c r="F212" s="3" t="s">
        <v>415</v>
      </c>
      <c r="G212" s="2">
        <v>4.05</v>
      </c>
      <c r="H212" s="25">
        <v>24</v>
      </c>
      <c r="I212" s="42">
        <v>21.9</v>
      </c>
      <c r="J212" s="42">
        <v>52.12</v>
      </c>
      <c r="K212" s="36">
        <v>6.4189700449548228</v>
      </c>
      <c r="L212" s="3" t="s">
        <v>449</v>
      </c>
      <c r="M212" s="3" t="s">
        <v>45</v>
      </c>
      <c r="N212" s="2" t="s">
        <v>38</v>
      </c>
      <c r="O212" s="3" t="s">
        <v>422</v>
      </c>
      <c r="P212" s="3" t="s">
        <v>466</v>
      </c>
      <c r="Q212" s="2"/>
    </row>
    <row r="213" spans="1:17" ht="22.5" x14ac:dyDescent="0.3">
      <c r="A213" s="3"/>
      <c r="B213" s="4" t="s">
        <v>779</v>
      </c>
      <c r="C213" s="3" t="s">
        <v>140</v>
      </c>
      <c r="D213" s="9">
        <v>47.626199999999997</v>
      </c>
      <c r="E213" s="9"/>
      <c r="F213" s="3" t="s">
        <v>415</v>
      </c>
      <c r="G213" s="2">
        <v>4.18</v>
      </c>
      <c r="H213" s="25">
        <v>24</v>
      </c>
      <c r="I213" s="3">
        <v>24.7</v>
      </c>
      <c r="J213" s="42">
        <v>52.11</v>
      </c>
      <c r="K213" s="36">
        <v>6.938197882678022</v>
      </c>
      <c r="L213" s="3" t="s">
        <v>56</v>
      </c>
      <c r="M213" s="3" t="s">
        <v>38</v>
      </c>
      <c r="N213" s="2"/>
      <c r="O213" s="3" t="s">
        <v>422</v>
      </c>
      <c r="P213" s="3" t="s">
        <v>466</v>
      </c>
      <c r="Q213" s="2"/>
    </row>
    <row r="214" spans="1:17" x14ac:dyDescent="0.3">
      <c r="A214" s="3"/>
      <c r="B214" s="3"/>
      <c r="C214" s="3"/>
      <c r="D214" s="3"/>
      <c r="E214" s="3"/>
      <c r="F214" s="1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9.5" x14ac:dyDescent="0.3">
      <c r="A215" s="3" t="s">
        <v>708</v>
      </c>
      <c r="B215" s="26" t="s">
        <v>709</v>
      </c>
      <c r="C215" s="26"/>
      <c r="D215" s="26"/>
      <c r="E215" s="3"/>
      <c r="F215" s="1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9.5" x14ac:dyDescent="0.3">
      <c r="A216" s="3"/>
      <c r="B216" s="26"/>
      <c r="C216" s="26"/>
      <c r="D216" s="26"/>
      <c r="E216" s="3"/>
      <c r="F216" s="1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22.5" x14ac:dyDescent="0.3">
      <c r="A217" s="3"/>
      <c r="B217" s="3"/>
      <c r="C217" s="13" t="s">
        <v>729</v>
      </c>
      <c r="D217" s="55">
        <f>D180*27</f>
        <v>1534.4099999999999</v>
      </c>
      <c r="E217" s="3"/>
      <c r="F217" s="1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22.5" x14ac:dyDescent="0.3">
      <c r="A218" s="3"/>
      <c r="B218" s="47" t="s">
        <v>785</v>
      </c>
      <c r="C218" s="47"/>
      <c r="D218" s="55">
        <f>SUM(D181:D207)</f>
        <v>1296.6184000000001</v>
      </c>
      <c r="E218" s="3"/>
      <c r="F218" s="1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22.5" x14ac:dyDescent="0.3">
      <c r="A219" s="3"/>
      <c r="B219" s="3"/>
      <c r="C219" s="3" t="s">
        <v>731</v>
      </c>
      <c r="D219" s="55">
        <f>D217-D218</f>
        <v>237.79159999999979</v>
      </c>
      <c r="E219" s="3"/>
      <c r="F219" s="1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3">
      <c r="A220" s="3"/>
      <c r="B220" s="3"/>
      <c r="C220" s="3"/>
      <c r="D220" s="3"/>
      <c r="E220" s="3"/>
      <c r="F220" s="1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9.5" x14ac:dyDescent="0.3">
      <c r="A221" s="59" t="s">
        <v>787</v>
      </c>
      <c r="B221" s="59"/>
      <c r="C221" s="3"/>
      <c r="D221" s="3"/>
      <c r="E221" s="3"/>
      <c r="F221" s="1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22.5" x14ac:dyDescent="0.3">
      <c r="B222" s="4" t="s">
        <v>789</v>
      </c>
      <c r="C222" s="3" t="s">
        <v>140</v>
      </c>
      <c r="D222" s="56">
        <v>54.61</v>
      </c>
      <c r="E222" s="12" t="s">
        <v>414</v>
      </c>
      <c r="F222" s="3" t="s">
        <v>415</v>
      </c>
      <c r="G222" s="57">
        <v>5.47</v>
      </c>
      <c r="H222" s="56">
        <v>24</v>
      </c>
      <c r="I222" s="56">
        <v>24.9</v>
      </c>
      <c r="J222" s="42">
        <v>52</v>
      </c>
      <c r="K222" s="36">
        <v>8.3000000000000007</v>
      </c>
      <c r="L222" s="3" t="s">
        <v>56</v>
      </c>
      <c r="M222" s="3" t="s">
        <v>51</v>
      </c>
      <c r="N222" s="2"/>
      <c r="O222" s="3" t="s">
        <v>422</v>
      </c>
      <c r="P222" s="3" t="s">
        <v>466</v>
      </c>
      <c r="Q222" s="2"/>
    </row>
    <row r="223" spans="1:17" ht="22.5" x14ac:dyDescent="0.3">
      <c r="A223" s="3"/>
      <c r="B223" s="4" t="s">
        <v>517</v>
      </c>
      <c r="C223" s="3" t="s">
        <v>140</v>
      </c>
      <c r="D223" s="9">
        <v>52.929400000000001</v>
      </c>
      <c r="E223" s="9">
        <f>($D$222-D223)/$D$222*100</f>
        <v>3.0774583409631906</v>
      </c>
      <c r="F223" s="3" t="s">
        <v>415</v>
      </c>
      <c r="G223" s="2">
        <v>5.58</v>
      </c>
      <c r="H223" s="3">
        <v>24</v>
      </c>
      <c r="I223" s="24">
        <v>24.5</v>
      </c>
      <c r="J223" s="42">
        <v>52.16</v>
      </c>
      <c r="K223" s="36">
        <v>8.8701175528156373</v>
      </c>
      <c r="L223" s="3" t="s">
        <v>56</v>
      </c>
      <c r="M223" s="3" t="s">
        <v>51</v>
      </c>
      <c r="N223" s="2"/>
      <c r="O223" s="3" t="s">
        <v>422</v>
      </c>
      <c r="P223" s="3" t="s">
        <v>466</v>
      </c>
      <c r="Q223" s="2"/>
    </row>
    <row r="224" spans="1:17" ht="22.5" x14ac:dyDescent="0.3">
      <c r="A224" s="3"/>
      <c r="B224" s="4" t="s">
        <v>518</v>
      </c>
      <c r="C224" s="3" t="s">
        <v>140</v>
      </c>
      <c r="D224" s="9">
        <v>51.976999999999997</v>
      </c>
      <c r="E224" s="9">
        <f t="shared" ref="E224:E242" si="7">($D$222-D224)/$D$222*100</f>
        <v>4.8214612708295235</v>
      </c>
      <c r="F224" s="3" t="s">
        <v>415</v>
      </c>
      <c r="G224" s="2">
        <v>5.66</v>
      </c>
      <c r="H224" s="3">
        <v>24</v>
      </c>
      <c r="I224" s="24">
        <v>24.5</v>
      </c>
      <c r="J224" s="42">
        <v>52.16</v>
      </c>
      <c r="K224" s="36">
        <v>8.8085114569905922</v>
      </c>
      <c r="L224" s="3" t="s">
        <v>56</v>
      </c>
      <c r="M224" s="3" t="s">
        <v>51</v>
      </c>
      <c r="N224" s="2"/>
      <c r="O224" s="3" t="s">
        <v>422</v>
      </c>
      <c r="P224" s="3" t="s">
        <v>466</v>
      </c>
      <c r="Q224" s="2"/>
    </row>
    <row r="225" spans="1:17" ht="22.5" x14ac:dyDescent="0.3">
      <c r="A225" s="3"/>
      <c r="B225" s="4" t="s">
        <v>519</v>
      </c>
      <c r="C225" s="3" t="s">
        <v>140</v>
      </c>
      <c r="D225" s="9">
        <v>51.374000000000002</v>
      </c>
      <c r="E225" s="9">
        <f t="shared" si="7"/>
        <v>5.9256546420069531</v>
      </c>
      <c r="F225" s="3" t="s">
        <v>415</v>
      </c>
      <c r="G225" s="2">
        <v>5.8</v>
      </c>
      <c r="H225" s="3">
        <v>24</v>
      </c>
      <c r="I225" s="24">
        <v>24.5</v>
      </c>
      <c r="J225" s="42">
        <v>52.09</v>
      </c>
      <c r="K225" s="36">
        <v>8.7826527037022615</v>
      </c>
      <c r="L225" s="3" t="s">
        <v>56</v>
      </c>
      <c r="M225" s="3" t="s">
        <v>51</v>
      </c>
      <c r="N225" s="2"/>
      <c r="O225" s="3" t="s">
        <v>422</v>
      </c>
      <c r="P225" s="3" t="s">
        <v>466</v>
      </c>
      <c r="Q225" s="2"/>
    </row>
    <row r="226" spans="1:17" ht="22.5" x14ac:dyDescent="0.3">
      <c r="A226" s="3"/>
      <c r="B226" s="4" t="s">
        <v>520</v>
      </c>
      <c r="C226" s="3" t="s">
        <v>140</v>
      </c>
      <c r="D226" s="9">
        <v>51.947400000000002</v>
      </c>
      <c r="E226" s="9">
        <f t="shared" si="7"/>
        <v>4.875663797839219</v>
      </c>
      <c r="F226" s="3" t="s">
        <v>415</v>
      </c>
      <c r="G226" s="2">
        <v>5.85</v>
      </c>
      <c r="H226" s="3">
        <v>24</v>
      </c>
      <c r="I226" s="24">
        <v>24.5</v>
      </c>
      <c r="J226" s="42">
        <v>52.09</v>
      </c>
      <c r="K226" s="36">
        <v>8.7679075372395925</v>
      </c>
      <c r="L226" s="3" t="s">
        <v>56</v>
      </c>
      <c r="M226" s="3" t="s">
        <v>51</v>
      </c>
      <c r="N226" s="2"/>
      <c r="O226" s="3" t="s">
        <v>422</v>
      </c>
      <c r="P226" s="3" t="s">
        <v>466</v>
      </c>
      <c r="Q226" s="2"/>
    </row>
    <row r="227" spans="1:17" ht="22.5" x14ac:dyDescent="0.3">
      <c r="A227" s="3"/>
      <c r="B227" s="4" t="s">
        <v>521</v>
      </c>
      <c r="C227" s="3" t="s">
        <v>140</v>
      </c>
      <c r="D227" s="9">
        <v>48.887900000000002</v>
      </c>
      <c r="E227" s="9">
        <f t="shared" si="7"/>
        <v>10.478117560886279</v>
      </c>
      <c r="F227" s="3" t="s">
        <v>415</v>
      </c>
      <c r="G227" s="2">
        <v>5.97</v>
      </c>
      <c r="H227" s="3">
        <v>24</v>
      </c>
      <c r="I227" s="24">
        <v>25.3</v>
      </c>
      <c r="J227" s="42">
        <v>51.96</v>
      </c>
      <c r="K227" s="36">
        <v>6.5255410848083066</v>
      </c>
      <c r="L227" s="3" t="s">
        <v>56</v>
      </c>
      <c r="M227" s="3" t="s">
        <v>51</v>
      </c>
      <c r="N227" s="2"/>
      <c r="O227" s="3" t="s">
        <v>422</v>
      </c>
      <c r="P227" s="3" t="s">
        <v>466</v>
      </c>
      <c r="Q227" s="2"/>
    </row>
    <row r="228" spans="1:17" ht="22.5" x14ac:dyDescent="0.3">
      <c r="A228" s="3"/>
      <c r="B228" s="4" t="s">
        <v>522</v>
      </c>
      <c r="C228" s="3" t="s">
        <v>140</v>
      </c>
      <c r="D228" s="9">
        <v>47.102600000000002</v>
      </c>
      <c r="E228" s="9">
        <f t="shared" si="7"/>
        <v>13.747299029481773</v>
      </c>
      <c r="F228" s="3" t="s">
        <v>415</v>
      </c>
      <c r="G228" s="2">
        <v>6.08</v>
      </c>
      <c r="H228" s="3">
        <v>24</v>
      </c>
      <c r="I228" s="24">
        <v>25.7</v>
      </c>
      <c r="J228" s="42">
        <v>51.91</v>
      </c>
      <c r="K228" s="36">
        <v>6.6418838875136403</v>
      </c>
      <c r="L228" s="3" t="s">
        <v>56</v>
      </c>
      <c r="M228" s="3" t="s">
        <v>51</v>
      </c>
      <c r="N228" s="2"/>
      <c r="O228" s="3" t="s">
        <v>422</v>
      </c>
      <c r="P228" s="3" t="s">
        <v>466</v>
      </c>
      <c r="Q228" s="2"/>
    </row>
    <row r="229" spans="1:17" ht="22.5" x14ac:dyDescent="0.3">
      <c r="A229" s="3"/>
      <c r="B229" s="4" t="s">
        <v>523</v>
      </c>
      <c r="C229" s="3" t="s">
        <v>140</v>
      </c>
      <c r="D229" s="9">
        <v>47.027000000000001</v>
      </c>
      <c r="E229" s="9">
        <f t="shared" si="7"/>
        <v>13.885735213330888</v>
      </c>
      <c r="F229" s="3" t="s">
        <v>415</v>
      </c>
      <c r="G229" s="2">
        <v>6.2</v>
      </c>
      <c r="H229" s="3">
        <v>24</v>
      </c>
      <c r="I229" s="24">
        <v>27</v>
      </c>
      <c r="J229" s="42">
        <v>51.91</v>
      </c>
      <c r="K229" s="36">
        <v>6.5473026133923069</v>
      </c>
      <c r="L229" s="3" t="s">
        <v>56</v>
      </c>
      <c r="M229" s="3" t="s">
        <v>51</v>
      </c>
      <c r="N229" s="2"/>
      <c r="O229" s="3" t="s">
        <v>422</v>
      </c>
      <c r="P229" s="3" t="s">
        <v>466</v>
      </c>
      <c r="Q229" s="2"/>
    </row>
    <row r="230" spans="1:17" ht="22.5" x14ac:dyDescent="0.3">
      <c r="A230" s="3"/>
      <c r="B230" s="4" t="s">
        <v>524</v>
      </c>
      <c r="C230" s="3" t="s">
        <v>140</v>
      </c>
      <c r="D230" s="9">
        <v>47.171999999999997</v>
      </c>
      <c r="E230" s="9">
        <f t="shared" si="7"/>
        <v>13.620216077641462</v>
      </c>
      <c r="F230" s="3" t="s">
        <v>415</v>
      </c>
      <c r="G230" s="2">
        <v>6.34</v>
      </c>
      <c r="H230" s="3">
        <v>24</v>
      </c>
      <c r="I230" s="24">
        <v>24.1</v>
      </c>
      <c r="J230" s="42">
        <v>51.88</v>
      </c>
      <c r="K230" s="36">
        <v>6.5839905028406678</v>
      </c>
      <c r="L230" s="3" t="s">
        <v>56</v>
      </c>
      <c r="M230" s="3" t="s">
        <v>51</v>
      </c>
      <c r="N230" s="2"/>
      <c r="O230" s="3" t="s">
        <v>422</v>
      </c>
      <c r="P230" s="3" t="s">
        <v>466</v>
      </c>
      <c r="Q230" s="2"/>
    </row>
    <row r="231" spans="1:17" ht="22.5" x14ac:dyDescent="0.3">
      <c r="A231" s="10" t="s">
        <v>725</v>
      </c>
      <c r="B231" s="4" t="s">
        <v>525</v>
      </c>
      <c r="C231" s="3" t="s">
        <v>140</v>
      </c>
      <c r="D231" s="9">
        <v>42.524799999999999</v>
      </c>
      <c r="E231" s="9">
        <f t="shared" si="7"/>
        <v>22.130012818165174</v>
      </c>
      <c r="F231" s="3" t="s">
        <v>415</v>
      </c>
      <c r="G231" s="2">
        <v>6.47</v>
      </c>
      <c r="H231" s="3">
        <v>24</v>
      </c>
      <c r="I231" s="24">
        <v>22.9</v>
      </c>
      <c r="J231" s="42">
        <v>51.85</v>
      </c>
      <c r="K231" s="36">
        <v>6.6474151553916769</v>
      </c>
      <c r="L231" s="3" t="s">
        <v>56</v>
      </c>
      <c r="M231" s="3" t="s">
        <v>51</v>
      </c>
      <c r="N231" s="2"/>
      <c r="O231" s="3" t="s">
        <v>471</v>
      </c>
      <c r="P231" s="3" t="s">
        <v>466</v>
      </c>
      <c r="Q231" s="2" t="s">
        <v>539</v>
      </c>
    </row>
    <row r="232" spans="1:17" ht="22.5" x14ac:dyDescent="0.3">
      <c r="A232" s="3"/>
      <c r="B232" s="4" t="s">
        <v>526</v>
      </c>
      <c r="C232" s="3" t="s">
        <v>140</v>
      </c>
      <c r="D232" s="9">
        <v>39.469799999999999</v>
      </c>
      <c r="E232" s="9">
        <f t="shared" si="7"/>
        <v>27.724226332173597</v>
      </c>
      <c r="F232" s="3" t="s">
        <v>415</v>
      </c>
      <c r="G232" s="2">
        <v>6.63</v>
      </c>
      <c r="H232" s="3">
        <v>24</v>
      </c>
      <c r="I232" s="24">
        <v>24.5</v>
      </c>
      <c r="J232" s="42">
        <v>51.79</v>
      </c>
      <c r="K232" s="36">
        <v>6.6438137512731252</v>
      </c>
      <c r="L232" s="3" t="s">
        <v>56</v>
      </c>
      <c r="M232" s="3" t="s">
        <v>51</v>
      </c>
      <c r="N232" s="2"/>
      <c r="O232" s="3" t="s">
        <v>422</v>
      </c>
      <c r="P232" s="3" t="s">
        <v>539</v>
      </c>
      <c r="Q232" s="2"/>
    </row>
    <row r="233" spans="1:17" ht="22.5" x14ac:dyDescent="0.3">
      <c r="A233" s="3"/>
      <c r="B233" s="4" t="s">
        <v>527</v>
      </c>
      <c r="C233" s="3" t="s">
        <v>140</v>
      </c>
      <c r="D233" s="9">
        <v>35.416200000000003</v>
      </c>
      <c r="E233" s="9">
        <f t="shared" si="7"/>
        <v>35.147042666178343</v>
      </c>
      <c r="F233" s="3" t="s">
        <v>415</v>
      </c>
      <c r="G233" s="2">
        <v>6.84</v>
      </c>
      <c r="H233" s="3">
        <v>24</v>
      </c>
      <c r="I233" s="24">
        <v>22.2</v>
      </c>
      <c r="J233" s="42">
        <v>51.69</v>
      </c>
      <c r="K233" s="36">
        <v>6.6720879145701684</v>
      </c>
      <c r="L233" s="3" t="s">
        <v>56</v>
      </c>
      <c r="M233" s="3" t="s">
        <v>51</v>
      </c>
      <c r="N233" s="2"/>
      <c r="O233" s="3" t="s">
        <v>422</v>
      </c>
      <c r="P233" s="3" t="s">
        <v>539</v>
      </c>
      <c r="Q233" s="2"/>
    </row>
    <row r="234" spans="1:17" ht="22.5" x14ac:dyDescent="0.3">
      <c r="A234" s="3"/>
      <c r="B234" s="4" t="s">
        <v>528</v>
      </c>
      <c r="C234" s="3" t="s">
        <v>140</v>
      </c>
      <c r="D234" s="9">
        <v>35.408900000000003</v>
      </c>
      <c r="E234" s="9">
        <f t="shared" si="7"/>
        <v>35.160410181285471</v>
      </c>
      <c r="F234" s="3" t="s">
        <v>415</v>
      </c>
      <c r="G234" s="2">
        <v>7.13</v>
      </c>
      <c r="H234" s="3">
        <v>24</v>
      </c>
      <c r="I234" s="24">
        <v>20.6</v>
      </c>
      <c r="J234" s="42">
        <v>51.61</v>
      </c>
      <c r="K234" s="36">
        <v>6.6867369503147511</v>
      </c>
      <c r="L234" s="3" t="s">
        <v>56</v>
      </c>
      <c r="M234" s="3" t="s">
        <v>51</v>
      </c>
      <c r="N234" s="2"/>
      <c r="O234" s="3" t="s">
        <v>422</v>
      </c>
      <c r="P234" s="3" t="s">
        <v>539</v>
      </c>
      <c r="Q234" s="2"/>
    </row>
    <row r="235" spans="1:17" ht="22.5" x14ac:dyDescent="0.3">
      <c r="A235" s="3"/>
      <c r="B235" s="4" t="s">
        <v>529</v>
      </c>
      <c r="C235" s="3" t="s">
        <v>140</v>
      </c>
      <c r="D235" s="9">
        <v>35.366700000000002</v>
      </c>
      <c r="E235" s="9">
        <f t="shared" si="7"/>
        <v>35.237685405603365</v>
      </c>
      <c r="F235" s="3" t="s">
        <v>415</v>
      </c>
      <c r="G235" s="2">
        <v>7.2</v>
      </c>
      <c r="H235" s="3">
        <v>24</v>
      </c>
      <c r="I235" s="24">
        <v>20.7</v>
      </c>
      <c r="J235" s="42">
        <v>51.55</v>
      </c>
      <c r="K235" s="36">
        <v>5.3358102395756459</v>
      </c>
      <c r="L235" s="3" t="s">
        <v>56</v>
      </c>
      <c r="M235" s="3" t="s">
        <v>51</v>
      </c>
      <c r="N235" s="2"/>
      <c r="O235" s="3" t="s">
        <v>422</v>
      </c>
      <c r="P235" s="3" t="s">
        <v>539</v>
      </c>
      <c r="Q235" s="2"/>
    </row>
    <row r="236" spans="1:17" ht="22.5" x14ac:dyDescent="0.3">
      <c r="A236" s="3"/>
      <c r="B236" s="4" t="s">
        <v>530</v>
      </c>
      <c r="C236" s="3" t="s">
        <v>140</v>
      </c>
      <c r="D236" s="9">
        <v>32.712299999999999</v>
      </c>
      <c r="E236" s="9">
        <f t="shared" si="7"/>
        <v>40.098333638527741</v>
      </c>
      <c r="F236" s="3" t="s">
        <v>415</v>
      </c>
      <c r="G236" s="2">
        <v>7.58</v>
      </c>
      <c r="H236" s="3">
        <v>24</v>
      </c>
      <c r="I236" s="24">
        <v>24.9</v>
      </c>
      <c r="J236" s="42">
        <v>51.42</v>
      </c>
      <c r="K236" s="36">
        <v>5.55081727668186</v>
      </c>
      <c r="L236" s="3" t="s">
        <v>56</v>
      </c>
      <c r="M236" s="3" t="s">
        <v>51</v>
      </c>
      <c r="N236" s="2"/>
      <c r="O236" s="3" t="s">
        <v>422</v>
      </c>
      <c r="P236" s="3" t="s">
        <v>539</v>
      </c>
      <c r="Q236" s="2"/>
    </row>
    <row r="237" spans="1:17" ht="22.5" x14ac:dyDescent="0.3">
      <c r="A237" s="3"/>
      <c r="B237" s="4" t="s">
        <v>531</v>
      </c>
      <c r="C237" s="3" t="s">
        <v>140</v>
      </c>
      <c r="D237" s="9">
        <v>30.886399999999998</v>
      </c>
      <c r="E237" s="9">
        <f t="shared" si="7"/>
        <v>43.441860465116285</v>
      </c>
      <c r="F237" s="3" t="s">
        <v>415</v>
      </c>
      <c r="G237" s="2">
        <v>7.76</v>
      </c>
      <c r="H237" s="3">
        <v>24</v>
      </c>
      <c r="I237" s="24">
        <v>22.2</v>
      </c>
      <c r="J237" s="42">
        <v>51.35</v>
      </c>
      <c r="K237" s="36">
        <v>6.7074829050973888</v>
      </c>
      <c r="L237" s="3" t="s">
        <v>56</v>
      </c>
      <c r="M237" s="3" t="s">
        <v>51</v>
      </c>
      <c r="N237" s="2"/>
      <c r="O237" s="3" t="s">
        <v>422</v>
      </c>
      <c r="P237" s="3" t="s">
        <v>539</v>
      </c>
      <c r="Q237" s="2"/>
    </row>
    <row r="238" spans="1:17" ht="22.5" x14ac:dyDescent="0.3">
      <c r="A238" s="3"/>
      <c r="B238" s="4" t="s">
        <v>532</v>
      </c>
      <c r="C238" s="3" t="s">
        <v>140</v>
      </c>
      <c r="D238" s="9">
        <v>24.293500000000002</v>
      </c>
      <c r="E238" s="9">
        <f t="shared" si="7"/>
        <v>55.51455777330159</v>
      </c>
      <c r="F238" s="3" t="s">
        <v>415</v>
      </c>
      <c r="G238" s="2">
        <v>7.99</v>
      </c>
      <c r="H238" s="3">
        <v>24</v>
      </c>
      <c r="I238" s="24">
        <v>22.2</v>
      </c>
      <c r="J238" s="42">
        <v>51.24</v>
      </c>
      <c r="K238" s="36">
        <v>6.5091485376746867</v>
      </c>
      <c r="L238" s="3" t="s">
        <v>56</v>
      </c>
      <c r="M238" s="3" t="s">
        <v>51</v>
      </c>
      <c r="N238" s="2"/>
      <c r="O238" s="3" t="s">
        <v>422</v>
      </c>
      <c r="P238" s="3" t="s">
        <v>539</v>
      </c>
      <c r="Q238" s="2"/>
    </row>
    <row r="239" spans="1:17" ht="22.5" x14ac:dyDescent="0.3">
      <c r="A239" s="3"/>
      <c r="B239" s="4" t="s">
        <v>533</v>
      </c>
      <c r="C239" s="3" t="s">
        <v>140</v>
      </c>
      <c r="D239" s="9">
        <v>23.702100000000002</v>
      </c>
      <c r="E239" s="9">
        <f t="shared" si="7"/>
        <v>56.597509613623878</v>
      </c>
      <c r="F239" s="3" t="s">
        <v>415</v>
      </c>
      <c r="G239" s="2">
        <v>8.2100000000000009</v>
      </c>
      <c r="H239" s="3">
        <v>24</v>
      </c>
      <c r="I239" s="24">
        <v>21</v>
      </c>
      <c r="J239" s="42">
        <v>51.16</v>
      </c>
      <c r="K239" s="36">
        <v>6.0851148210496113</v>
      </c>
      <c r="L239" s="3" t="s">
        <v>56</v>
      </c>
      <c r="M239" s="3" t="s">
        <v>51</v>
      </c>
      <c r="N239" s="2"/>
      <c r="O239" s="3" t="s">
        <v>422</v>
      </c>
      <c r="P239" s="3" t="s">
        <v>539</v>
      </c>
      <c r="Q239" s="2"/>
    </row>
    <row r="240" spans="1:17" ht="22.5" x14ac:dyDescent="0.3">
      <c r="A240" s="3"/>
      <c r="B240" s="4" t="s">
        <v>534</v>
      </c>
      <c r="C240" s="3" t="s">
        <v>140</v>
      </c>
      <c r="D240" s="9">
        <v>23.747800000000002</v>
      </c>
      <c r="E240" s="9">
        <f t="shared" si="7"/>
        <v>56.513825306720378</v>
      </c>
      <c r="F240" s="3" t="s">
        <v>415</v>
      </c>
      <c r="G240" s="2">
        <v>8.5500000000000007</v>
      </c>
      <c r="H240" s="3">
        <v>24</v>
      </c>
      <c r="I240" s="24">
        <v>21.5</v>
      </c>
      <c r="J240" s="42">
        <v>51.04</v>
      </c>
      <c r="K240" s="36">
        <v>5.9542357607862622</v>
      </c>
      <c r="L240" s="3" t="s">
        <v>56</v>
      </c>
      <c r="M240" s="3" t="s">
        <v>51</v>
      </c>
      <c r="N240" s="2"/>
      <c r="O240" s="3" t="s">
        <v>422</v>
      </c>
      <c r="P240" s="3" t="s">
        <v>539</v>
      </c>
      <c r="Q240" s="2"/>
    </row>
    <row r="241" spans="1:17" ht="22.5" x14ac:dyDescent="0.3">
      <c r="A241" s="3"/>
      <c r="B241" s="4" t="s">
        <v>535</v>
      </c>
      <c r="C241" s="3" t="s">
        <v>140</v>
      </c>
      <c r="D241" s="9">
        <v>23.9145</v>
      </c>
      <c r="E241" s="9">
        <f t="shared" si="7"/>
        <v>56.208569859000178</v>
      </c>
      <c r="F241" s="3" t="s">
        <v>415</v>
      </c>
      <c r="G241" s="2">
        <v>8.5500000000000007</v>
      </c>
      <c r="H241" s="3">
        <v>24</v>
      </c>
      <c r="I241" s="24">
        <v>21.5</v>
      </c>
      <c r="J241" s="42">
        <v>51.04</v>
      </c>
      <c r="K241" s="36">
        <v>5.9746179096364127</v>
      </c>
      <c r="L241" s="3" t="s">
        <v>56</v>
      </c>
      <c r="M241" s="3" t="s">
        <v>51</v>
      </c>
      <c r="N241" s="2"/>
      <c r="O241" s="3" t="s">
        <v>422</v>
      </c>
      <c r="P241" s="3" t="s">
        <v>539</v>
      </c>
      <c r="Q241" s="2"/>
    </row>
    <row r="242" spans="1:17" ht="22.5" x14ac:dyDescent="0.3">
      <c r="A242" s="3"/>
      <c r="B242" s="4" t="s">
        <v>536</v>
      </c>
      <c r="C242" s="3" t="s">
        <v>140</v>
      </c>
      <c r="D242" s="9">
        <v>19.068100000000001</v>
      </c>
      <c r="E242" s="9">
        <f t="shared" si="7"/>
        <v>65.083134956967584</v>
      </c>
      <c r="F242" s="3" t="s">
        <v>415</v>
      </c>
      <c r="G242" s="2">
        <v>9.17</v>
      </c>
      <c r="H242" s="3">
        <v>24</v>
      </c>
      <c r="I242" s="24">
        <v>20</v>
      </c>
      <c r="J242" s="42">
        <v>50.56</v>
      </c>
      <c r="K242" s="36">
        <v>8.2021806053041466</v>
      </c>
      <c r="L242" s="3" t="s">
        <v>56</v>
      </c>
      <c r="M242" s="3" t="s">
        <v>51</v>
      </c>
      <c r="N242" s="2"/>
      <c r="O242" s="3" t="s">
        <v>422</v>
      </c>
      <c r="P242" s="3" t="s">
        <v>539</v>
      </c>
      <c r="Q242" s="2"/>
    </row>
    <row r="243" spans="1:17" ht="22.5" x14ac:dyDescent="0.3">
      <c r="A243" s="4" t="s">
        <v>784</v>
      </c>
      <c r="B243" s="4" t="s">
        <v>537</v>
      </c>
      <c r="C243" s="3" t="s">
        <v>140</v>
      </c>
      <c r="D243" s="9">
        <v>61.226199999999999</v>
      </c>
      <c r="E243" s="9"/>
      <c r="F243" s="3" t="s">
        <v>415</v>
      </c>
      <c r="G243" s="2">
        <v>5.48</v>
      </c>
      <c r="H243" s="3">
        <v>24</v>
      </c>
      <c r="I243" s="24">
        <v>25.6</v>
      </c>
      <c r="J243" s="42">
        <v>50.56</v>
      </c>
      <c r="K243" s="36">
        <v>8.1852213594833589</v>
      </c>
      <c r="L243" s="3" t="s">
        <v>56</v>
      </c>
      <c r="M243" s="3" t="s">
        <v>51</v>
      </c>
      <c r="N243" s="2"/>
      <c r="O243" s="3" t="s">
        <v>422</v>
      </c>
      <c r="P243" s="3" t="s">
        <v>539</v>
      </c>
      <c r="Q243" s="2"/>
    </row>
    <row r="244" spans="1:17" ht="22.5" x14ac:dyDescent="0.3">
      <c r="A244" s="4" t="s">
        <v>749</v>
      </c>
      <c r="B244" s="4" t="s">
        <v>781</v>
      </c>
      <c r="C244" s="3" t="s">
        <v>782</v>
      </c>
      <c r="D244" s="9">
        <v>50.589300000000001</v>
      </c>
      <c r="E244" s="3"/>
      <c r="F244" s="3" t="s">
        <v>415</v>
      </c>
      <c r="G244" s="57">
        <v>5.38</v>
      </c>
      <c r="H244" s="3">
        <v>24</v>
      </c>
      <c r="I244" s="24">
        <v>25.6</v>
      </c>
      <c r="J244" s="42">
        <v>51.95</v>
      </c>
      <c r="K244" s="36">
        <v>8.0169126673031652</v>
      </c>
      <c r="L244" s="3" t="s">
        <v>449</v>
      </c>
      <c r="M244" s="3" t="s">
        <v>45</v>
      </c>
      <c r="N244" s="2"/>
      <c r="O244" s="3" t="s">
        <v>422</v>
      </c>
      <c r="P244" s="3" t="s">
        <v>539</v>
      </c>
      <c r="Q244" s="2"/>
    </row>
    <row r="245" spans="1:17" x14ac:dyDescent="0.3">
      <c r="A245" s="3"/>
      <c r="B245" s="58"/>
      <c r="C245" s="3"/>
      <c r="D245" s="3"/>
      <c r="E245" s="3"/>
      <c r="F245" s="1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9.5" x14ac:dyDescent="0.3">
      <c r="A246" s="10" t="s">
        <v>711</v>
      </c>
      <c r="B246" s="3"/>
      <c r="C246" s="3"/>
      <c r="D246" s="3"/>
      <c r="E246" s="3"/>
      <c r="F246" s="1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22.5" x14ac:dyDescent="0.3">
      <c r="A247" s="3"/>
      <c r="B247" s="3"/>
      <c r="C247" s="13" t="s">
        <v>729</v>
      </c>
      <c r="D247" s="56">
        <f>D222*20</f>
        <v>1092.2</v>
      </c>
      <c r="E247" s="3"/>
      <c r="F247" s="1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22.5" x14ac:dyDescent="0.3">
      <c r="A248" s="3"/>
      <c r="B248" s="47" t="s">
        <v>786</v>
      </c>
      <c r="C248" s="47"/>
      <c r="D248" s="9">
        <f>SUM(D223:D242)</f>
        <v>764.9283999999999</v>
      </c>
      <c r="E248" s="3"/>
      <c r="F248" s="1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22.5" x14ac:dyDescent="0.3">
      <c r="A249" s="3"/>
      <c r="B249" s="3"/>
      <c r="C249" s="3" t="s">
        <v>731</v>
      </c>
      <c r="D249" s="9">
        <f>D247-D248</f>
        <v>327.27160000000015</v>
      </c>
      <c r="E249" s="3"/>
      <c r="F249" s="1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22.5" x14ac:dyDescent="0.3">
      <c r="A250" s="3"/>
      <c r="B250" s="3"/>
      <c r="C250" s="3"/>
      <c r="D250" s="9"/>
      <c r="E250" s="3"/>
      <c r="F250" s="1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9.5" x14ac:dyDescent="0.3">
      <c r="A251" s="63" t="s">
        <v>797</v>
      </c>
      <c r="B251" s="63"/>
      <c r="C251" s="63"/>
      <c r="D251" s="63"/>
      <c r="E251" s="63"/>
      <c r="F251" s="1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22.5" x14ac:dyDescent="0.3">
      <c r="A252" s="29"/>
      <c r="B252" s="2" t="s">
        <v>788</v>
      </c>
      <c r="C252" s="3" t="s">
        <v>140</v>
      </c>
      <c r="D252" s="9">
        <v>48.69</v>
      </c>
      <c r="E252" s="12" t="s">
        <v>414</v>
      </c>
      <c r="F252" s="3" t="s">
        <v>415</v>
      </c>
      <c r="G252" s="57">
        <v>5.65</v>
      </c>
      <c r="H252" s="56">
        <v>24</v>
      </c>
      <c r="I252" s="56">
        <v>31.4</v>
      </c>
      <c r="J252" s="56">
        <v>52</v>
      </c>
      <c r="K252" s="57">
        <v>8.9</v>
      </c>
      <c r="L252" s="3"/>
      <c r="M252" s="3"/>
      <c r="N252" s="2"/>
      <c r="O252" s="3"/>
      <c r="P252" s="3"/>
      <c r="Q252" s="2"/>
    </row>
    <row r="253" spans="1:17" ht="22.5" x14ac:dyDescent="0.3">
      <c r="A253" s="2"/>
      <c r="B253" s="2" t="s">
        <v>543</v>
      </c>
      <c r="C253" s="3" t="s">
        <v>140</v>
      </c>
      <c r="D253" s="9">
        <v>44.212200000000003</v>
      </c>
      <c r="E253" s="9">
        <f>($D$252-D253)/$D$252*100</f>
        <v>9.1965495995070761</v>
      </c>
      <c r="F253" s="3" t="s">
        <v>415</v>
      </c>
      <c r="G253" s="2">
        <v>6.03</v>
      </c>
      <c r="H253" s="3">
        <v>24</v>
      </c>
      <c r="I253" s="3">
        <v>36.9</v>
      </c>
      <c r="J253" s="3">
        <v>51.9</v>
      </c>
      <c r="K253" s="60">
        <v>5.7561035189382119</v>
      </c>
      <c r="L253" s="3" t="s">
        <v>56</v>
      </c>
      <c r="M253" s="3" t="s">
        <v>45</v>
      </c>
      <c r="N253" s="2"/>
      <c r="O253" s="3" t="s">
        <v>422</v>
      </c>
      <c r="P253" s="3" t="s">
        <v>539</v>
      </c>
      <c r="Q253" s="2"/>
    </row>
    <row r="254" spans="1:17" ht="22.5" x14ac:dyDescent="0.3">
      <c r="A254" s="2"/>
      <c r="B254" s="2" t="s">
        <v>546</v>
      </c>
      <c r="C254" s="3" t="s">
        <v>140</v>
      </c>
      <c r="D254" s="9">
        <v>44.011000000000003</v>
      </c>
      <c r="E254" s="9">
        <f>($D$252-D254)/$D$252*100</f>
        <v>9.6097761347299144</v>
      </c>
      <c r="F254" s="3" t="s">
        <v>415</v>
      </c>
      <c r="G254" s="2">
        <v>6.03</v>
      </c>
      <c r="H254" s="3">
        <v>24</v>
      </c>
      <c r="I254" s="3">
        <v>37.4</v>
      </c>
      <c r="J254" s="3">
        <v>51.89</v>
      </c>
      <c r="K254" s="60">
        <v>5.7796914407761699</v>
      </c>
      <c r="L254" s="3" t="s">
        <v>56</v>
      </c>
      <c r="M254" s="3" t="s">
        <v>45</v>
      </c>
      <c r="N254" s="2"/>
      <c r="O254" s="3" t="s">
        <v>422</v>
      </c>
      <c r="P254" s="3" t="s">
        <v>539</v>
      </c>
      <c r="Q254" s="2"/>
    </row>
    <row r="255" spans="1:17" ht="22.5" x14ac:dyDescent="0.3">
      <c r="A255" s="2"/>
      <c r="B255" s="2" t="s">
        <v>547</v>
      </c>
      <c r="C255" s="3" t="s">
        <v>140</v>
      </c>
      <c r="D255" s="9">
        <v>44.195700000000002</v>
      </c>
      <c r="E255" s="9">
        <f>($D$252-D255)/$D$252*100</f>
        <v>9.2304374614910571</v>
      </c>
      <c r="F255" s="3" t="s">
        <v>415</v>
      </c>
      <c r="G255" s="2">
        <v>6.06</v>
      </c>
      <c r="H255" s="3">
        <v>24</v>
      </c>
      <c r="I255" s="3">
        <v>32.4</v>
      </c>
      <c r="J255" s="3">
        <v>51.86</v>
      </c>
      <c r="K255" s="60">
        <v>5.7313268032862927</v>
      </c>
      <c r="L255" s="3" t="s">
        <v>56</v>
      </c>
      <c r="M255" s="3" t="s">
        <v>45</v>
      </c>
      <c r="N255" s="2"/>
      <c r="O255" s="3" t="s">
        <v>422</v>
      </c>
      <c r="P255" s="3" t="s">
        <v>539</v>
      </c>
      <c r="Q255" s="2"/>
    </row>
    <row r="256" spans="1:17" ht="22.5" x14ac:dyDescent="0.3">
      <c r="A256" s="2"/>
      <c r="B256" s="2" t="s">
        <v>548</v>
      </c>
      <c r="C256" s="3" t="s">
        <v>140</v>
      </c>
      <c r="D256" s="9">
        <v>44.021599999999999</v>
      </c>
      <c r="E256" s="9">
        <f>($D$252-D256)/$D$252*100</f>
        <v>9.5880057506674845</v>
      </c>
      <c r="F256" s="3" t="s">
        <v>415</v>
      </c>
      <c r="G256" s="2">
        <v>6.11</v>
      </c>
      <c r="H256" s="3">
        <v>24</v>
      </c>
      <c r="I256" s="3">
        <v>28.9</v>
      </c>
      <c r="J256" s="3">
        <v>51.86</v>
      </c>
      <c r="K256" s="60">
        <v>5.7160575717375108</v>
      </c>
      <c r="L256" s="3" t="s">
        <v>56</v>
      </c>
      <c r="M256" s="3" t="s">
        <v>45</v>
      </c>
      <c r="N256" s="2"/>
      <c r="O256" s="3" t="s">
        <v>422</v>
      </c>
      <c r="P256" s="3" t="s">
        <v>539</v>
      </c>
      <c r="Q256" s="2"/>
    </row>
    <row r="257" spans="1:17" ht="22.5" x14ac:dyDescent="0.3">
      <c r="A257" s="2"/>
      <c r="B257" s="2" t="s">
        <v>549</v>
      </c>
      <c r="C257" s="3" t="s">
        <v>140</v>
      </c>
      <c r="D257" s="9">
        <v>44.648499999999999</v>
      </c>
      <c r="E257" s="9">
        <f>($D$252-D257)/$D$252*100</f>
        <v>8.3004723762579573</v>
      </c>
      <c r="F257" s="3" t="s">
        <v>415</v>
      </c>
      <c r="G257" s="2">
        <v>6.24</v>
      </c>
      <c r="H257" s="3">
        <v>24</v>
      </c>
      <c r="I257" s="3">
        <v>27.1</v>
      </c>
      <c r="J257" s="3">
        <v>51.83</v>
      </c>
      <c r="K257" s="60">
        <v>5.7119500095187972</v>
      </c>
      <c r="L257" s="3" t="s">
        <v>56</v>
      </c>
      <c r="M257" s="3" t="s">
        <v>45</v>
      </c>
      <c r="N257" s="2"/>
      <c r="O257" s="3" t="s">
        <v>422</v>
      </c>
      <c r="P257" s="3" t="s">
        <v>539</v>
      </c>
      <c r="Q257" s="2"/>
    </row>
    <row r="258" spans="1:17" ht="22.5" x14ac:dyDescent="0.3">
      <c r="A258" s="23" t="s">
        <v>790</v>
      </c>
      <c r="B258" s="2" t="s">
        <v>550</v>
      </c>
      <c r="C258" s="3" t="s">
        <v>140</v>
      </c>
      <c r="D258" s="9">
        <v>48.339399999999998</v>
      </c>
      <c r="E258" s="9">
        <f>($D$252-D258)/$D$252*100</f>
        <v>0.72006572191415075</v>
      </c>
      <c r="F258" s="3" t="s">
        <v>415</v>
      </c>
      <c r="G258" s="2">
        <v>6.14</v>
      </c>
      <c r="H258" s="3">
        <v>24</v>
      </c>
      <c r="I258" s="3">
        <v>26.2</v>
      </c>
      <c r="J258" s="3">
        <v>51.82</v>
      </c>
      <c r="K258" s="60">
        <v>5.7677588054464888</v>
      </c>
      <c r="L258" s="3" t="s">
        <v>19</v>
      </c>
      <c r="M258" s="3" t="s">
        <v>45</v>
      </c>
      <c r="N258" s="2" t="s">
        <v>51</v>
      </c>
      <c r="O258" s="3" t="s">
        <v>422</v>
      </c>
      <c r="P258" s="3" t="s">
        <v>539</v>
      </c>
      <c r="Q258" s="2"/>
    </row>
    <row r="259" spans="1:17" ht="22.5" x14ac:dyDescent="0.3">
      <c r="A259" s="2"/>
      <c r="B259" s="2" t="s">
        <v>551</v>
      </c>
      <c r="C259" s="3" t="s">
        <v>140</v>
      </c>
      <c r="D259" s="9">
        <v>49.049900000000001</v>
      </c>
      <c r="E259" s="9">
        <f>($D$252-D259)/$D$252*100</f>
        <v>-0.73916615321421908</v>
      </c>
      <c r="F259" s="3" t="s">
        <v>415</v>
      </c>
      <c r="G259" s="2">
        <v>5.88</v>
      </c>
      <c r="H259" s="3">
        <v>24</v>
      </c>
      <c r="I259" s="3">
        <v>28.2</v>
      </c>
      <c r="J259" s="3">
        <v>51.94</v>
      </c>
      <c r="K259" s="60">
        <v>5.5459848032309953</v>
      </c>
      <c r="L259" s="3" t="s">
        <v>56</v>
      </c>
      <c r="M259" s="3" t="s">
        <v>51</v>
      </c>
      <c r="N259" s="2"/>
      <c r="O259" s="3" t="s">
        <v>422</v>
      </c>
      <c r="P259" s="3" t="s">
        <v>539</v>
      </c>
      <c r="Q259" s="2"/>
    </row>
    <row r="260" spans="1:17" ht="22.5" x14ac:dyDescent="0.3">
      <c r="A260" s="2"/>
      <c r="B260" s="2" t="s">
        <v>552</v>
      </c>
      <c r="C260" s="3" t="s">
        <v>140</v>
      </c>
      <c r="D260" s="9">
        <v>46.812399999999997</v>
      </c>
      <c r="E260" s="9">
        <f>($D$252-D260)/$D$252*100</f>
        <v>3.8562333127952373</v>
      </c>
      <c r="F260" s="3" t="s">
        <v>415</v>
      </c>
      <c r="G260" s="2">
        <v>5.83</v>
      </c>
      <c r="H260" s="3">
        <v>24</v>
      </c>
      <c r="I260" s="3">
        <v>28.2</v>
      </c>
      <c r="J260" s="3">
        <v>51.99</v>
      </c>
      <c r="K260" s="60">
        <v>5.7852193008690005</v>
      </c>
      <c r="L260" s="3" t="s">
        <v>56</v>
      </c>
      <c r="M260" s="3" t="s">
        <v>51</v>
      </c>
      <c r="N260" s="2"/>
      <c r="O260" s="3" t="s">
        <v>422</v>
      </c>
      <c r="P260" s="3" t="s">
        <v>539</v>
      </c>
      <c r="Q260" s="2"/>
    </row>
    <row r="261" spans="1:17" ht="22.5" x14ac:dyDescent="0.3">
      <c r="A261" s="2"/>
      <c r="B261" s="2" t="s">
        <v>553</v>
      </c>
      <c r="C261" s="3" t="s">
        <v>140</v>
      </c>
      <c r="D261" s="9">
        <v>47.492699999999999</v>
      </c>
      <c r="E261" s="9">
        <f>($D$252-D261)/$D$252*100</f>
        <v>2.4590264941466393</v>
      </c>
      <c r="F261" s="3" t="s">
        <v>415</v>
      </c>
      <c r="G261" s="2">
        <v>5.86</v>
      </c>
      <c r="H261" s="3">
        <v>24</v>
      </c>
      <c r="I261" s="3">
        <v>26.8</v>
      </c>
      <c r="J261" s="3">
        <v>51.99</v>
      </c>
      <c r="K261" s="60">
        <v>5.7600431224167083</v>
      </c>
      <c r="L261" s="3" t="s">
        <v>56</v>
      </c>
      <c r="M261" s="3" t="s">
        <v>51</v>
      </c>
      <c r="N261" s="2"/>
      <c r="O261" s="3" t="s">
        <v>422</v>
      </c>
      <c r="P261" s="3" t="s">
        <v>539</v>
      </c>
      <c r="Q261" s="2"/>
    </row>
    <row r="262" spans="1:17" ht="22.5" x14ac:dyDescent="0.3">
      <c r="A262" s="2"/>
      <c r="B262" s="2" t="s">
        <v>554</v>
      </c>
      <c r="C262" s="3" t="s">
        <v>140</v>
      </c>
      <c r="D262" s="9">
        <v>47.549500000000002</v>
      </c>
      <c r="E262" s="9">
        <f>($D$252-D262)/$D$252*100</f>
        <v>2.342370096529053</v>
      </c>
      <c r="F262" s="3" t="s">
        <v>415</v>
      </c>
      <c r="G262" s="2">
        <v>5.93</v>
      </c>
      <c r="H262" s="3">
        <v>24</v>
      </c>
      <c r="I262" s="3">
        <v>27.5</v>
      </c>
      <c r="J262" s="3">
        <v>51.93</v>
      </c>
      <c r="K262" s="60">
        <v>5.7289771711584772</v>
      </c>
      <c r="L262" s="3" t="s">
        <v>56</v>
      </c>
      <c r="M262" s="3" t="s">
        <v>51</v>
      </c>
      <c r="N262" s="2"/>
      <c r="O262" s="3" t="s">
        <v>422</v>
      </c>
      <c r="P262" s="3" t="s">
        <v>539</v>
      </c>
      <c r="Q262" s="2"/>
    </row>
    <row r="263" spans="1:17" ht="22.5" x14ac:dyDescent="0.3">
      <c r="A263" s="2"/>
      <c r="B263" s="2" t="s">
        <v>555</v>
      </c>
      <c r="C263" s="3" t="s">
        <v>140</v>
      </c>
      <c r="D263" s="9">
        <v>43.574199999999998</v>
      </c>
      <c r="E263" s="9">
        <f>($D$252-D263)/$D$252*100</f>
        <v>10.506880262887657</v>
      </c>
      <c r="F263" s="3" t="s">
        <v>415</v>
      </c>
      <c r="G263" s="2">
        <v>6.01</v>
      </c>
      <c r="H263" s="3">
        <v>24</v>
      </c>
      <c r="I263" s="3">
        <v>30.1</v>
      </c>
      <c r="J263" s="3">
        <v>51.88</v>
      </c>
      <c r="K263" s="60">
        <v>5.8401531181295354</v>
      </c>
      <c r="L263" s="3" t="s">
        <v>56</v>
      </c>
      <c r="M263" s="3" t="s">
        <v>51</v>
      </c>
      <c r="N263" s="2"/>
      <c r="O263" s="3" t="s">
        <v>422</v>
      </c>
      <c r="P263" s="3" t="s">
        <v>539</v>
      </c>
      <c r="Q263" s="2"/>
    </row>
    <row r="264" spans="1:17" ht="22.5" x14ac:dyDescent="0.3">
      <c r="A264" s="2"/>
      <c r="B264" s="2" t="s">
        <v>556</v>
      </c>
      <c r="C264" s="3" t="s">
        <v>140</v>
      </c>
      <c r="D264" s="9">
        <v>43.784500000000001</v>
      </c>
      <c r="E264" s="9">
        <f>($D$252-D264)/$D$252*100</f>
        <v>10.074964058328192</v>
      </c>
      <c r="F264" s="3" t="s">
        <v>415</v>
      </c>
      <c r="G264" s="2">
        <v>6.01</v>
      </c>
      <c r="H264" s="3">
        <v>24</v>
      </c>
      <c r="I264" s="3">
        <v>29.3</v>
      </c>
      <c r="J264" s="3">
        <v>51.88</v>
      </c>
      <c r="K264" s="60">
        <v>5.8623485480021467</v>
      </c>
      <c r="L264" s="3" t="s">
        <v>56</v>
      </c>
      <c r="M264" s="3" t="s">
        <v>51</v>
      </c>
      <c r="N264" s="2"/>
      <c r="O264" s="3" t="s">
        <v>422</v>
      </c>
      <c r="P264" s="3" t="s">
        <v>539</v>
      </c>
      <c r="Q264" s="2"/>
    </row>
    <row r="265" spans="1:17" ht="22.5" x14ac:dyDescent="0.3">
      <c r="A265" s="2"/>
      <c r="B265" s="2" t="s">
        <v>557</v>
      </c>
      <c r="C265" s="3" t="s">
        <v>140</v>
      </c>
      <c r="D265" s="9">
        <v>42.337400000000002</v>
      </c>
      <c r="E265" s="9">
        <f>($D$252-D265)/$D$252*100</f>
        <v>13.047032244814122</v>
      </c>
      <c r="F265" s="3" t="s">
        <v>415</v>
      </c>
      <c r="G265" s="2">
        <v>6.08</v>
      </c>
      <c r="H265" s="3">
        <v>24</v>
      </c>
      <c r="I265" s="3">
        <v>28</v>
      </c>
      <c r="J265" s="3">
        <v>51.87</v>
      </c>
      <c r="K265" s="60">
        <v>5.9382484517235357</v>
      </c>
      <c r="L265" s="3" t="s">
        <v>56</v>
      </c>
      <c r="M265" s="3" t="s">
        <v>51</v>
      </c>
      <c r="N265" s="2"/>
      <c r="O265" s="3" t="s">
        <v>422</v>
      </c>
      <c r="P265" s="3" t="s">
        <v>539</v>
      </c>
      <c r="Q265" s="2"/>
    </row>
    <row r="266" spans="1:17" ht="22.5" x14ac:dyDescent="0.3">
      <c r="A266" s="2"/>
      <c r="B266" s="2" t="s">
        <v>558</v>
      </c>
      <c r="C266" s="3" t="s">
        <v>140</v>
      </c>
      <c r="D266" s="9">
        <v>42.6858</v>
      </c>
      <c r="E266" s="9">
        <f>($D$252-D266)/$D$252*100</f>
        <v>12.331484904497838</v>
      </c>
      <c r="F266" s="3" t="s">
        <v>415</v>
      </c>
      <c r="G266" s="2">
        <v>6.17</v>
      </c>
      <c r="H266" s="3">
        <v>24</v>
      </c>
      <c r="I266" s="3">
        <v>27.3</v>
      </c>
      <c r="J266" s="3">
        <v>51.87</v>
      </c>
      <c r="K266" s="60">
        <v>5.9171902599927844</v>
      </c>
      <c r="L266" s="3" t="s">
        <v>56</v>
      </c>
      <c r="M266" s="3" t="s">
        <v>51</v>
      </c>
      <c r="N266" s="2"/>
      <c r="O266" s="3" t="s">
        <v>422</v>
      </c>
      <c r="P266" s="3" t="s">
        <v>539</v>
      </c>
      <c r="Q266" s="2"/>
    </row>
    <row r="267" spans="1:17" ht="22.5" x14ac:dyDescent="0.3">
      <c r="A267" s="2"/>
      <c r="B267" s="2" t="s">
        <v>559</v>
      </c>
      <c r="C267" s="3" t="s">
        <v>140</v>
      </c>
      <c r="D267" s="9">
        <v>42.832700000000003</v>
      </c>
      <c r="E267" s="9">
        <f>($D$252-D267)/$D$252*100</f>
        <v>12.029780242349549</v>
      </c>
      <c r="F267" s="3" t="s">
        <v>415</v>
      </c>
      <c r="G267" s="2">
        <v>6.25</v>
      </c>
      <c r="H267" s="3">
        <v>24</v>
      </c>
      <c r="I267" s="3">
        <v>26</v>
      </c>
      <c r="J267" s="3">
        <v>51.84</v>
      </c>
      <c r="K267" s="60">
        <v>5.8193856562859683</v>
      </c>
      <c r="L267" s="3" t="s">
        <v>56</v>
      </c>
      <c r="M267" s="3" t="s">
        <v>51</v>
      </c>
      <c r="N267" s="2"/>
      <c r="O267" s="3" t="s">
        <v>422</v>
      </c>
      <c r="P267" s="3" t="s">
        <v>539</v>
      </c>
      <c r="Q267" s="2"/>
    </row>
    <row r="268" spans="1:17" ht="22.5" x14ac:dyDescent="0.3">
      <c r="A268" s="2"/>
      <c r="B268" s="2" t="s">
        <v>560</v>
      </c>
      <c r="C268" s="3" t="s">
        <v>140</v>
      </c>
      <c r="D268" s="9">
        <v>40.404800000000002</v>
      </c>
      <c r="E268" s="9">
        <f>($D$252-D268)/$D$252*100</f>
        <v>17.01622509755596</v>
      </c>
      <c r="F268" s="3" t="s">
        <v>415</v>
      </c>
      <c r="G268" s="2">
        <v>6.31</v>
      </c>
      <c r="H268" s="3">
        <v>24</v>
      </c>
      <c r="I268" s="3">
        <v>27.5</v>
      </c>
      <c r="J268" s="3">
        <v>51.79</v>
      </c>
      <c r="K268" s="60">
        <v>5.9733002019562029</v>
      </c>
      <c r="L268" s="3" t="s">
        <v>56</v>
      </c>
      <c r="M268" s="3" t="s">
        <v>51</v>
      </c>
      <c r="N268" s="2"/>
      <c r="O268" s="3" t="s">
        <v>422</v>
      </c>
      <c r="P268" s="3" t="s">
        <v>539</v>
      </c>
      <c r="Q268" s="2"/>
    </row>
    <row r="269" spans="1:17" ht="22.5" x14ac:dyDescent="0.3">
      <c r="A269" s="2"/>
      <c r="B269" s="2" t="s">
        <v>561</v>
      </c>
      <c r="C269" s="3" t="s">
        <v>140</v>
      </c>
      <c r="D269" s="9">
        <v>40.683599999999998</v>
      </c>
      <c r="E269" s="9">
        <f>($D$252-D269)/$D$252*100</f>
        <v>16.443622920517559</v>
      </c>
      <c r="F269" s="3" t="s">
        <v>415</v>
      </c>
      <c r="G269" s="2">
        <v>6.43</v>
      </c>
      <c r="H269" s="3">
        <v>24</v>
      </c>
      <c r="I269" s="3">
        <v>28.2</v>
      </c>
      <c r="J269" s="3">
        <v>51.79</v>
      </c>
      <c r="K269" s="60">
        <v>6.0110216401695036</v>
      </c>
      <c r="L269" s="3" t="s">
        <v>56</v>
      </c>
      <c r="M269" s="3" t="s">
        <v>51</v>
      </c>
      <c r="N269" s="2"/>
      <c r="O269" s="3" t="s">
        <v>422</v>
      </c>
      <c r="P269" s="3" t="s">
        <v>539</v>
      </c>
      <c r="Q269" s="2"/>
    </row>
    <row r="270" spans="1:17" ht="22.5" x14ac:dyDescent="0.3">
      <c r="A270" s="2"/>
      <c r="B270" s="2" t="s">
        <v>562</v>
      </c>
      <c r="C270" s="3" t="s">
        <v>140</v>
      </c>
      <c r="D270" s="9">
        <v>40.070300000000003</v>
      </c>
      <c r="E270" s="9">
        <f>($D$252-D270)/$D$252*100</f>
        <v>17.70322448141301</v>
      </c>
      <c r="F270" s="3" t="s">
        <v>415</v>
      </c>
      <c r="G270" s="2">
        <v>6.49</v>
      </c>
      <c r="H270" s="3">
        <v>24</v>
      </c>
      <c r="I270" s="3">
        <v>27.9</v>
      </c>
      <c r="J270" s="3">
        <v>51.71</v>
      </c>
      <c r="K270" s="60">
        <v>6.1631682318325547</v>
      </c>
      <c r="L270" s="3" t="s">
        <v>56</v>
      </c>
      <c r="M270" s="3" t="s">
        <v>51</v>
      </c>
      <c r="N270" s="2"/>
      <c r="O270" s="3" t="s">
        <v>422</v>
      </c>
      <c r="P270" s="3" t="s">
        <v>539</v>
      </c>
      <c r="Q270" s="2"/>
    </row>
    <row r="271" spans="1:17" ht="22.5" x14ac:dyDescent="0.3">
      <c r="A271" s="2"/>
      <c r="B271" s="2" t="s">
        <v>563</v>
      </c>
      <c r="C271" s="3" t="s">
        <v>140</v>
      </c>
      <c r="D271" s="9">
        <v>40.083599999999997</v>
      </c>
      <c r="E271" s="9">
        <f>($D$252-D271)/$D$252*100</f>
        <v>17.675908810844117</v>
      </c>
      <c r="F271" s="3" t="s">
        <v>415</v>
      </c>
      <c r="G271" s="2">
        <v>6.6</v>
      </c>
      <c r="H271" s="3">
        <v>24</v>
      </c>
      <c r="I271" s="3">
        <v>28.2</v>
      </c>
      <c r="J271" s="3">
        <v>51.7</v>
      </c>
      <c r="K271" s="60">
        <v>6.1324332145815248</v>
      </c>
      <c r="L271" s="3" t="s">
        <v>56</v>
      </c>
      <c r="M271" s="3" t="s">
        <v>51</v>
      </c>
      <c r="N271" s="2"/>
      <c r="O271" s="3" t="s">
        <v>422</v>
      </c>
      <c r="P271" s="3" t="s">
        <v>539</v>
      </c>
      <c r="Q271" s="2"/>
    </row>
    <row r="272" spans="1:17" ht="22.5" x14ac:dyDescent="0.3">
      <c r="A272" s="2"/>
      <c r="B272" s="2" t="s">
        <v>564</v>
      </c>
      <c r="C272" s="3" t="s">
        <v>140</v>
      </c>
      <c r="D272" s="9">
        <v>40.4</v>
      </c>
      <c r="E272" s="9">
        <f>($D$252-D272)/$D$252*100</f>
        <v>17.026083384678579</v>
      </c>
      <c r="F272" s="3" t="s">
        <v>415</v>
      </c>
      <c r="G272" s="2">
        <v>6.76</v>
      </c>
      <c r="H272" s="3">
        <v>24</v>
      </c>
      <c r="I272" s="3">
        <v>27.3</v>
      </c>
      <c r="J272" s="3">
        <v>51.63</v>
      </c>
      <c r="K272" s="60">
        <v>5.7740099009900989</v>
      </c>
      <c r="L272" s="3" t="s">
        <v>56</v>
      </c>
      <c r="M272" s="3" t="s">
        <v>51</v>
      </c>
      <c r="N272" s="2"/>
      <c r="O272" s="3" t="s">
        <v>422</v>
      </c>
      <c r="P272" s="3" t="s">
        <v>539</v>
      </c>
      <c r="Q272" s="2"/>
    </row>
    <row r="273" spans="1:17" ht="22.5" x14ac:dyDescent="0.3">
      <c r="A273" s="2"/>
      <c r="B273" s="2" t="s">
        <v>565</v>
      </c>
      <c r="C273" s="3" t="s">
        <v>140</v>
      </c>
      <c r="D273" s="9">
        <v>38.295400000000001</v>
      </c>
      <c r="E273" s="9">
        <f>($D$252-D273)/$D$252*100</f>
        <v>21.34853152598069</v>
      </c>
      <c r="F273" s="3" t="s">
        <v>415</v>
      </c>
      <c r="G273" s="2">
        <v>6.72</v>
      </c>
      <c r="H273" s="3">
        <v>24</v>
      </c>
      <c r="I273" s="3">
        <v>29.6</v>
      </c>
      <c r="J273" s="3">
        <v>51.64</v>
      </c>
      <c r="K273" s="60">
        <v>6.6835703504859589</v>
      </c>
      <c r="L273" s="3" t="s">
        <v>56</v>
      </c>
      <c r="M273" s="3" t="s">
        <v>51</v>
      </c>
      <c r="N273" s="2"/>
      <c r="O273" s="3" t="s">
        <v>422</v>
      </c>
      <c r="P273" s="3" t="s">
        <v>539</v>
      </c>
      <c r="Q273" s="2"/>
    </row>
    <row r="274" spans="1:17" ht="22.5" x14ac:dyDescent="0.3">
      <c r="A274" s="2"/>
      <c r="B274" s="2" t="s">
        <v>566</v>
      </c>
      <c r="C274" s="3" t="s">
        <v>140</v>
      </c>
      <c r="D274" s="9">
        <v>38.030099999999997</v>
      </c>
      <c r="E274" s="9">
        <f>($D$252-D274)/$D$252*100</f>
        <v>21.893407270486755</v>
      </c>
      <c r="F274" s="3" t="s">
        <v>415</v>
      </c>
      <c r="G274" s="2">
        <v>6.82</v>
      </c>
      <c r="H274" s="3">
        <v>24</v>
      </c>
      <c r="I274" s="3">
        <v>30.7</v>
      </c>
      <c r="J274" s="3">
        <v>51.6</v>
      </c>
      <c r="K274" s="60">
        <v>6.8877021096447288</v>
      </c>
      <c r="L274" s="3" t="s">
        <v>56</v>
      </c>
      <c r="M274" s="3" t="s">
        <v>51</v>
      </c>
      <c r="N274" s="2"/>
      <c r="O274" s="3" t="s">
        <v>422</v>
      </c>
      <c r="P274" s="3" t="s">
        <v>539</v>
      </c>
      <c r="Q274" s="2"/>
    </row>
    <row r="275" spans="1:17" ht="22.5" x14ac:dyDescent="0.3">
      <c r="A275" s="2"/>
      <c r="B275" s="2" t="s">
        <v>567</v>
      </c>
      <c r="C275" s="3" t="s">
        <v>140</v>
      </c>
      <c r="D275" s="9">
        <v>38.736199999999997</v>
      </c>
      <c r="E275" s="9">
        <f>($D$252-D275)/$D$252*100</f>
        <v>20.443212158554122</v>
      </c>
      <c r="F275" s="3" t="s">
        <v>415</v>
      </c>
      <c r="G275" s="2">
        <v>7</v>
      </c>
      <c r="H275" s="3">
        <v>24</v>
      </c>
      <c r="I275" s="3">
        <v>30.5</v>
      </c>
      <c r="J275" s="3">
        <v>51.53</v>
      </c>
      <c r="K275" s="60">
        <v>6.7004507411671765</v>
      </c>
      <c r="L275" s="3" t="s">
        <v>56</v>
      </c>
      <c r="M275" s="3" t="s">
        <v>51</v>
      </c>
      <c r="N275" s="2"/>
      <c r="O275" s="3" t="s">
        <v>422</v>
      </c>
      <c r="P275" s="3" t="s">
        <v>539</v>
      </c>
      <c r="Q275" s="2"/>
    </row>
    <row r="276" spans="1:17" ht="22.5" x14ac:dyDescent="0.3">
      <c r="A276" s="2"/>
      <c r="B276" s="2" t="s">
        <v>568</v>
      </c>
      <c r="C276" s="3" t="s">
        <v>140</v>
      </c>
      <c r="D276" s="9">
        <v>38.632199999999997</v>
      </c>
      <c r="E276" s="9">
        <f>($D$252-D276)/$D$252*100</f>
        <v>20.656808379544056</v>
      </c>
      <c r="F276" s="3" t="s">
        <v>415</v>
      </c>
      <c r="G276" s="2">
        <v>7.02</v>
      </c>
      <c r="H276" s="3">
        <v>24</v>
      </c>
      <c r="I276" s="3">
        <v>32</v>
      </c>
      <c r="J276" s="3">
        <v>51.51</v>
      </c>
      <c r="K276" s="60">
        <v>6.7443738642893756</v>
      </c>
      <c r="L276" s="3" t="s">
        <v>56</v>
      </c>
      <c r="M276" s="3" t="s">
        <v>51</v>
      </c>
      <c r="N276" s="2"/>
      <c r="O276" s="3" t="s">
        <v>422</v>
      </c>
      <c r="P276" s="3" t="s">
        <v>539</v>
      </c>
      <c r="Q276" s="2"/>
    </row>
    <row r="277" spans="1:17" ht="22.5" x14ac:dyDescent="0.3">
      <c r="A277" s="2"/>
      <c r="B277" s="2" t="s">
        <v>569</v>
      </c>
      <c r="C277" s="3" t="s">
        <v>140</v>
      </c>
      <c r="D277" s="9">
        <v>38.593699999999998</v>
      </c>
      <c r="E277" s="9">
        <f>($D$252-D277)/$D$252*100</f>
        <v>20.735880057506677</v>
      </c>
      <c r="F277" s="3" t="s">
        <v>415</v>
      </c>
      <c r="G277" s="2">
        <v>7.07</v>
      </c>
      <c r="H277" s="3">
        <v>24</v>
      </c>
      <c r="I277" s="3">
        <v>36.200000000000003</v>
      </c>
      <c r="J277" s="3">
        <v>51.52</v>
      </c>
      <c r="K277" s="60">
        <v>6.8257254422353908</v>
      </c>
      <c r="L277" s="3" t="s">
        <v>56</v>
      </c>
      <c r="M277" s="3" t="s">
        <v>51</v>
      </c>
      <c r="N277" s="2"/>
      <c r="O277" s="3" t="s">
        <v>422</v>
      </c>
      <c r="P277" s="3" t="s">
        <v>539</v>
      </c>
      <c r="Q277" s="2"/>
    </row>
    <row r="278" spans="1:17" ht="22.5" x14ac:dyDescent="0.3">
      <c r="A278" s="2"/>
      <c r="B278" s="2" t="s">
        <v>570</v>
      </c>
      <c r="C278" s="3" t="s">
        <v>140</v>
      </c>
      <c r="D278" s="9">
        <v>36.540599999999998</v>
      </c>
      <c r="E278" s="9">
        <f>($D$252-D278)/$D$252*100</f>
        <v>24.95255699322243</v>
      </c>
      <c r="F278" s="3" t="s">
        <v>415</v>
      </c>
      <c r="G278" s="2">
        <v>7.17</v>
      </c>
      <c r="H278" s="3">
        <v>24</v>
      </c>
      <c r="I278" s="3">
        <v>36.799999999999997</v>
      </c>
      <c r="J278" s="3">
        <v>51.48</v>
      </c>
      <c r="K278" s="60">
        <v>9.3104656190648214</v>
      </c>
      <c r="L278" s="3" t="s">
        <v>56</v>
      </c>
      <c r="M278" s="3" t="s">
        <v>51</v>
      </c>
      <c r="N278" s="2"/>
      <c r="O278" s="3" t="s">
        <v>422</v>
      </c>
      <c r="P278" s="3" t="s">
        <v>539</v>
      </c>
      <c r="Q278" s="2"/>
    </row>
    <row r="279" spans="1:17" ht="22.5" x14ac:dyDescent="0.3">
      <c r="A279" s="2"/>
      <c r="B279" s="2" t="s">
        <v>571</v>
      </c>
      <c r="C279" s="3" t="s">
        <v>140</v>
      </c>
      <c r="D279" s="9">
        <v>36.322400000000002</v>
      </c>
      <c r="E279" s="9">
        <f>($D$252-D279)/$D$252*100</f>
        <v>25.400698295337843</v>
      </c>
      <c r="F279" s="3" t="s">
        <v>415</v>
      </c>
      <c r="G279" s="2">
        <v>7.28</v>
      </c>
      <c r="H279" s="3">
        <v>24</v>
      </c>
      <c r="I279" s="3">
        <v>34.5</v>
      </c>
      <c r="J279" s="3">
        <v>51.43</v>
      </c>
      <c r="K279" s="60">
        <v>9.3743805475409108</v>
      </c>
      <c r="L279" s="3" t="s">
        <v>56</v>
      </c>
      <c r="M279" s="3" t="s">
        <v>51</v>
      </c>
      <c r="N279" s="2"/>
      <c r="O279" s="3" t="s">
        <v>422</v>
      </c>
      <c r="P279" s="3" t="s">
        <v>539</v>
      </c>
      <c r="Q279" s="2"/>
    </row>
    <row r="280" spans="1:17" ht="22.5" x14ac:dyDescent="0.3">
      <c r="A280" s="2"/>
      <c r="B280" s="2" t="s">
        <v>572</v>
      </c>
      <c r="C280" s="3" t="s">
        <v>140</v>
      </c>
      <c r="D280" s="9">
        <v>33.6111</v>
      </c>
      <c r="E280" s="9">
        <f>($D$252-D280)/$D$252*100</f>
        <v>30.969192852741834</v>
      </c>
      <c r="F280" s="3" t="s">
        <v>415</v>
      </c>
      <c r="G280" s="2">
        <v>7.3</v>
      </c>
      <c r="H280" s="3">
        <v>24</v>
      </c>
      <c r="I280" s="3">
        <v>35.1</v>
      </c>
      <c r="J280" s="3">
        <v>51.33</v>
      </c>
      <c r="K280" s="60">
        <v>9.3424493694047506</v>
      </c>
      <c r="L280" s="3" t="s">
        <v>56</v>
      </c>
      <c r="M280" s="3" t="s">
        <v>51</v>
      </c>
      <c r="N280" s="2"/>
      <c r="O280" s="3" t="s">
        <v>422</v>
      </c>
      <c r="P280" s="3" t="s">
        <v>539</v>
      </c>
      <c r="Q280" s="2"/>
    </row>
    <row r="281" spans="1:17" ht="22.5" x14ac:dyDescent="0.3">
      <c r="A281" s="2"/>
      <c r="B281" s="2" t="s">
        <v>573</v>
      </c>
      <c r="C281" s="3" t="s">
        <v>140</v>
      </c>
      <c r="D281" s="9">
        <v>29.040199999999999</v>
      </c>
      <c r="E281" s="9">
        <f>($D$252-D281)/$D$252*100</f>
        <v>40.356952146231258</v>
      </c>
      <c r="F281" s="3" t="s">
        <v>415</v>
      </c>
      <c r="G281" s="2">
        <v>7.55</v>
      </c>
      <c r="H281" s="3">
        <v>24</v>
      </c>
      <c r="I281" s="3">
        <v>32.5</v>
      </c>
      <c r="J281" s="3">
        <v>51.29</v>
      </c>
      <c r="K281" s="60">
        <v>10.666593205280956</v>
      </c>
      <c r="L281" s="3" t="s">
        <v>56</v>
      </c>
      <c r="M281" s="3" t="s">
        <v>51</v>
      </c>
      <c r="N281" s="2"/>
      <c r="O281" s="3" t="s">
        <v>422</v>
      </c>
      <c r="P281" s="3" t="s">
        <v>539</v>
      </c>
      <c r="Q281" s="2"/>
    </row>
    <row r="282" spans="1:17" ht="22.5" x14ac:dyDescent="0.3">
      <c r="A282" s="2"/>
      <c r="B282" s="2" t="s">
        <v>574</v>
      </c>
      <c r="C282" s="3" t="s">
        <v>140</v>
      </c>
      <c r="D282" s="9">
        <v>28.829699999999999</v>
      </c>
      <c r="E282" s="9">
        <f>($D$252-D282)/$D$252*100</f>
        <v>40.789279112754159</v>
      </c>
      <c r="F282" s="3" t="s">
        <v>415</v>
      </c>
      <c r="G282" s="2">
        <v>7.57</v>
      </c>
      <c r="H282" s="3">
        <v>24</v>
      </c>
      <c r="I282" s="3">
        <v>30.3</v>
      </c>
      <c r="J282" s="3">
        <v>51.34</v>
      </c>
      <c r="K282" s="60">
        <v>10.680305379521812</v>
      </c>
      <c r="L282" s="3" t="s">
        <v>56</v>
      </c>
      <c r="M282" s="3" t="s">
        <v>51</v>
      </c>
      <c r="N282" s="2"/>
      <c r="O282" s="3" t="s">
        <v>422</v>
      </c>
      <c r="P282" s="3" t="s">
        <v>539</v>
      </c>
      <c r="Q282" s="2"/>
    </row>
    <row r="283" spans="1:17" ht="22.5" x14ac:dyDescent="0.3">
      <c r="A283" s="2"/>
      <c r="B283" s="2" t="s">
        <v>575</v>
      </c>
      <c r="C283" s="3" t="s">
        <v>140</v>
      </c>
      <c r="D283" s="9">
        <v>29.033200000000001</v>
      </c>
      <c r="E283" s="9">
        <f>($D$252-D283)/$D$252*100</f>
        <v>40.371328814951731</v>
      </c>
      <c r="F283" s="3" t="s">
        <v>415</v>
      </c>
      <c r="G283" s="2">
        <v>7.68</v>
      </c>
      <c r="H283" s="3">
        <v>24</v>
      </c>
      <c r="I283" s="3">
        <v>30.3</v>
      </c>
      <c r="J283" s="3">
        <v>51.25</v>
      </c>
      <c r="K283" s="60">
        <v>10.62232203132965</v>
      </c>
      <c r="L283" s="3" t="s">
        <v>56</v>
      </c>
      <c r="M283" s="3" t="s">
        <v>51</v>
      </c>
      <c r="N283" s="2"/>
      <c r="O283" s="3" t="s">
        <v>422</v>
      </c>
      <c r="P283" s="3" t="s">
        <v>539</v>
      </c>
      <c r="Q283" s="2"/>
    </row>
    <row r="284" spans="1:17" ht="22.5" x14ac:dyDescent="0.3">
      <c r="A284" s="2"/>
      <c r="B284" s="2" t="s">
        <v>576</v>
      </c>
      <c r="C284" s="3" t="s">
        <v>140</v>
      </c>
      <c r="D284" s="9">
        <v>28.872</v>
      </c>
      <c r="E284" s="9">
        <f>($D$252-D284)/$D$252*100</f>
        <v>40.702402957486136</v>
      </c>
      <c r="F284" s="3" t="s">
        <v>415</v>
      </c>
      <c r="G284" s="2">
        <v>7.81</v>
      </c>
      <c r="H284" s="3">
        <v>24</v>
      </c>
      <c r="I284" s="3">
        <v>30.3</v>
      </c>
      <c r="J284" s="3">
        <v>51.22</v>
      </c>
      <c r="K284" s="60">
        <v>10.731850928234968</v>
      </c>
      <c r="L284" s="3" t="s">
        <v>56</v>
      </c>
      <c r="M284" s="3" t="s">
        <v>51</v>
      </c>
      <c r="N284" s="2"/>
      <c r="O284" s="3" t="s">
        <v>422</v>
      </c>
      <c r="P284" s="3" t="s">
        <v>539</v>
      </c>
      <c r="Q284" s="2"/>
    </row>
    <row r="285" spans="1:17" ht="22.5" x14ac:dyDescent="0.3">
      <c r="A285" s="2"/>
      <c r="B285" s="2" t="s">
        <v>577</v>
      </c>
      <c r="C285" s="3" t="s">
        <v>140</v>
      </c>
      <c r="D285" s="9">
        <v>28.487200000000001</v>
      </c>
      <c r="E285" s="9">
        <f>($D$252-D285)/$D$252*100</f>
        <v>41.492708975148894</v>
      </c>
      <c r="F285" s="3" t="s">
        <v>415</v>
      </c>
      <c r="G285" s="2">
        <v>7.81</v>
      </c>
      <c r="H285" s="3">
        <v>24</v>
      </c>
      <c r="I285" s="3">
        <v>29.3</v>
      </c>
      <c r="J285" s="3">
        <v>51.22</v>
      </c>
      <c r="K285" s="60">
        <v>10.829776180179168</v>
      </c>
      <c r="L285" s="3" t="s">
        <v>56</v>
      </c>
      <c r="M285" s="3" t="s">
        <v>51</v>
      </c>
      <c r="N285" s="2"/>
      <c r="O285" s="3" t="s">
        <v>422</v>
      </c>
      <c r="P285" s="3" t="s">
        <v>539</v>
      </c>
      <c r="Q285" s="2"/>
    </row>
    <row r="286" spans="1:17" ht="22.5" x14ac:dyDescent="0.3">
      <c r="A286" s="2"/>
      <c r="B286" s="2" t="s">
        <v>578</v>
      </c>
      <c r="C286" s="3" t="s">
        <v>140</v>
      </c>
      <c r="D286" s="9">
        <v>28.7532</v>
      </c>
      <c r="E286" s="9">
        <f>($D$252-D286)/$D$252*100</f>
        <v>40.946395563770793</v>
      </c>
      <c r="F286" s="3" t="s">
        <v>415</v>
      </c>
      <c r="G286" s="2">
        <v>7.86</v>
      </c>
      <c r="H286" s="3">
        <v>24</v>
      </c>
      <c r="I286" s="3">
        <v>29.3</v>
      </c>
      <c r="J286" s="3">
        <v>51.22</v>
      </c>
      <c r="K286" s="60">
        <v>10.802623707969895</v>
      </c>
      <c r="L286" s="3" t="s">
        <v>56</v>
      </c>
      <c r="M286" s="3" t="s">
        <v>51</v>
      </c>
      <c r="N286" s="2"/>
      <c r="O286" s="3" t="s">
        <v>422</v>
      </c>
      <c r="P286" s="3" t="s">
        <v>539</v>
      </c>
      <c r="Q286" s="2"/>
    </row>
    <row r="287" spans="1:17" ht="22.5" x14ac:dyDescent="0.3">
      <c r="A287" s="2"/>
      <c r="B287" s="2" t="s">
        <v>579</v>
      </c>
      <c r="C287" s="3" t="s">
        <v>140</v>
      </c>
      <c r="D287" s="9">
        <v>28.285299999999999</v>
      </c>
      <c r="E287" s="9">
        <f>($D$252-D287)/$D$252*100</f>
        <v>41.907373177243784</v>
      </c>
      <c r="F287" s="3" t="s">
        <v>415</v>
      </c>
      <c r="G287" s="2">
        <v>7.99</v>
      </c>
      <c r="H287" s="3">
        <v>24</v>
      </c>
      <c r="I287" s="3">
        <v>29.3</v>
      </c>
      <c r="J287" s="3">
        <v>51.04</v>
      </c>
      <c r="K287" s="60">
        <v>10.860411591886951</v>
      </c>
      <c r="L287" s="3" t="s">
        <v>56</v>
      </c>
      <c r="M287" s="3" t="s">
        <v>51</v>
      </c>
      <c r="N287" s="2"/>
      <c r="O287" s="3" t="s">
        <v>422</v>
      </c>
      <c r="P287" s="3" t="s">
        <v>539</v>
      </c>
      <c r="Q287" s="2"/>
    </row>
    <row r="288" spans="1:17" ht="22.5" x14ac:dyDescent="0.3">
      <c r="A288" s="2"/>
      <c r="B288" s="2" t="s">
        <v>580</v>
      </c>
      <c r="C288" s="3" t="s">
        <v>140</v>
      </c>
      <c r="D288" s="9">
        <v>28.470199999999998</v>
      </c>
      <c r="E288" s="9">
        <f>($D$252-D288)/$D$252*100</f>
        <v>41.527623742041484</v>
      </c>
      <c r="F288" s="3" t="s">
        <v>415</v>
      </c>
      <c r="G288" s="2">
        <v>8.06</v>
      </c>
      <c r="H288" s="3">
        <v>24</v>
      </c>
      <c r="I288" s="3">
        <v>29.3</v>
      </c>
      <c r="J288" s="3">
        <v>50.96</v>
      </c>
      <c r="K288" s="60">
        <v>10.708741069609626</v>
      </c>
      <c r="L288" s="3" t="s">
        <v>56</v>
      </c>
      <c r="M288" s="3" t="s">
        <v>51</v>
      </c>
      <c r="N288" s="2"/>
      <c r="O288" s="3" t="s">
        <v>422</v>
      </c>
      <c r="P288" s="3" t="s">
        <v>539</v>
      </c>
      <c r="Q288" s="2"/>
    </row>
    <row r="289" spans="1:17" ht="22.5" x14ac:dyDescent="0.3">
      <c r="A289" s="2"/>
      <c r="B289" s="2" t="s">
        <v>581</v>
      </c>
      <c r="C289" s="3" t="s">
        <v>140</v>
      </c>
      <c r="D289" s="9">
        <v>23.9499</v>
      </c>
      <c r="E289" s="9">
        <f>($D$252-D289)/$D$252*100</f>
        <v>50.811460258780038</v>
      </c>
      <c r="F289" s="3" t="s">
        <v>415</v>
      </c>
      <c r="G289" s="2">
        <v>8.26</v>
      </c>
      <c r="H289" s="3">
        <v>24</v>
      </c>
      <c r="I289" s="3">
        <v>32.799999999999997</v>
      </c>
      <c r="J289" s="3">
        <v>50.87</v>
      </c>
      <c r="K289" s="60">
        <v>10.730733740015616</v>
      </c>
      <c r="L289" s="3" t="s">
        <v>56</v>
      </c>
      <c r="M289" s="3" t="s">
        <v>51</v>
      </c>
      <c r="N289" s="2"/>
      <c r="O289" s="3" t="s">
        <v>422</v>
      </c>
      <c r="P289" s="3" t="s">
        <v>539</v>
      </c>
      <c r="Q289" s="2"/>
    </row>
    <row r="290" spans="1:17" ht="22.5" x14ac:dyDescent="0.3">
      <c r="A290" s="2"/>
      <c r="B290" s="2" t="s">
        <v>582</v>
      </c>
      <c r="C290" s="3" t="s">
        <v>140</v>
      </c>
      <c r="D290" s="9">
        <v>24.295500000000001</v>
      </c>
      <c r="E290" s="9">
        <f>($D$252-D290)/$D$252*100</f>
        <v>50.10166358595194</v>
      </c>
      <c r="F290" s="3" t="s">
        <v>415</v>
      </c>
      <c r="G290" s="2">
        <v>8.4600000000000009</v>
      </c>
      <c r="H290" s="3">
        <v>24</v>
      </c>
      <c r="I290" s="3">
        <v>32.799999999999997</v>
      </c>
      <c r="J290" s="3">
        <v>50.65</v>
      </c>
      <c r="K290" s="60">
        <v>11.415694264369945</v>
      </c>
      <c r="L290" s="3" t="s">
        <v>56</v>
      </c>
      <c r="M290" s="3" t="s">
        <v>51</v>
      </c>
      <c r="N290" s="2"/>
      <c r="O290" s="3" t="s">
        <v>422</v>
      </c>
      <c r="P290" s="3" t="s">
        <v>539</v>
      </c>
      <c r="Q290" s="2"/>
    </row>
    <row r="291" spans="1:17" ht="22.5" x14ac:dyDescent="0.3">
      <c r="A291" s="23" t="s">
        <v>791</v>
      </c>
      <c r="B291" s="2" t="s">
        <v>583</v>
      </c>
      <c r="C291" s="3" t="s">
        <v>140</v>
      </c>
      <c r="D291" s="9">
        <v>13.053100000000001</v>
      </c>
      <c r="E291" s="9">
        <f>($D$252-D291)/$D$252*100</f>
        <v>73.191415074964056</v>
      </c>
      <c r="F291" s="3" t="s">
        <v>415</v>
      </c>
      <c r="G291" s="2">
        <v>11.8</v>
      </c>
      <c r="H291" s="3">
        <v>13</v>
      </c>
      <c r="I291" s="3">
        <v>33.6</v>
      </c>
      <c r="J291" s="3">
        <v>48.71</v>
      </c>
      <c r="K291" s="60">
        <v>10.614336824202679</v>
      </c>
      <c r="L291" s="3" t="s">
        <v>56</v>
      </c>
      <c r="M291" s="3" t="s">
        <v>51</v>
      </c>
      <c r="N291" s="2"/>
      <c r="O291" s="3" t="s">
        <v>422</v>
      </c>
      <c r="P291" s="3" t="s">
        <v>539</v>
      </c>
      <c r="Q291" s="2"/>
    </row>
    <row r="292" spans="1:17" ht="22.5" x14ac:dyDescent="0.3">
      <c r="A292" s="23" t="s">
        <v>792</v>
      </c>
      <c r="B292" s="2" t="s">
        <v>584</v>
      </c>
      <c r="C292" s="3" t="s">
        <v>140</v>
      </c>
      <c r="D292" s="9">
        <v>0</v>
      </c>
      <c r="E292" s="9"/>
      <c r="F292" s="3" t="s">
        <v>415</v>
      </c>
      <c r="G292" s="2">
        <v>12.13</v>
      </c>
      <c r="H292" s="3">
        <v>0</v>
      </c>
      <c r="I292" s="3">
        <v>39.6</v>
      </c>
      <c r="J292" s="3">
        <v>48.47</v>
      </c>
      <c r="K292" s="60" t="s">
        <v>162</v>
      </c>
      <c r="L292" s="3" t="s">
        <v>425</v>
      </c>
      <c r="M292" s="3" t="s">
        <v>73</v>
      </c>
      <c r="N292" s="2"/>
      <c r="O292" s="3" t="s">
        <v>422</v>
      </c>
      <c r="P292" s="3" t="s">
        <v>539</v>
      </c>
      <c r="Q292" s="2"/>
    </row>
    <row r="293" spans="1:17" ht="22.5" x14ac:dyDescent="0.3">
      <c r="A293" s="23" t="s">
        <v>793</v>
      </c>
      <c r="B293" s="2" t="s">
        <v>585</v>
      </c>
      <c r="C293" s="3" t="s">
        <v>140</v>
      </c>
      <c r="D293" s="9">
        <v>0</v>
      </c>
      <c r="E293" s="9"/>
      <c r="F293" s="3" t="s">
        <v>415</v>
      </c>
      <c r="G293" s="2">
        <v>12.36</v>
      </c>
      <c r="H293" s="3">
        <v>0</v>
      </c>
      <c r="I293" s="3">
        <v>39.6</v>
      </c>
      <c r="J293" s="3">
        <v>47.35</v>
      </c>
      <c r="K293" s="60" t="s">
        <v>162</v>
      </c>
      <c r="L293" s="3" t="s">
        <v>425</v>
      </c>
      <c r="M293" s="3" t="s">
        <v>73</v>
      </c>
      <c r="N293" s="2"/>
      <c r="O293" s="3" t="s">
        <v>422</v>
      </c>
      <c r="P293" s="3" t="s">
        <v>539</v>
      </c>
      <c r="Q293" s="2"/>
    </row>
    <row r="294" spans="1:17" ht="22.5" x14ac:dyDescent="0.3">
      <c r="A294" s="23" t="s">
        <v>796</v>
      </c>
      <c r="B294" s="2" t="s">
        <v>586</v>
      </c>
      <c r="C294" s="3" t="s">
        <v>140</v>
      </c>
      <c r="D294" s="9">
        <v>23.857500000000002</v>
      </c>
      <c r="E294" s="9"/>
      <c r="F294" s="3" t="s">
        <v>415</v>
      </c>
      <c r="G294" s="2">
        <v>6.41</v>
      </c>
      <c r="H294" s="3">
        <v>9</v>
      </c>
      <c r="I294" s="3">
        <v>34.6</v>
      </c>
      <c r="J294" s="3">
        <v>47.35</v>
      </c>
      <c r="K294" s="60">
        <v>100</v>
      </c>
      <c r="L294" s="3" t="s">
        <v>19</v>
      </c>
      <c r="M294" s="3" t="s">
        <v>73</v>
      </c>
      <c r="N294" s="2" t="s">
        <v>51</v>
      </c>
      <c r="O294" s="3" t="s">
        <v>422</v>
      </c>
      <c r="P294" s="3" t="s">
        <v>539</v>
      </c>
      <c r="Q294" s="2"/>
    </row>
    <row r="295" spans="1:17" x14ac:dyDescent="0.3">
      <c r="A295" s="3"/>
      <c r="B295" s="3"/>
      <c r="C295" s="3"/>
      <c r="D295" s="3"/>
      <c r="E295" s="3"/>
      <c r="F295" s="1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9.5" x14ac:dyDescent="0.3">
      <c r="A296" s="61" t="s">
        <v>795</v>
      </c>
      <c r="B296" s="62"/>
      <c r="C296" s="3"/>
      <c r="D296" s="3"/>
      <c r="E296" s="3"/>
      <c r="F296" s="1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3">
      <c r="B297" s="52"/>
      <c r="C297" s="47"/>
      <c r="D297" s="3"/>
      <c r="E297" s="3"/>
      <c r="F297" s="1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22.5" x14ac:dyDescent="0.3">
      <c r="A298" s="3"/>
      <c r="B298" s="3"/>
      <c r="C298" s="13" t="s">
        <v>729</v>
      </c>
      <c r="D298" s="56">
        <f>D252*41</f>
        <v>1996.29</v>
      </c>
      <c r="E298" s="3"/>
      <c r="F298" s="1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22.5" x14ac:dyDescent="0.3">
      <c r="A299" s="3"/>
      <c r="B299" s="47" t="s">
        <v>794</v>
      </c>
      <c r="C299" s="47"/>
      <c r="D299" s="9">
        <f>SUM(D253:D258)+SUM(D260:D293)</f>
        <v>1417.9711</v>
      </c>
      <c r="E299" s="3"/>
      <c r="F299" s="1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22.5" x14ac:dyDescent="0.3">
      <c r="A300" s="3"/>
      <c r="B300" s="3"/>
      <c r="C300" s="3" t="s">
        <v>731</v>
      </c>
      <c r="D300" s="9">
        <f>D298-D299</f>
        <v>578.31889999999999</v>
      </c>
      <c r="E300" s="3"/>
      <c r="F300" s="1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3">
      <c r="A301" s="3"/>
      <c r="B301" s="3"/>
      <c r="C301" s="3"/>
      <c r="D301" s="9"/>
      <c r="E301" s="3"/>
      <c r="F301" s="1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9.5" x14ac:dyDescent="0.3">
      <c r="A302" s="66" t="s">
        <v>806</v>
      </c>
      <c r="B302" s="59"/>
      <c r="C302" s="59"/>
      <c r="D302" s="59"/>
      <c r="E302" s="3"/>
      <c r="F302" s="1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22.5" x14ac:dyDescent="0.3">
      <c r="A303" s="29"/>
      <c r="B303" s="2" t="s">
        <v>798</v>
      </c>
      <c r="C303" s="3" t="s">
        <v>140</v>
      </c>
      <c r="D303" s="9">
        <v>36.869999999999997</v>
      </c>
      <c r="E303" s="12" t="s">
        <v>414</v>
      </c>
      <c r="F303" s="3" t="s">
        <v>415</v>
      </c>
      <c r="G303" s="57">
        <v>5.31</v>
      </c>
      <c r="H303" s="56">
        <v>24</v>
      </c>
      <c r="I303" s="56">
        <v>35</v>
      </c>
      <c r="J303" s="56">
        <v>51.8</v>
      </c>
      <c r="K303" s="57">
        <v>15</v>
      </c>
      <c r="L303" s="3" t="s">
        <v>56</v>
      </c>
      <c r="M303" s="3" t="s">
        <v>51</v>
      </c>
      <c r="N303" s="2"/>
      <c r="O303" s="3" t="s">
        <v>422</v>
      </c>
      <c r="P303" s="3" t="s">
        <v>539</v>
      </c>
      <c r="Q303" s="2"/>
    </row>
    <row r="304" spans="1:17" ht="22.5" x14ac:dyDescent="0.3">
      <c r="A304" s="2"/>
      <c r="B304" s="2" t="s">
        <v>600</v>
      </c>
      <c r="C304" s="3" t="s">
        <v>140</v>
      </c>
      <c r="D304" s="9">
        <v>33.072299999999998</v>
      </c>
      <c r="E304" s="9">
        <f>($D$303-D304)/$D$303*100</f>
        <v>10.300244100895034</v>
      </c>
      <c r="F304" s="3" t="s">
        <v>415</v>
      </c>
      <c r="G304" s="2">
        <v>5.61</v>
      </c>
      <c r="H304" s="56">
        <v>24</v>
      </c>
      <c r="I304" s="3">
        <v>32.700000000000003</v>
      </c>
      <c r="J304" s="38">
        <v>51.6</v>
      </c>
      <c r="K304" s="60">
        <v>15.506632438626887</v>
      </c>
      <c r="L304" s="3" t="s">
        <v>56</v>
      </c>
      <c r="M304" s="3" t="s">
        <v>51</v>
      </c>
      <c r="N304" s="2"/>
      <c r="O304" s="3" t="s">
        <v>422</v>
      </c>
      <c r="P304" s="3" t="s">
        <v>539</v>
      </c>
      <c r="Q304" s="2"/>
    </row>
    <row r="305" spans="1:17" ht="22.5" x14ac:dyDescent="0.3">
      <c r="A305" s="2"/>
      <c r="B305" s="2" t="s">
        <v>602</v>
      </c>
      <c r="C305" s="3" t="s">
        <v>140</v>
      </c>
      <c r="D305" s="9">
        <v>33.523699999999998</v>
      </c>
      <c r="E305" s="9">
        <f t="shared" ref="E305:E327" si="8">($D$303-D305)/$D$303*100</f>
        <v>9.0759425006780567</v>
      </c>
      <c r="F305" s="3" t="s">
        <v>415</v>
      </c>
      <c r="G305" s="2">
        <v>5.7</v>
      </c>
      <c r="H305" s="3">
        <v>24</v>
      </c>
      <c r="I305" s="3">
        <v>33.4</v>
      </c>
      <c r="J305" s="38">
        <v>51.65</v>
      </c>
      <c r="K305" s="60">
        <v>15.298132366057446</v>
      </c>
      <c r="L305" s="3" t="s">
        <v>56</v>
      </c>
      <c r="M305" s="3" t="s">
        <v>51</v>
      </c>
      <c r="N305" s="2"/>
      <c r="O305" s="3" t="s">
        <v>422</v>
      </c>
      <c r="P305" s="3" t="s">
        <v>539</v>
      </c>
      <c r="Q305" s="2"/>
    </row>
    <row r="306" spans="1:17" ht="22.5" x14ac:dyDescent="0.3">
      <c r="A306" s="2"/>
      <c r="B306" s="2" t="s">
        <v>603</v>
      </c>
      <c r="C306" s="3" t="s">
        <v>140</v>
      </c>
      <c r="D306" s="9">
        <v>33.431399999999996</v>
      </c>
      <c r="E306" s="9">
        <f t="shared" si="8"/>
        <v>9.3262815296989459</v>
      </c>
      <c r="F306" s="3" t="s">
        <v>415</v>
      </c>
      <c r="G306" s="2">
        <v>5.76</v>
      </c>
      <c r="H306" s="3">
        <v>24</v>
      </c>
      <c r="I306" s="3">
        <v>35.4</v>
      </c>
      <c r="J306" s="38">
        <v>51.69</v>
      </c>
      <c r="K306" s="60">
        <v>15.344556315320327</v>
      </c>
      <c r="L306" s="3" t="s">
        <v>56</v>
      </c>
      <c r="M306" s="3" t="s">
        <v>51</v>
      </c>
      <c r="N306" s="2"/>
      <c r="O306" s="3" t="s">
        <v>422</v>
      </c>
      <c r="P306" s="3" t="s">
        <v>539</v>
      </c>
      <c r="Q306" s="2"/>
    </row>
    <row r="307" spans="1:17" ht="22.5" x14ac:dyDescent="0.3">
      <c r="A307" s="2"/>
      <c r="B307" s="2" t="s">
        <v>604</v>
      </c>
      <c r="C307" s="3" t="s">
        <v>140</v>
      </c>
      <c r="D307" s="9">
        <v>33.421399999999998</v>
      </c>
      <c r="E307" s="9">
        <f t="shared" si="8"/>
        <v>9.3534038513696753</v>
      </c>
      <c r="F307" s="3" t="s">
        <v>415</v>
      </c>
      <c r="G307" s="2">
        <v>5.85</v>
      </c>
      <c r="H307" s="3">
        <v>24</v>
      </c>
      <c r="I307" s="3">
        <v>34.299999999999997</v>
      </c>
      <c r="J307" s="38">
        <v>51.64</v>
      </c>
      <c r="K307" s="60">
        <v>15.353336485006613</v>
      </c>
      <c r="L307" s="3" t="s">
        <v>56</v>
      </c>
      <c r="M307" s="3" t="s">
        <v>51</v>
      </c>
      <c r="N307" s="2"/>
      <c r="O307" s="3" t="s">
        <v>422</v>
      </c>
      <c r="P307" s="3" t="s">
        <v>539</v>
      </c>
      <c r="Q307" s="2"/>
    </row>
    <row r="308" spans="1:17" ht="22.5" x14ac:dyDescent="0.3">
      <c r="A308" s="2"/>
      <c r="B308" s="2" t="s">
        <v>605</v>
      </c>
      <c r="C308" s="3" t="s">
        <v>140</v>
      </c>
      <c r="D308" s="9">
        <v>33.182899999999997</v>
      </c>
      <c r="E308" s="9">
        <f t="shared" si="8"/>
        <v>10.000271223216711</v>
      </c>
      <c r="F308" s="3" t="s">
        <v>415</v>
      </c>
      <c r="G308" s="2">
        <v>5.94</v>
      </c>
      <c r="H308" s="3">
        <v>24</v>
      </c>
      <c r="I308" s="3">
        <v>33.700000000000003</v>
      </c>
      <c r="J308" s="38">
        <v>51.6</v>
      </c>
      <c r="K308" s="60">
        <v>15.463687622239165</v>
      </c>
      <c r="L308" s="3" t="s">
        <v>56</v>
      </c>
      <c r="M308" s="3" t="s">
        <v>51</v>
      </c>
      <c r="N308" s="2"/>
      <c r="O308" s="3" t="s">
        <v>422</v>
      </c>
      <c r="P308" s="3" t="s">
        <v>539</v>
      </c>
      <c r="Q308" s="2"/>
    </row>
    <row r="309" spans="1:17" ht="22.5" x14ac:dyDescent="0.3">
      <c r="A309" s="2"/>
      <c r="B309" s="2" t="s">
        <v>606</v>
      </c>
      <c r="C309" s="3" t="s">
        <v>140</v>
      </c>
      <c r="D309" s="9">
        <v>33.091799999999999</v>
      </c>
      <c r="E309" s="9">
        <f t="shared" si="8"/>
        <v>10.247355573637099</v>
      </c>
      <c r="F309" s="3" t="s">
        <v>415</v>
      </c>
      <c r="G309" s="2">
        <v>6</v>
      </c>
      <c r="H309" s="3">
        <v>24</v>
      </c>
      <c r="I309" s="3">
        <v>32.6</v>
      </c>
      <c r="J309" s="38">
        <v>51.59</v>
      </c>
      <c r="K309" s="60">
        <v>15.506258347989531</v>
      </c>
      <c r="L309" s="3" t="s">
        <v>56</v>
      </c>
      <c r="M309" s="3" t="s">
        <v>51</v>
      </c>
      <c r="N309" s="2"/>
      <c r="O309" s="3" t="s">
        <v>422</v>
      </c>
      <c r="P309" s="3" t="s">
        <v>539</v>
      </c>
      <c r="Q309" s="2"/>
    </row>
    <row r="310" spans="1:17" ht="22.5" x14ac:dyDescent="0.3">
      <c r="A310" s="2"/>
      <c r="B310" s="2" t="s">
        <v>607</v>
      </c>
      <c r="C310" s="3" t="s">
        <v>140</v>
      </c>
      <c r="D310" s="9">
        <v>33.311300000000003</v>
      </c>
      <c r="E310" s="9">
        <f t="shared" si="8"/>
        <v>9.6520206129644563</v>
      </c>
      <c r="F310" s="3" t="s">
        <v>415</v>
      </c>
      <c r="G310" s="2">
        <v>6.04</v>
      </c>
      <c r="H310" s="3">
        <v>24</v>
      </c>
      <c r="I310" s="3">
        <v>35.4</v>
      </c>
      <c r="J310" s="38">
        <v>51.6</v>
      </c>
      <c r="K310" s="60">
        <v>15.404082098266954</v>
      </c>
      <c r="L310" s="3" t="s">
        <v>56</v>
      </c>
      <c r="M310" s="3" t="s">
        <v>51</v>
      </c>
      <c r="N310" s="2"/>
      <c r="O310" s="3" t="s">
        <v>422</v>
      </c>
      <c r="P310" s="3" t="s">
        <v>539</v>
      </c>
      <c r="Q310" s="2"/>
    </row>
    <row r="311" spans="1:17" ht="22.5" x14ac:dyDescent="0.3">
      <c r="A311" s="2"/>
      <c r="B311" s="2" t="s">
        <v>608</v>
      </c>
      <c r="C311" s="3" t="s">
        <v>140</v>
      </c>
      <c r="D311" s="9">
        <v>30.654</v>
      </c>
      <c r="E311" s="9">
        <f t="shared" si="8"/>
        <v>16.859235150528878</v>
      </c>
      <c r="F311" s="3" t="s">
        <v>415</v>
      </c>
      <c r="G311" s="2">
        <v>6.15</v>
      </c>
      <c r="H311" s="3">
        <v>24</v>
      </c>
      <c r="I311" s="3">
        <v>33.4</v>
      </c>
      <c r="J311" s="38">
        <v>51.49</v>
      </c>
      <c r="K311" s="60">
        <v>14.58211000195733</v>
      </c>
      <c r="L311" s="3" t="s">
        <v>56</v>
      </c>
      <c r="M311" s="3" t="s">
        <v>51</v>
      </c>
      <c r="N311" s="2"/>
      <c r="O311" s="3" t="s">
        <v>422</v>
      </c>
      <c r="P311" s="3" t="s">
        <v>539</v>
      </c>
      <c r="Q311" s="2"/>
    </row>
    <row r="312" spans="1:17" ht="22.5" x14ac:dyDescent="0.3">
      <c r="A312" s="2"/>
      <c r="B312" s="2" t="s">
        <v>609</v>
      </c>
      <c r="C312" s="3" t="s">
        <v>140</v>
      </c>
      <c r="D312" s="9">
        <v>31.2163</v>
      </c>
      <c r="E312" s="9">
        <f t="shared" si="8"/>
        <v>15.334147002983448</v>
      </c>
      <c r="F312" s="3" t="s">
        <v>415</v>
      </c>
      <c r="G312" s="2">
        <v>6.2</v>
      </c>
      <c r="H312" s="3">
        <v>24</v>
      </c>
      <c r="I312" s="3">
        <v>35.5</v>
      </c>
      <c r="J312" s="38">
        <v>51.52</v>
      </c>
      <c r="K312" s="60">
        <v>14.319442086345916</v>
      </c>
      <c r="L312" s="3" t="s">
        <v>56</v>
      </c>
      <c r="M312" s="3" t="s">
        <v>51</v>
      </c>
      <c r="N312" s="2"/>
      <c r="O312" s="3" t="s">
        <v>422</v>
      </c>
      <c r="P312" s="3" t="s">
        <v>539</v>
      </c>
      <c r="Q312" s="2"/>
    </row>
    <row r="313" spans="1:17" ht="22.5" x14ac:dyDescent="0.3">
      <c r="A313" s="2"/>
      <c r="B313" s="2" t="s">
        <v>610</v>
      </c>
      <c r="C313" s="3" t="s">
        <v>140</v>
      </c>
      <c r="D313" s="9">
        <v>32.130400000000002</v>
      </c>
      <c r="E313" s="9">
        <f t="shared" si="8"/>
        <v>12.854895579061557</v>
      </c>
      <c r="F313" s="3" t="s">
        <v>415</v>
      </c>
      <c r="G313" s="2">
        <v>6.23</v>
      </c>
      <c r="H313" s="3">
        <v>24</v>
      </c>
      <c r="I313" s="3">
        <v>35.5</v>
      </c>
      <c r="J313" s="38">
        <v>51.51</v>
      </c>
      <c r="K313" s="60">
        <v>13.94318153524388</v>
      </c>
      <c r="L313" s="3" t="s">
        <v>56</v>
      </c>
      <c r="M313" s="3" t="s">
        <v>51</v>
      </c>
      <c r="N313" s="2"/>
      <c r="O313" s="3" t="s">
        <v>422</v>
      </c>
      <c r="P313" s="3" t="s">
        <v>539</v>
      </c>
      <c r="Q313" s="2"/>
    </row>
    <row r="314" spans="1:17" ht="22.5" x14ac:dyDescent="0.3">
      <c r="A314" s="2"/>
      <c r="B314" s="2" t="s">
        <v>611</v>
      </c>
      <c r="C314" s="3" t="s">
        <v>140</v>
      </c>
      <c r="D314" s="9">
        <v>31.9588</v>
      </c>
      <c r="E314" s="9">
        <f t="shared" si="8"/>
        <v>13.320314618931375</v>
      </c>
      <c r="F314" s="3" t="s">
        <v>415</v>
      </c>
      <c r="G314" s="2">
        <v>6.29</v>
      </c>
      <c r="H314" s="3">
        <v>24</v>
      </c>
      <c r="I314" s="3">
        <v>30.9</v>
      </c>
      <c r="J314" s="38">
        <v>51.5</v>
      </c>
      <c r="K314" s="60">
        <v>14.018048237105273</v>
      </c>
      <c r="L314" s="3" t="s">
        <v>56</v>
      </c>
      <c r="M314" s="3" t="s">
        <v>51</v>
      </c>
      <c r="N314" s="2"/>
      <c r="O314" s="3" t="s">
        <v>422</v>
      </c>
      <c r="P314" s="3" t="s">
        <v>539</v>
      </c>
      <c r="Q314" s="2"/>
    </row>
    <row r="315" spans="1:17" ht="22.5" x14ac:dyDescent="0.3">
      <c r="A315" s="2"/>
      <c r="B315" s="2" t="s">
        <v>612</v>
      </c>
      <c r="C315" s="3" t="s">
        <v>140</v>
      </c>
      <c r="D315" s="9">
        <v>30.1904</v>
      </c>
      <c r="E315" s="9">
        <f t="shared" si="8"/>
        <v>18.116625983184154</v>
      </c>
      <c r="F315" s="3" t="s">
        <v>415</v>
      </c>
      <c r="G315" s="2">
        <v>6.36</v>
      </c>
      <c r="H315" s="3">
        <v>24</v>
      </c>
      <c r="I315" s="3">
        <v>30.9</v>
      </c>
      <c r="J315" s="38">
        <v>51.41</v>
      </c>
      <c r="K315" s="60">
        <v>15.2035084000212</v>
      </c>
      <c r="L315" s="3" t="s">
        <v>56</v>
      </c>
      <c r="M315" s="3" t="s">
        <v>51</v>
      </c>
      <c r="N315" s="2"/>
      <c r="O315" s="3" t="s">
        <v>422</v>
      </c>
      <c r="P315" s="3" t="s">
        <v>539</v>
      </c>
      <c r="Q315" s="2"/>
    </row>
    <row r="316" spans="1:17" ht="22.5" x14ac:dyDescent="0.3">
      <c r="A316" s="2"/>
      <c r="B316" s="2" t="s">
        <v>613</v>
      </c>
      <c r="C316" s="3" t="s">
        <v>140</v>
      </c>
      <c r="D316" s="9">
        <v>30.1221</v>
      </c>
      <c r="E316" s="9">
        <f t="shared" si="8"/>
        <v>18.301871440195274</v>
      </c>
      <c r="F316" s="3" t="s">
        <v>415</v>
      </c>
      <c r="G316" s="2">
        <v>6.39</v>
      </c>
      <c r="H316" s="3">
        <v>24</v>
      </c>
      <c r="I316" s="3">
        <v>30.9</v>
      </c>
      <c r="J316" s="38">
        <v>51.41</v>
      </c>
      <c r="K316" s="60">
        <v>15.237981415638352</v>
      </c>
      <c r="L316" s="3" t="s">
        <v>56</v>
      </c>
      <c r="M316" s="3" t="s">
        <v>51</v>
      </c>
      <c r="N316" s="2"/>
      <c r="O316" s="3" t="s">
        <v>422</v>
      </c>
      <c r="P316" s="3" t="s">
        <v>539</v>
      </c>
      <c r="Q316" s="2"/>
    </row>
    <row r="317" spans="1:17" ht="22.5" x14ac:dyDescent="0.3">
      <c r="A317" s="2"/>
      <c r="B317" s="2" t="s">
        <v>614</v>
      </c>
      <c r="C317" s="3" t="s">
        <v>140</v>
      </c>
      <c r="D317" s="9">
        <v>29.929500000000001</v>
      </c>
      <c r="E317" s="9">
        <f t="shared" si="8"/>
        <v>18.824247355573629</v>
      </c>
      <c r="F317" s="3" t="s">
        <v>415</v>
      </c>
      <c r="G317" s="2">
        <v>6.41</v>
      </c>
      <c r="H317" s="3">
        <v>24</v>
      </c>
      <c r="I317" s="3">
        <v>30.9</v>
      </c>
      <c r="J317" s="38">
        <v>51.4</v>
      </c>
      <c r="K317" s="60">
        <v>15.381145692377086</v>
      </c>
      <c r="L317" s="3" t="s">
        <v>56</v>
      </c>
      <c r="M317" s="3" t="s">
        <v>51</v>
      </c>
      <c r="N317" s="2"/>
      <c r="O317" s="3" t="s">
        <v>422</v>
      </c>
      <c r="P317" s="3" t="s">
        <v>539</v>
      </c>
      <c r="Q317" s="2"/>
    </row>
    <row r="318" spans="1:17" ht="22.5" x14ac:dyDescent="0.3">
      <c r="A318" s="2"/>
      <c r="B318" s="2" t="s">
        <v>615</v>
      </c>
      <c r="C318" s="3" t="s">
        <v>140</v>
      </c>
      <c r="D318" s="9">
        <v>29.956700000000001</v>
      </c>
      <c r="E318" s="9">
        <f t="shared" si="8"/>
        <v>18.750474640629228</v>
      </c>
      <c r="F318" s="3" t="s">
        <v>415</v>
      </c>
      <c r="G318" s="2">
        <v>6.49</v>
      </c>
      <c r="H318" s="3">
        <v>24</v>
      </c>
      <c r="I318" s="3">
        <v>29.3</v>
      </c>
      <c r="J318" s="38">
        <v>51.37</v>
      </c>
      <c r="K318" s="60">
        <v>15.367513778219898</v>
      </c>
      <c r="L318" s="3" t="s">
        <v>56</v>
      </c>
      <c r="M318" s="3" t="s">
        <v>51</v>
      </c>
      <c r="N318" s="2"/>
      <c r="O318" s="3" t="s">
        <v>422</v>
      </c>
      <c r="P318" s="3" t="s">
        <v>539</v>
      </c>
      <c r="Q318" s="2"/>
    </row>
    <row r="319" spans="1:17" ht="22.5" x14ac:dyDescent="0.3">
      <c r="A319" s="2"/>
      <c r="B319" s="2" t="s">
        <v>616</v>
      </c>
      <c r="C319" s="3" t="s">
        <v>140</v>
      </c>
      <c r="D319" s="9">
        <v>30.097300000000001</v>
      </c>
      <c r="E319" s="9">
        <f t="shared" si="8"/>
        <v>18.369134797938695</v>
      </c>
      <c r="F319" s="3" t="s">
        <v>415</v>
      </c>
      <c r="G319" s="2">
        <v>6.58</v>
      </c>
      <c r="H319" s="3">
        <v>24</v>
      </c>
      <c r="I319" s="3">
        <v>29.3</v>
      </c>
      <c r="J319" s="38">
        <v>51.32</v>
      </c>
      <c r="K319" s="60">
        <v>13.029740209254651</v>
      </c>
      <c r="L319" s="3" t="s">
        <v>56</v>
      </c>
      <c r="M319" s="3" t="s">
        <v>51</v>
      </c>
      <c r="N319" s="2"/>
      <c r="O319" s="3" t="s">
        <v>422</v>
      </c>
      <c r="P319" s="3" t="s">
        <v>539</v>
      </c>
      <c r="Q319" s="2"/>
    </row>
    <row r="320" spans="1:17" ht="22.5" x14ac:dyDescent="0.3">
      <c r="A320" s="2"/>
      <c r="B320" s="2" t="s">
        <v>617</v>
      </c>
      <c r="C320" s="3" t="s">
        <v>140</v>
      </c>
      <c r="D320" s="9">
        <v>24.8079</v>
      </c>
      <c r="E320" s="9">
        <f t="shared" si="8"/>
        <v>32.715215622457279</v>
      </c>
      <c r="F320" s="3" t="s">
        <v>415</v>
      </c>
      <c r="G320" s="2">
        <v>6.72</v>
      </c>
      <c r="H320" s="3">
        <v>24</v>
      </c>
      <c r="I320" s="3">
        <v>29.6</v>
      </c>
      <c r="J320" s="38">
        <v>51.3</v>
      </c>
      <c r="K320" s="60">
        <v>13.218369954732163</v>
      </c>
      <c r="L320" s="3" t="s">
        <v>56</v>
      </c>
      <c r="M320" s="3" t="s">
        <v>51</v>
      </c>
      <c r="N320" s="2"/>
      <c r="O320" s="3" t="s">
        <v>422</v>
      </c>
      <c r="P320" s="3" t="s">
        <v>539</v>
      </c>
      <c r="Q320" s="2"/>
    </row>
    <row r="321" spans="1:17" ht="22.5" x14ac:dyDescent="0.3">
      <c r="A321" s="2"/>
      <c r="B321" s="2" t="s">
        <v>618</v>
      </c>
      <c r="C321" s="3" t="s">
        <v>140</v>
      </c>
      <c r="D321" s="9">
        <v>26.281400000000001</v>
      </c>
      <c r="E321" s="9">
        <f t="shared" si="8"/>
        <v>28.718741524274471</v>
      </c>
      <c r="F321" s="3" t="s">
        <v>415</v>
      </c>
      <c r="G321" s="2">
        <v>6.86</v>
      </c>
      <c r="H321" s="3">
        <v>24</v>
      </c>
      <c r="I321" s="3">
        <v>29.6</v>
      </c>
      <c r="J321" s="38">
        <v>51.26</v>
      </c>
      <c r="K321" s="60">
        <v>14.387741901116378</v>
      </c>
      <c r="L321" s="3" t="s">
        <v>56</v>
      </c>
      <c r="M321" s="3" t="s">
        <v>51</v>
      </c>
      <c r="N321" s="2"/>
      <c r="O321" s="3" t="s">
        <v>422</v>
      </c>
      <c r="P321" s="3" t="s">
        <v>539</v>
      </c>
      <c r="Q321" s="2"/>
    </row>
    <row r="322" spans="1:17" ht="22.5" x14ac:dyDescent="0.3">
      <c r="A322" s="2"/>
      <c r="B322" s="2" t="s">
        <v>619</v>
      </c>
      <c r="C322" s="3" t="s">
        <v>140</v>
      </c>
      <c r="D322" s="9">
        <v>26.351400000000002</v>
      </c>
      <c r="E322" s="9">
        <f t="shared" si="8"/>
        <v>28.528885272579323</v>
      </c>
      <c r="F322" s="3" t="s">
        <v>415</v>
      </c>
      <c r="G322" s="2">
        <v>6.93</v>
      </c>
      <c r="H322" s="3">
        <v>24</v>
      </c>
      <c r="I322" s="3">
        <v>29.6</v>
      </c>
      <c r="J322" s="38">
        <v>51.25</v>
      </c>
      <c r="K322" s="60">
        <v>14.306260767928839</v>
      </c>
      <c r="L322" s="3" t="s">
        <v>56</v>
      </c>
      <c r="M322" s="3" t="s">
        <v>51</v>
      </c>
      <c r="N322" s="2"/>
      <c r="O322" s="3" t="s">
        <v>422</v>
      </c>
      <c r="P322" s="3" t="s">
        <v>539</v>
      </c>
      <c r="Q322" s="2"/>
    </row>
    <row r="323" spans="1:17" ht="22.5" x14ac:dyDescent="0.3">
      <c r="A323" s="2"/>
      <c r="B323" s="2" t="s">
        <v>620</v>
      </c>
      <c r="C323" s="3" t="s">
        <v>140</v>
      </c>
      <c r="D323" s="9">
        <v>26.484000000000002</v>
      </c>
      <c r="E323" s="9">
        <f t="shared" si="8"/>
        <v>28.169243287225378</v>
      </c>
      <c r="F323" s="3" t="s">
        <v>415</v>
      </c>
      <c r="G323" s="2">
        <v>7.06</v>
      </c>
      <c r="H323" s="3">
        <v>24</v>
      </c>
      <c r="I323" s="3">
        <v>29.6</v>
      </c>
      <c r="J323" s="38">
        <v>51.21</v>
      </c>
      <c r="K323" s="60">
        <v>14.241806373659568</v>
      </c>
      <c r="L323" s="3" t="s">
        <v>56</v>
      </c>
      <c r="M323" s="3" t="s">
        <v>51</v>
      </c>
      <c r="N323" s="2"/>
      <c r="O323" s="3" t="s">
        <v>422</v>
      </c>
      <c r="P323" s="3" t="s">
        <v>539</v>
      </c>
      <c r="Q323" s="2"/>
    </row>
    <row r="324" spans="1:17" ht="22.5" x14ac:dyDescent="0.3">
      <c r="A324" s="2"/>
      <c r="B324" s="2" t="s">
        <v>621</v>
      </c>
      <c r="C324" s="3" t="s">
        <v>140</v>
      </c>
      <c r="D324" s="9">
        <v>26.009499999999999</v>
      </c>
      <c r="E324" s="9">
        <f t="shared" si="8"/>
        <v>29.456197450501758</v>
      </c>
      <c r="F324" s="3" t="s">
        <v>415</v>
      </c>
      <c r="G324" s="2">
        <v>7.06</v>
      </c>
      <c r="H324" s="3">
        <v>24</v>
      </c>
      <c r="I324" s="3">
        <v>29.6</v>
      </c>
      <c r="J324" s="38">
        <v>51.21</v>
      </c>
      <c r="K324" s="60">
        <v>12.956804244602933</v>
      </c>
      <c r="L324" s="3" t="s">
        <v>56</v>
      </c>
      <c r="M324" s="3" t="s">
        <v>51</v>
      </c>
      <c r="N324" s="2"/>
      <c r="O324" s="3" t="s">
        <v>422</v>
      </c>
      <c r="P324" s="3" t="s">
        <v>539</v>
      </c>
      <c r="Q324" s="2"/>
    </row>
    <row r="325" spans="1:17" ht="22.5" x14ac:dyDescent="0.3">
      <c r="A325" s="2"/>
      <c r="B325" s="2" t="s">
        <v>622</v>
      </c>
      <c r="C325" s="3" t="s">
        <v>140</v>
      </c>
      <c r="D325" s="9">
        <v>26.2119</v>
      </c>
      <c r="E325" s="9">
        <f t="shared" si="8"/>
        <v>28.907241659886079</v>
      </c>
      <c r="F325" s="3" t="s">
        <v>415</v>
      </c>
      <c r="G325" s="2">
        <v>7.18</v>
      </c>
      <c r="H325" s="3">
        <v>24</v>
      </c>
      <c r="I325" s="3">
        <v>29.8</v>
      </c>
      <c r="J325" s="38">
        <v>51.16</v>
      </c>
      <c r="K325" s="60">
        <v>12.856755900945753</v>
      </c>
      <c r="L325" s="3" t="s">
        <v>56</v>
      </c>
      <c r="M325" s="3" t="s">
        <v>51</v>
      </c>
      <c r="N325" s="2"/>
      <c r="O325" s="3" t="s">
        <v>422</v>
      </c>
      <c r="P325" s="3" t="s">
        <v>539</v>
      </c>
      <c r="Q325" s="2"/>
    </row>
    <row r="326" spans="1:17" ht="22.5" x14ac:dyDescent="0.3">
      <c r="A326" s="2"/>
      <c r="B326" s="2" t="s">
        <v>623</v>
      </c>
      <c r="C326" s="3" t="s">
        <v>140</v>
      </c>
      <c r="D326" s="9">
        <v>26.300899999999999</v>
      </c>
      <c r="E326" s="9">
        <f t="shared" si="8"/>
        <v>28.665852997016543</v>
      </c>
      <c r="F326" s="3" t="s">
        <v>415</v>
      </c>
      <c r="G326" s="2">
        <v>7.45</v>
      </c>
      <c r="H326" s="3">
        <v>24</v>
      </c>
      <c r="I326" s="3">
        <v>29.2</v>
      </c>
      <c r="J326" s="38">
        <v>51.06</v>
      </c>
      <c r="K326" s="60">
        <v>12.813249736701026</v>
      </c>
      <c r="L326" s="3" t="s">
        <v>56</v>
      </c>
      <c r="M326" s="3" t="s">
        <v>51</v>
      </c>
      <c r="N326" s="2"/>
      <c r="O326" s="3" t="s">
        <v>422</v>
      </c>
      <c r="P326" s="3" t="s">
        <v>539</v>
      </c>
      <c r="Q326" s="2"/>
    </row>
    <row r="327" spans="1:17" ht="22.5" x14ac:dyDescent="0.3">
      <c r="A327" s="2" t="s">
        <v>804</v>
      </c>
      <c r="B327" s="2" t="s">
        <v>624</v>
      </c>
      <c r="C327" s="3" t="s">
        <v>140</v>
      </c>
      <c r="D327" s="9">
        <v>14.3332</v>
      </c>
      <c r="E327" s="9">
        <f t="shared" si="8"/>
        <v>61.125033902902089</v>
      </c>
      <c r="F327" s="3" t="s">
        <v>415</v>
      </c>
      <c r="G327" s="2">
        <v>11.35</v>
      </c>
      <c r="H327" s="3">
        <v>13</v>
      </c>
      <c r="I327" s="3">
        <v>28.2</v>
      </c>
      <c r="J327" s="38">
        <v>49.95</v>
      </c>
      <c r="K327" s="60">
        <v>12.864538274774649</v>
      </c>
      <c r="L327" s="3" t="s">
        <v>425</v>
      </c>
      <c r="M327" s="3" t="s">
        <v>73</v>
      </c>
      <c r="N327" s="2"/>
      <c r="O327" s="3" t="s">
        <v>422</v>
      </c>
      <c r="P327" s="3" t="s">
        <v>539</v>
      </c>
      <c r="Q327" s="2"/>
    </row>
    <row r="328" spans="1:17" ht="22.5" x14ac:dyDescent="0.3">
      <c r="A328" s="2" t="s">
        <v>804</v>
      </c>
      <c r="B328" s="2" t="s">
        <v>625</v>
      </c>
      <c r="C328" s="3" t="s">
        <v>140</v>
      </c>
      <c r="D328" s="65">
        <v>0</v>
      </c>
      <c r="E328" s="9"/>
      <c r="F328" s="3" t="s">
        <v>415</v>
      </c>
      <c r="G328" s="2">
        <v>19.920000000000002</v>
      </c>
      <c r="H328" s="3">
        <v>0</v>
      </c>
      <c r="I328" s="3">
        <v>28.1</v>
      </c>
      <c r="J328" s="38">
        <v>48.68</v>
      </c>
      <c r="K328" s="60" t="s">
        <v>162</v>
      </c>
      <c r="L328" s="3" t="s">
        <v>425</v>
      </c>
      <c r="M328" s="3" t="s">
        <v>73</v>
      </c>
      <c r="N328" s="2"/>
      <c r="O328" s="3" t="s">
        <v>422</v>
      </c>
      <c r="P328" s="3" t="s">
        <v>539</v>
      </c>
      <c r="Q328" s="2"/>
    </row>
    <row r="329" spans="1:17" ht="22.5" x14ac:dyDescent="0.3">
      <c r="A329" s="2" t="s">
        <v>804</v>
      </c>
      <c r="B329" s="2" t="s">
        <v>630</v>
      </c>
      <c r="C329" s="3" t="s">
        <v>140</v>
      </c>
      <c r="D329" s="65">
        <v>0</v>
      </c>
      <c r="E329" s="9"/>
      <c r="F329" s="3" t="s">
        <v>415</v>
      </c>
      <c r="G329" s="57">
        <v>14.84</v>
      </c>
      <c r="H329" s="3">
        <v>0</v>
      </c>
      <c r="I329" s="3">
        <v>35.200000000000003</v>
      </c>
      <c r="J329" s="38">
        <v>47.33</v>
      </c>
      <c r="K329" s="60" t="s">
        <v>162</v>
      </c>
      <c r="L329" s="3" t="s">
        <v>425</v>
      </c>
      <c r="M329" s="3" t="s">
        <v>73</v>
      </c>
      <c r="N329" s="2"/>
      <c r="O329" s="3" t="s">
        <v>422</v>
      </c>
      <c r="P329" s="3" t="s">
        <v>539</v>
      </c>
      <c r="Q329" s="2"/>
    </row>
    <row r="330" spans="1:17" ht="22.5" x14ac:dyDescent="0.3">
      <c r="A330" s="2" t="s">
        <v>737</v>
      </c>
      <c r="B330" s="2" t="s">
        <v>632</v>
      </c>
      <c r="C330" s="3" t="s">
        <v>140</v>
      </c>
      <c r="D330" s="42">
        <v>45</v>
      </c>
      <c r="E330" s="3"/>
      <c r="F330" s="3" t="s">
        <v>415</v>
      </c>
      <c r="G330" s="57">
        <v>8.39</v>
      </c>
      <c r="H330" s="3">
        <v>6</v>
      </c>
      <c r="I330" s="3">
        <v>38.6</v>
      </c>
      <c r="J330" s="38">
        <v>50.26</v>
      </c>
      <c r="K330" s="60">
        <v>100</v>
      </c>
      <c r="L330" s="3" t="s">
        <v>19</v>
      </c>
      <c r="M330" s="3" t="s">
        <v>73</v>
      </c>
      <c r="N330" s="2" t="s">
        <v>51</v>
      </c>
      <c r="O330" s="3" t="s">
        <v>422</v>
      </c>
      <c r="P330" s="3" t="s">
        <v>539</v>
      </c>
      <c r="Q330" s="2"/>
    </row>
    <row r="331" spans="1:17" ht="22.5" x14ac:dyDescent="0.3">
      <c r="A331" s="64" t="s">
        <v>736</v>
      </c>
      <c r="B331" s="4" t="s">
        <v>799</v>
      </c>
      <c r="C331" s="3" t="s">
        <v>140</v>
      </c>
      <c r="D331" s="42">
        <v>58.2</v>
      </c>
      <c r="E331" s="3"/>
      <c r="F331" s="3" t="s">
        <v>415</v>
      </c>
      <c r="G331" s="57">
        <v>3.21</v>
      </c>
      <c r="H331" s="3">
        <v>24</v>
      </c>
      <c r="I331" s="3">
        <v>34.200000000000003</v>
      </c>
      <c r="J331" s="38">
        <v>50.9</v>
      </c>
      <c r="K331" s="60">
        <v>98.084396602125395</v>
      </c>
      <c r="L331" s="3" t="s">
        <v>803</v>
      </c>
      <c r="M331" s="3" t="s">
        <v>51</v>
      </c>
      <c r="N331" s="2" t="s">
        <v>314</v>
      </c>
      <c r="O331" s="3" t="s">
        <v>121</v>
      </c>
      <c r="P331" s="3" t="s">
        <v>539</v>
      </c>
      <c r="Q331" s="2" t="s">
        <v>235</v>
      </c>
    </row>
    <row r="332" spans="1:17" ht="22.5" x14ac:dyDescent="0.3">
      <c r="A332" s="64" t="s">
        <v>737</v>
      </c>
      <c r="B332" s="4" t="s">
        <v>800</v>
      </c>
      <c r="C332" s="3" t="s">
        <v>140</v>
      </c>
      <c r="D332" s="42">
        <v>31.3978</v>
      </c>
      <c r="E332" s="3"/>
      <c r="F332" s="3" t="s">
        <v>415</v>
      </c>
      <c r="G332" s="57">
        <v>3.51</v>
      </c>
      <c r="H332" s="3">
        <v>24</v>
      </c>
      <c r="I332" s="3">
        <v>30.4</v>
      </c>
      <c r="J332" s="38">
        <v>50.7</v>
      </c>
      <c r="K332" s="60">
        <v>79.910694379861013</v>
      </c>
      <c r="L332" s="3" t="s">
        <v>19</v>
      </c>
      <c r="M332" s="3" t="s">
        <v>314</v>
      </c>
      <c r="N332" s="2" t="s">
        <v>159</v>
      </c>
      <c r="O332" s="3" t="s">
        <v>422</v>
      </c>
      <c r="P332" s="3" t="s">
        <v>235</v>
      </c>
      <c r="Q332" s="2"/>
    </row>
    <row r="333" spans="1:17" ht="22.5" x14ac:dyDescent="0.3">
      <c r="A333" s="58" t="s">
        <v>737</v>
      </c>
      <c r="B333" s="4" t="s">
        <v>801</v>
      </c>
      <c r="C333" s="3" t="s">
        <v>140</v>
      </c>
      <c r="D333" s="42">
        <v>18.8916</v>
      </c>
      <c r="E333" s="3"/>
      <c r="F333" s="3" t="s">
        <v>415</v>
      </c>
      <c r="G333" s="57">
        <v>3.85</v>
      </c>
      <c r="H333" s="3">
        <v>24</v>
      </c>
      <c r="I333" s="3">
        <v>30.4</v>
      </c>
      <c r="J333" s="38">
        <v>50.47</v>
      </c>
      <c r="K333" s="60">
        <v>93.733193588684912</v>
      </c>
      <c r="L333" s="3" t="s">
        <v>19</v>
      </c>
      <c r="M333" s="3" t="s">
        <v>159</v>
      </c>
      <c r="N333" s="2" t="s">
        <v>45</v>
      </c>
      <c r="O333" s="3" t="s">
        <v>422</v>
      </c>
      <c r="P333" s="3" t="s">
        <v>235</v>
      </c>
      <c r="Q333" s="2"/>
    </row>
    <row r="334" spans="1:17" ht="22.5" x14ac:dyDescent="0.3">
      <c r="A334" s="64" t="s">
        <v>749</v>
      </c>
      <c r="B334" s="4" t="s">
        <v>802</v>
      </c>
      <c r="C334" s="3" t="s">
        <v>140</v>
      </c>
      <c r="D334" s="42">
        <v>30.863399999999999</v>
      </c>
      <c r="E334" s="3"/>
      <c r="F334" s="3" t="s">
        <v>415</v>
      </c>
      <c r="G334" s="57">
        <v>3.91</v>
      </c>
      <c r="H334" s="3">
        <v>24</v>
      </c>
      <c r="I334" s="3">
        <v>29.3</v>
      </c>
      <c r="J334" s="38">
        <v>50.49</v>
      </c>
      <c r="K334" s="60">
        <v>91.97949675019602</v>
      </c>
      <c r="L334" s="3" t="s">
        <v>19</v>
      </c>
      <c r="M334" s="3" t="s">
        <v>45</v>
      </c>
      <c r="N334" s="2" t="s">
        <v>51</v>
      </c>
      <c r="O334" s="3" t="s">
        <v>422</v>
      </c>
      <c r="P334" s="3" t="s">
        <v>235</v>
      </c>
      <c r="Q334" s="2"/>
    </row>
    <row r="335" spans="1:17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9.5" x14ac:dyDescent="0.3">
      <c r="A336" s="47" t="s">
        <v>712</v>
      </c>
      <c r="B336" s="47"/>
      <c r="C336" s="3"/>
      <c r="D336" s="3"/>
      <c r="E336" s="3"/>
      <c r="F336" s="1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3">
      <c r="A337" s="3" t="s">
        <v>538</v>
      </c>
      <c r="B337" s="3"/>
      <c r="C337" s="3"/>
      <c r="D337" s="3"/>
      <c r="E337" s="3"/>
      <c r="F337" s="1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22.5" x14ac:dyDescent="0.3">
      <c r="A338" s="3"/>
      <c r="B338" s="3"/>
      <c r="C338" s="13" t="s">
        <v>729</v>
      </c>
      <c r="D338" s="9">
        <f>D303*26</f>
        <v>958.61999999999989</v>
      </c>
      <c r="E338" s="3"/>
      <c r="F338" s="1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22.5" x14ac:dyDescent="0.3">
      <c r="A339" s="3"/>
      <c r="B339" s="47" t="s">
        <v>805</v>
      </c>
      <c r="C339" s="47"/>
      <c r="D339" s="9">
        <f>SUM(D304:D329)</f>
        <v>706.07050000000004</v>
      </c>
      <c r="E339" s="3"/>
      <c r="F339" s="1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22.5" x14ac:dyDescent="0.3">
      <c r="A340" s="3"/>
      <c r="B340" s="3"/>
      <c r="C340" s="3" t="s">
        <v>731</v>
      </c>
      <c r="D340" s="9">
        <f>D338-D339</f>
        <v>252.54949999999985</v>
      </c>
      <c r="E340" s="3"/>
      <c r="F340" s="1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3">
      <c r="A341" s="3"/>
      <c r="B341" s="3"/>
      <c r="C341" s="3"/>
      <c r="D341" s="9"/>
      <c r="E341" s="3"/>
      <c r="F341" s="1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9.5" x14ac:dyDescent="0.3">
      <c r="A342" s="59" t="s">
        <v>808</v>
      </c>
      <c r="B342" s="59"/>
      <c r="C342" s="59"/>
      <c r="D342" s="3"/>
      <c r="E342" s="3"/>
      <c r="F342" s="1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22.5" x14ac:dyDescent="0.3">
      <c r="A343" s="2"/>
      <c r="B343" s="2" t="s">
        <v>807</v>
      </c>
      <c r="C343" s="3" t="s">
        <v>140</v>
      </c>
      <c r="D343" s="9">
        <v>38.020000000000003</v>
      </c>
      <c r="E343" s="12" t="s">
        <v>414</v>
      </c>
      <c r="F343" s="3" t="s">
        <v>415</v>
      </c>
      <c r="G343" s="57">
        <v>5.0999999999999996</v>
      </c>
      <c r="H343" s="56">
        <v>24</v>
      </c>
      <c r="I343" s="56">
        <v>20.3</v>
      </c>
      <c r="J343" s="38">
        <v>52.01</v>
      </c>
      <c r="K343" s="57">
        <v>13</v>
      </c>
      <c r="L343" s="3" t="s">
        <v>56</v>
      </c>
      <c r="M343" s="56">
        <v>50</v>
      </c>
      <c r="N343" s="29"/>
      <c r="O343" s="3" t="s">
        <v>422</v>
      </c>
      <c r="P343" s="56">
        <v>4.8</v>
      </c>
      <c r="Q343" s="2"/>
    </row>
    <row r="344" spans="1:17" ht="22.5" x14ac:dyDescent="0.3">
      <c r="A344" s="2"/>
      <c r="B344" s="2" t="s">
        <v>641</v>
      </c>
      <c r="C344" s="3" t="s">
        <v>140</v>
      </c>
      <c r="D344" s="9">
        <v>31.542300000000001</v>
      </c>
      <c r="E344" s="9">
        <f>($D$343-D344)/$D$343*100</f>
        <v>17.037611783271966</v>
      </c>
      <c r="F344" s="3" t="s">
        <v>415</v>
      </c>
      <c r="G344" s="2">
        <v>5.49</v>
      </c>
      <c r="H344" s="3">
        <v>24</v>
      </c>
      <c r="I344" s="3">
        <v>25.4</v>
      </c>
      <c r="J344" s="38">
        <v>51.92</v>
      </c>
      <c r="K344" s="60">
        <v>14.298259797161272</v>
      </c>
      <c r="L344" s="3" t="s">
        <v>56</v>
      </c>
      <c r="M344" s="3">
        <v>50</v>
      </c>
      <c r="N344" s="29"/>
      <c r="O344" s="3" t="s">
        <v>422</v>
      </c>
      <c r="P344" s="3">
        <v>4.8</v>
      </c>
      <c r="Q344" s="2"/>
    </row>
    <row r="345" spans="1:17" ht="22.5" x14ac:dyDescent="0.3">
      <c r="A345" s="2"/>
      <c r="B345" s="2" t="s">
        <v>642</v>
      </c>
      <c r="C345" s="3" t="s">
        <v>140</v>
      </c>
      <c r="D345" s="9">
        <v>31.880199999999999</v>
      </c>
      <c r="E345" s="9">
        <f t="shared" ref="E345:E391" si="9">($D$343-D345)/$D$343*100</f>
        <v>16.14886901630722</v>
      </c>
      <c r="F345" s="3" t="s">
        <v>415</v>
      </c>
      <c r="G345" s="2">
        <v>5.58</v>
      </c>
      <c r="H345" s="3">
        <v>24</v>
      </c>
      <c r="I345" s="3">
        <v>23.5</v>
      </c>
      <c r="J345" s="38">
        <v>51.81</v>
      </c>
      <c r="K345" s="60">
        <v>14.146398077803777</v>
      </c>
      <c r="L345" s="3" t="s">
        <v>56</v>
      </c>
      <c r="M345" s="3">
        <v>50</v>
      </c>
      <c r="N345" s="29"/>
      <c r="O345" s="3" t="s">
        <v>422</v>
      </c>
      <c r="P345" s="3">
        <v>4.8</v>
      </c>
      <c r="Q345" s="2"/>
    </row>
    <row r="346" spans="1:17" ht="22.5" x14ac:dyDescent="0.3">
      <c r="A346" s="2"/>
      <c r="B346" s="2" t="s">
        <v>643</v>
      </c>
      <c r="C346" s="3" t="s">
        <v>140</v>
      </c>
      <c r="D346" s="9">
        <v>31.829799999999999</v>
      </c>
      <c r="E346" s="9">
        <f t="shared" si="9"/>
        <v>16.281430825881124</v>
      </c>
      <c r="F346" s="3" t="s">
        <v>415</v>
      </c>
      <c r="G346" s="2">
        <v>5.64</v>
      </c>
      <c r="H346" s="3">
        <v>24</v>
      </c>
      <c r="I346" s="3">
        <v>20.399999999999999</v>
      </c>
      <c r="J346" s="38">
        <v>51.79</v>
      </c>
      <c r="K346" s="60">
        <v>14.168797793262916</v>
      </c>
      <c r="L346" s="3" t="s">
        <v>56</v>
      </c>
      <c r="M346" s="3">
        <v>50</v>
      </c>
      <c r="N346" s="29"/>
      <c r="O346" s="3" t="s">
        <v>422</v>
      </c>
      <c r="P346" s="3">
        <v>4.8</v>
      </c>
      <c r="Q346" s="2"/>
    </row>
    <row r="347" spans="1:17" ht="22.5" x14ac:dyDescent="0.3">
      <c r="A347" s="2"/>
      <c r="B347" s="2" t="s">
        <v>644</v>
      </c>
      <c r="C347" s="3" t="s">
        <v>140</v>
      </c>
      <c r="D347" s="9">
        <v>30.301600000000001</v>
      </c>
      <c r="E347" s="9">
        <f t="shared" si="9"/>
        <v>20.3008942661757</v>
      </c>
      <c r="F347" s="3" t="s">
        <v>415</v>
      </c>
      <c r="G347" s="2">
        <v>5.76</v>
      </c>
      <c r="H347" s="3">
        <v>24</v>
      </c>
      <c r="I347" s="3">
        <v>21.6</v>
      </c>
      <c r="J347" s="38">
        <v>51.73</v>
      </c>
      <c r="K347" s="60">
        <v>13.893325764976106</v>
      </c>
      <c r="L347" s="3" t="s">
        <v>56</v>
      </c>
      <c r="M347" s="3">
        <v>50</v>
      </c>
      <c r="N347" s="29"/>
      <c r="O347" s="3" t="s">
        <v>422</v>
      </c>
      <c r="P347" s="3">
        <v>4.8</v>
      </c>
      <c r="Q347" s="2"/>
    </row>
    <row r="348" spans="1:17" ht="22.5" x14ac:dyDescent="0.3">
      <c r="A348" s="2"/>
      <c r="B348" s="2" t="s">
        <v>645</v>
      </c>
      <c r="C348" s="3" t="s">
        <v>140</v>
      </c>
      <c r="D348" s="9">
        <v>30.3291</v>
      </c>
      <c r="E348" s="9">
        <f t="shared" si="9"/>
        <v>20.228563913729623</v>
      </c>
      <c r="F348" s="3" t="s">
        <v>415</v>
      </c>
      <c r="G348" s="2">
        <v>5.89</v>
      </c>
      <c r="H348" s="3">
        <v>24</v>
      </c>
      <c r="I348" s="3">
        <v>18.899999999999999</v>
      </c>
      <c r="J348" s="38">
        <v>51.66</v>
      </c>
      <c r="K348" s="60">
        <v>13.880728409349437</v>
      </c>
      <c r="L348" s="3" t="s">
        <v>56</v>
      </c>
      <c r="M348" s="3">
        <v>50</v>
      </c>
      <c r="N348" s="29"/>
      <c r="O348" s="3" t="s">
        <v>422</v>
      </c>
      <c r="P348" s="3">
        <v>4.8</v>
      </c>
      <c r="Q348" s="2"/>
    </row>
    <row r="349" spans="1:17" ht="22.5" x14ac:dyDescent="0.3">
      <c r="A349" s="2"/>
      <c r="B349" s="2" t="s">
        <v>646</v>
      </c>
      <c r="C349" s="3" t="s">
        <v>140</v>
      </c>
      <c r="D349" s="9">
        <v>35.5822</v>
      </c>
      <c r="E349" s="9">
        <f t="shared" si="9"/>
        <v>6.4118884797475086</v>
      </c>
      <c r="F349" s="3" t="s">
        <v>415</v>
      </c>
      <c r="G349" s="2">
        <v>5.08</v>
      </c>
      <c r="H349" s="3">
        <v>24</v>
      </c>
      <c r="I349" s="3">
        <v>19.5</v>
      </c>
      <c r="J349" s="38">
        <v>51.9</v>
      </c>
      <c r="K349" s="60">
        <v>13.883065128069653</v>
      </c>
      <c r="L349" s="3" t="s">
        <v>56</v>
      </c>
      <c r="M349" s="3">
        <v>50</v>
      </c>
      <c r="N349" s="29"/>
      <c r="O349" s="3" t="s">
        <v>422</v>
      </c>
      <c r="P349" s="3">
        <v>4.8</v>
      </c>
      <c r="Q349" s="2"/>
    </row>
    <row r="350" spans="1:17" ht="22.5" x14ac:dyDescent="0.3">
      <c r="A350" s="2"/>
      <c r="B350" s="2" t="s">
        <v>647</v>
      </c>
      <c r="C350" s="3" t="s">
        <v>140</v>
      </c>
      <c r="D350" s="9">
        <v>35.621400000000001</v>
      </c>
      <c r="E350" s="9">
        <f t="shared" si="9"/>
        <v>6.3087848500789105</v>
      </c>
      <c r="F350" s="3" t="s">
        <v>415</v>
      </c>
      <c r="G350" s="2">
        <v>4.9800000000000004</v>
      </c>
      <c r="H350" s="3">
        <v>24</v>
      </c>
      <c r="I350" s="3">
        <v>17.3</v>
      </c>
      <c r="J350" s="38">
        <v>51.56</v>
      </c>
      <c r="K350" s="60">
        <v>13.867787341317298</v>
      </c>
      <c r="L350" s="3" t="s">
        <v>56</v>
      </c>
      <c r="M350" s="3">
        <v>50</v>
      </c>
      <c r="N350" s="29"/>
      <c r="O350" s="3" t="s">
        <v>422</v>
      </c>
      <c r="P350" s="3">
        <v>4.8</v>
      </c>
      <c r="Q350" s="2"/>
    </row>
    <row r="351" spans="1:17" ht="22.5" x14ac:dyDescent="0.3">
      <c r="A351" s="2"/>
      <c r="B351" s="2" t="s">
        <v>648</v>
      </c>
      <c r="C351" s="3" t="s">
        <v>140</v>
      </c>
      <c r="D351" s="9">
        <v>35.655000000000001</v>
      </c>
      <c r="E351" s="9">
        <f t="shared" si="9"/>
        <v>6.2204103103629711</v>
      </c>
      <c r="F351" s="3" t="s">
        <v>415</v>
      </c>
      <c r="G351" s="2">
        <v>5.07</v>
      </c>
      <c r="H351" s="3">
        <v>24</v>
      </c>
      <c r="I351" s="3">
        <v>18.2</v>
      </c>
      <c r="J351" s="38">
        <v>51.99</v>
      </c>
      <c r="K351" s="60">
        <v>13.854999298836068</v>
      </c>
      <c r="L351" s="3" t="s">
        <v>56</v>
      </c>
      <c r="M351" s="3">
        <v>50</v>
      </c>
      <c r="N351" s="29"/>
      <c r="O351" s="3" t="s">
        <v>422</v>
      </c>
      <c r="P351" s="3">
        <v>4.8</v>
      </c>
      <c r="Q351" s="2"/>
    </row>
    <row r="352" spans="1:17" ht="22.5" x14ac:dyDescent="0.3">
      <c r="A352" s="2"/>
      <c r="B352" s="2" t="s">
        <v>649</v>
      </c>
      <c r="C352" s="3" t="s">
        <v>140</v>
      </c>
      <c r="D352" s="9">
        <v>35.6051</v>
      </c>
      <c r="E352" s="9">
        <f t="shared" si="9"/>
        <v>6.3516570226196807</v>
      </c>
      <c r="F352" s="3" t="s">
        <v>415</v>
      </c>
      <c r="G352" s="2">
        <v>5.12</v>
      </c>
      <c r="H352" s="3">
        <v>24</v>
      </c>
      <c r="I352" s="3">
        <v>17.3</v>
      </c>
      <c r="J352" s="38">
        <v>51.94</v>
      </c>
      <c r="K352" s="60">
        <v>13.874416867246547</v>
      </c>
      <c r="L352" s="3" t="s">
        <v>56</v>
      </c>
      <c r="M352" s="3">
        <v>50</v>
      </c>
      <c r="N352" s="29"/>
      <c r="O352" s="3" t="s">
        <v>422</v>
      </c>
      <c r="P352" s="3">
        <v>4.8</v>
      </c>
      <c r="Q352" s="2"/>
    </row>
    <row r="353" spans="1:17" ht="22.5" x14ac:dyDescent="0.3">
      <c r="A353" s="2"/>
      <c r="B353" s="2" t="s">
        <v>650</v>
      </c>
      <c r="C353" s="3" t="s">
        <v>140</v>
      </c>
      <c r="D353" s="9">
        <v>35.748600000000003</v>
      </c>
      <c r="E353" s="9">
        <f t="shared" si="9"/>
        <v>5.9742240925828503</v>
      </c>
      <c r="F353" s="3" t="s">
        <v>415</v>
      </c>
      <c r="G353" s="2">
        <v>5.15</v>
      </c>
      <c r="H353" s="3">
        <v>24</v>
      </c>
      <c r="I353" s="3">
        <v>18.2</v>
      </c>
      <c r="J353" s="38">
        <v>51.97</v>
      </c>
      <c r="K353" s="60">
        <v>13.818722970969493</v>
      </c>
      <c r="L353" s="3" t="s">
        <v>56</v>
      </c>
      <c r="M353" s="3">
        <v>50</v>
      </c>
      <c r="N353" s="29"/>
      <c r="O353" s="3" t="s">
        <v>422</v>
      </c>
      <c r="P353" s="3">
        <v>4.8</v>
      </c>
      <c r="Q353" s="2"/>
    </row>
    <row r="354" spans="1:17" ht="22.5" x14ac:dyDescent="0.3">
      <c r="A354" s="2"/>
      <c r="B354" s="2" t="s">
        <v>651</v>
      </c>
      <c r="C354" s="3" t="s">
        <v>140</v>
      </c>
      <c r="D354" s="9">
        <v>36.090899999999998</v>
      </c>
      <c r="E354" s="9">
        <f t="shared" si="9"/>
        <v>5.0739084692267369</v>
      </c>
      <c r="F354" s="3" t="s">
        <v>415</v>
      </c>
      <c r="G354" s="2">
        <v>5.23</v>
      </c>
      <c r="H354" s="3">
        <v>24</v>
      </c>
      <c r="I354" s="3">
        <v>21.5</v>
      </c>
      <c r="J354" s="38">
        <v>51.98</v>
      </c>
      <c r="K354" s="60">
        <v>16.043102277859514</v>
      </c>
      <c r="L354" s="3" t="s">
        <v>56</v>
      </c>
      <c r="M354" s="3">
        <v>50</v>
      </c>
      <c r="N354" s="29"/>
      <c r="O354" s="3" t="s">
        <v>422</v>
      </c>
      <c r="P354" s="3">
        <v>4.8</v>
      </c>
      <c r="Q354" s="2"/>
    </row>
    <row r="355" spans="1:17" ht="22.5" x14ac:dyDescent="0.3">
      <c r="A355" s="2"/>
      <c r="B355" s="2" t="s">
        <v>652</v>
      </c>
      <c r="C355" s="3" t="s">
        <v>140</v>
      </c>
      <c r="D355" s="9">
        <v>36.115299999999998</v>
      </c>
      <c r="E355" s="9">
        <f t="shared" si="9"/>
        <v>5.0097317201473048</v>
      </c>
      <c r="F355" s="3" t="s">
        <v>415</v>
      </c>
      <c r="G355" s="2">
        <v>5.2</v>
      </c>
      <c r="H355" s="3">
        <v>24</v>
      </c>
      <c r="I355" s="3">
        <v>20.3</v>
      </c>
      <c r="J355" s="38">
        <v>51.98</v>
      </c>
      <c r="K355" s="60">
        <v>16.032263334376289</v>
      </c>
      <c r="L355" s="3" t="s">
        <v>56</v>
      </c>
      <c r="M355" s="3">
        <v>50</v>
      </c>
      <c r="N355" s="29"/>
      <c r="O355" s="3" t="s">
        <v>422</v>
      </c>
      <c r="P355" s="3">
        <v>4.8</v>
      </c>
      <c r="Q355" s="2"/>
    </row>
    <row r="356" spans="1:17" ht="22.5" x14ac:dyDescent="0.3">
      <c r="A356" s="2"/>
      <c r="B356" s="2" t="s">
        <v>653</v>
      </c>
      <c r="C356" s="3" t="s">
        <v>140</v>
      </c>
      <c r="D356" s="9">
        <v>36.185899999999997</v>
      </c>
      <c r="E356" s="9">
        <f t="shared" si="9"/>
        <v>4.8240399789584592</v>
      </c>
      <c r="F356" s="3" t="s">
        <v>415</v>
      </c>
      <c r="G356" s="2">
        <v>5.3</v>
      </c>
      <c r="H356" s="3">
        <v>24</v>
      </c>
      <c r="I356" s="3">
        <v>23.5</v>
      </c>
      <c r="J356" s="38">
        <v>51.94</v>
      </c>
      <c r="K356" s="60">
        <v>16.000983808610535</v>
      </c>
      <c r="L356" s="3" t="s">
        <v>56</v>
      </c>
      <c r="M356" s="3">
        <v>50</v>
      </c>
      <c r="N356" s="29"/>
      <c r="O356" s="3" t="s">
        <v>422</v>
      </c>
      <c r="P356" s="3">
        <v>4.8</v>
      </c>
      <c r="Q356" s="2"/>
    </row>
    <row r="357" spans="1:17" ht="22.5" x14ac:dyDescent="0.3">
      <c r="A357" s="2"/>
      <c r="B357" s="2" t="s">
        <v>654</v>
      </c>
      <c r="C357" s="3" t="s">
        <v>140</v>
      </c>
      <c r="D357" s="9">
        <v>36.762099999999997</v>
      </c>
      <c r="E357" s="9">
        <f t="shared" si="9"/>
        <v>3.3085218306154824</v>
      </c>
      <c r="F357" s="3" t="s">
        <v>415</v>
      </c>
      <c r="G357" s="2">
        <v>5.34</v>
      </c>
      <c r="H357" s="3">
        <v>24</v>
      </c>
      <c r="I357" s="3">
        <v>25.3</v>
      </c>
      <c r="J357" s="38">
        <v>51.92</v>
      </c>
      <c r="K357" s="60">
        <v>15.178675864545278</v>
      </c>
      <c r="L357" s="3" t="s">
        <v>56</v>
      </c>
      <c r="M357" s="3">
        <v>50</v>
      </c>
      <c r="N357" s="29"/>
      <c r="O357" s="3" t="s">
        <v>422</v>
      </c>
      <c r="P357" s="3">
        <v>4.8</v>
      </c>
      <c r="Q357" s="2"/>
    </row>
    <row r="358" spans="1:17" ht="22.5" x14ac:dyDescent="0.3">
      <c r="A358" s="2"/>
      <c r="B358" s="2" t="s">
        <v>655</v>
      </c>
      <c r="C358" s="3" t="s">
        <v>140</v>
      </c>
      <c r="D358" s="9">
        <v>36.6751</v>
      </c>
      <c r="E358" s="9">
        <f t="shared" si="9"/>
        <v>3.537348763808529</v>
      </c>
      <c r="F358" s="3" t="s">
        <v>415</v>
      </c>
      <c r="G358" s="2">
        <v>5.37</v>
      </c>
      <c r="H358" s="3">
        <v>24</v>
      </c>
      <c r="I358" s="3">
        <v>24.6</v>
      </c>
      <c r="J358" s="38">
        <v>51.9</v>
      </c>
      <c r="K358" s="60">
        <v>15.214682441220338</v>
      </c>
      <c r="L358" s="3" t="s">
        <v>56</v>
      </c>
      <c r="M358" s="3">
        <v>50</v>
      </c>
      <c r="N358" s="29"/>
      <c r="O358" s="3" t="s">
        <v>422</v>
      </c>
      <c r="P358" s="3">
        <v>4.8</v>
      </c>
      <c r="Q358" s="2"/>
    </row>
    <row r="359" spans="1:17" ht="22.5" x14ac:dyDescent="0.3">
      <c r="A359" s="2"/>
      <c r="B359" s="2" t="s">
        <v>601</v>
      </c>
      <c r="C359" s="3" t="s">
        <v>140</v>
      </c>
      <c r="D359" s="9">
        <v>36.618400000000001</v>
      </c>
      <c r="E359" s="9">
        <f t="shared" si="9"/>
        <v>3.686480799579174</v>
      </c>
      <c r="F359" s="3" t="s">
        <v>415</v>
      </c>
      <c r="G359" s="2">
        <v>5.45</v>
      </c>
      <c r="H359" s="3">
        <v>24</v>
      </c>
      <c r="I359" s="3">
        <v>21.7</v>
      </c>
      <c r="J359" s="38">
        <v>51.87</v>
      </c>
      <c r="K359" s="60">
        <v>15.238513971118344</v>
      </c>
      <c r="L359" s="3" t="s">
        <v>56</v>
      </c>
      <c r="M359" s="3">
        <v>50</v>
      </c>
      <c r="N359" s="29"/>
      <c r="O359" s="3" t="s">
        <v>422</v>
      </c>
      <c r="P359" s="3">
        <v>4.8</v>
      </c>
      <c r="Q359" s="2"/>
    </row>
    <row r="360" spans="1:17" ht="22.5" x14ac:dyDescent="0.3">
      <c r="A360" s="2" t="s">
        <v>418</v>
      </c>
      <c r="B360" s="2" t="s">
        <v>656</v>
      </c>
      <c r="C360" s="3" t="s">
        <v>140</v>
      </c>
      <c r="D360" s="9">
        <v>19.461200000000002</v>
      </c>
      <c r="E360" s="9">
        <f t="shared" si="9"/>
        <v>48.813256180957396</v>
      </c>
      <c r="F360" s="3" t="s">
        <v>415</v>
      </c>
      <c r="G360" s="2">
        <v>9.09</v>
      </c>
      <c r="H360" s="3">
        <v>14</v>
      </c>
      <c r="I360" s="3">
        <v>18.600000000000001</v>
      </c>
      <c r="J360" s="38">
        <v>51.21</v>
      </c>
      <c r="K360" s="60">
        <v>15.00318582615666</v>
      </c>
      <c r="L360" s="3" t="s">
        <v>425</v>
      </c>
      <c r="M360" s="3">
        <v>0</v>
      </c>
      <c r="N360" s="29"/>
      <c r="O360" s="3" t="s">
        <v>422</v>
      </c>
      <c r="P360" s="3">
        <v>4.8</v>
      </c>
      <c r="Q360" s="2"/>
    </row>
    <row r="361" spans="1:17" ht="22.5" x14ac:dyDescent="0.3">
      <c r="A361" s="8"/>
      <c r="B361" s="2" t="s">
        <v>657</v>
      </c>
      <c r="C361" s="3" t="s">
        <v>140</v>
      </c>
      <c r="D361" s="9">
        <v>0</v>
      </c>
      <c r="E361" s="9"/>
      <c r="F361" s="3" t="s">
        <v>415</v>
      </c>
      <c r="G361" s="2">
        <v>10.99</v>
      </c>
      <c r="H361" s="3">
        <v>0</v>
      </c>
      <c r="I361" s="3">
        <v>1.97</v>
      </c>
      <c r="J361" s="38">
        <v>50.42</v>
      </c>
      <c r="K361" s="60" t="s">
        <v>162</v>
      </c>
      <c r="L361" s="3" t="s">
        <v>425</v>
      </c>
      <c r="M361" s="3">
        <v>0</v>
      </c>
      <c r="N361" s="29"/>
      <c r="O361" s="3" t="s">
        <v>422</v>
      </c>
      <c r="P361" s="3">
        <v>4.8</v>
      </c>
      <c r="Q361" s="2"/>
    </row>
    <row r="362" spans="1:17" ht="22.5" x14ac:dyDescent="0.3">
      <c r="A362" s="2"/>
      <c r="B362" s="2" t="s">
        <v>658</v>
      </c>
      <c r="C362" s="3" t="s">
        <v>140</v>
      </c>
      <c r="D362" s="9">
        <v>0</v>
      </c>
      <c r="E362" s="9"/>
      <c r="F362" s="3" t="s">
        <v>415</v>
      </c>
      <c r="G362" s="2">
        <v>11.21</v>
      </c>
      <c r="H362" s="3">
        <v>0</v>
      </c>
      <c r="I362" s="3">
        <v>1.97</v>
      </c>
      <c r="J362" s="38">
        <v>50.42</v>
      </c>
      <c r="K362" s="60" t="s">
        <v>162</v>
      </c>
      <c r="L362" s="3" t="s">
        <v>425</v>
      </c>
      <c r="M362" s="3">
        <v>0</v>
      </c>
      <c r="N362" s="29"/>
      <c r="O362" s="3" t="s">
        <v>422</v>
      </c>
      <c r="P362" s="3">
        <v>4.8</v>
      </c>
      <c r="Q362" s="2"/>
    </row>
    <row r="363" spans="1:17" ht="22.5" x14ac:dyDescent="0.3">
      <c r="A363" s="2"/>
      <c r="B363" s="2" t="s">
        <v>659</v>
      </c>
      <c r="C363" s="3" t="s">
        <v>140</v>
      </c>
      <c r="D363" s="9">
        <v>0</v>
      </c>
      <c r="E363" s="9"/>
      <c r="F363" s="3" t="s">
        <v>415</v>
      </c>
      <c r="G363" s="2">
        <v>11.21</v>
      </c>
      <c r="H363" s="3">
        <v>0</v>
      </c>
      <c r="I363" s="3">
        <v>1.97</v>
      </c>
      <c r="J363" s="38">
        <v>50.42</v>
      </c>
      <c r="K363" s="60" t="s">
        <v>162</v>
      </c>
      <c r="L363" s="3" t="s">
        <v>425</v>
      </c>
      <c r="M363" s="3">
        <v>0</v>
      </c>
      <c r="N363" s="29"/>
      <c r="O363" s="3" t="s">
        <v>422</v>
      </c>
      <c r="P363" s="3">
        <v>4.8</v>
      </c>
      <c r="Q363" s="2"/>
    </row>
    <row r="364" spans="1:17" ht="22.5" x14ac:dyDescent="0.3">
      <c r="A364" s="2"/>
      <c r="B364" s="2" t="s">
        <v>660</v>
      </c>
      <c r="C364" s="3" t="s">
        <v>140</v>
      </c>
      <c r="D364" s="9">
        <v>0</v>
      </c>
      <c r="E364" s="9"/>
      <c r="F364" s="3" t="s">
        <v>415</v>
      </c>
      <c r="G364" s="2">
        <v>11.24</v>
      </c>
      <c r="H364" s="3">
        <v>0</v>
      </c>
      <c r="I364" s="3">
        <v>19.54</v>
      </c>
      <c r="J364" s="38">
        <v>49.92</v>
      </c>
      <c r="K364" s="60" t="s">
        <v>162</v>
      </c>
      <c r="L364" s="3" t="s">
        <v>425</v>
      </c>
      <c r="M364" s="3">
        <v>0</v>
      </c>
      <c r="N364" s="29"/>
      <c r="O364" s="3" t="s">
        <v>422</v>
      </c>
      <c r="P364" s="3">
        <v>4.8</v>
      </c>
      <c r="Q364" s="2"/>
    </row>
    <row r="365" spans="1:17" ht="22.5" x14ac:dyDescent="0.3">
      <c r="A365" s="2"/>
      <c r="B365" s="2" t="s">
        <v>661</v>
      </c>
      <c r="C365" s="3" t="s">
        <v>140</v>
      </c>
      <c r="D365" s="9">
        <v>0</v>
      </c>
      <c r="E365" s="9"/>
      <c r="F365" s="3" t="s">
        <v>415</v>
      </c>
      <c r="G365" s="2">
        <v>11.3</v>
      </c>
      <c r="H365" s="3">
        <v>0</v>
      </c>
      <c r="I365" s="3">
        <v>19.54</v>
      </c>
      <c r="J365" s="38">
        <v>49.85</v>
      </c>
      <c r="K365" s="60" t="s">
        <v>162</v>
      </c>
      <c r="L365" s="3" t="s">
        <v>425</v>
      </c>
      <c r="M365" s="3">
        <v>0</v>
      </c>
      <c r="N365" s="29"/>
      <c r="O365" s="3" t="s">
        <v>422</v>
      </c>
      <c r="P365" s="3">
        <v>4.8</v>
      </c>
      <c r="Q365" s="2"/>
    </row>
    <row r="366" spans="1:17" ht="22.5" x14ac:dyDescent="0.3">
      <c r="A366" s="2"/>
      <c r="B366" s="2" t="s">
        <v>662</v>
      </c>
      <c r="C366" s="3" t="s">
        <v>140</v>
      </c>
      <c r="D366" s="9">
        <v>0</v>
      </c>
      <c r="E366" s="9"/>
      <c r="F366" s="3" t="s">
        <v>415</v>
      </c>
      <c r="G366" s="2">
        <v>11.3</v>
      </c>
      <c r="H366" s="3">
        <v>0</v>
      </c>
      <c r="I366" s="3">
        <v>20.100000000000001</v>
      </c>
      <c r="J366" s="38">
        <v>49.85</v>
      </c>
      <c r="K366" s="60" t="s">
        <v>162</v>
      </c>
      <c r="L366" s="3" t="s">
        <v>425</v>
      </c>
      <c r="M366" s="3">
        <v>0</v>
      </c>
      <c r="N366" s="29"/>
      <c r="O366" s="3" t="s">
        <v>422</v>
      </c>
      <c r="P366" s="3">
        <v>4.8</v>
      </c>
      <c r="Q366" s="2"/>
    </row>
    <row r="367" spans="1:17" ht="22.5" x14ac:dyDescent="0.3">
      <c r="A367" s="2" t="s">
        <v>724</v>
      </c>
      <c r="B367" s="2" t="s">
        <v>663</v>
      </c>
      <c r="C367" s="3" t="s">
        <v>140</v>
      </c>
      <c r="D367" s="9">
        <v>2.6787999999999998</v>
      </c>
      <c r="E367" s="9">
        <f t="shared" si="9"/>
        <v>92.954234613361393</v>
      </c>
      <c r="F367" s="3" t="s">
        <v>415</v>
      </c>
      <c r="G367" s="2">
        <v>7.7</v>
      </c>
      <c r="H367" s="3">
        <v>5</v>
      </c>
      <c r="I367" s="3">
        <v>18.7</v>
      </c>
      <c r="J367" s="38">
        <v>50.29</v>
      </c>
      <c r="K367" s="60">
        <v>13.464984321337912</v>
      </c>
      <c r="L367" s="3" t="s">
        <v>19</v>
      </c>
      <c r="M367" s="3" t="s">
        <v>73</v>
      </c>
      <c r="N367" s="29" t="s">
        <v>51</v>
      </c>
      <c r="O367" s="3" t="s">
        <v>422</v>
      </c>
      <c r="P367" s="3">
        <v>4.8</v>
      </c>
      <c r="Q367" s="2"/>
    </row>
    <row r="368" spans="1:17" ht="22.5" x14ac:dyDescent="0.3">
      <c r="A368" s="2"/>
      <c r="B368" s="2" t="s">
        <v>664</v>
      </c>
      <c r="C368" s="3" t="s">
        <v>140</v>
      </c>
      <c r="D368" s="9">
        <v>11.2721</v>
      </c>
      <c r="E368" s="9">
        <f t="shared" si="9"/>
        <v>70.35218306154654</v>
      </c>
      <c r="F368" s="3" t="s">
        <v>415</v>
      </c>
      <c r="G368" s="2">
        <v>5.39</v>
      </c>
      <c r="H368" s="3">
        <v>24</v>
      </c>
      <c r="I368" s="3">
        <v>17.100000000000001</v>
      </c>
      <c r="J368" s="38">
        <v>51.34</v>
      </c>
      <c r="K368" s="60">
        <v>15.027368458406153</v>
      </c>
      <c r="L368" s="3" t="s">
        <v>56</v>
      </c>
      <c r="M368" s="3">
        <v>50</v>
      </c>
      <c r="N368" s="29"/>
      <c r="O368" s="3" t="s">
        <v>422</v>
      </c>
      <c r="P368" s="3">
        <v>4.8</v>
      </c>
      <c r="Q368" s="2"/>
    </row>
    <row r="369" spans="1:17" ht="22.5" x14ac:dyDescent="0.3">
      <c r="A369" s="2"/>
      <c r="B369" s="2" t="s">
        <v>665</v>
      </c>
      <c r="C369" s="3" t="s">
        <v>140</v>
      </c>
      <c r="D369" s="9">
        <v>30.091000000000001</v>
      </c>
      <c r="E369" s="9">
        <f t="shared" si="9"/>
        <v>20.854813256180961</v>
      </c>
      <c r="F369" s="3" t="s">
        <v>415</v>
      </c>
      <c r="G369" s="2">
        <v>5.89</v>
      </c>
      <c r="H369" s="3">
        <v>24</v>
      </c>
      <c r="I369" s="3">
        <v>14.2</v>
      </c>
      <c r="J369" s="38">
        <v>51.29</v>
      </c>
      <c r="K369" s="60">
        <v>15.516267322455219</v>
      </c>
      <c r="L369" s="3" t="s">
        <v>56</v>
      </c>
      <c r="M369" s="3">
        <v>50</v>
      </c>
      <c r="N369" s="29"/>
      <c r="O369" s="3" t="s">
        <v>422</v>
      </c>
      <c r="P369" s="3">
        <v>4.8</v>
      </c>
      <c r="Q369" s="2"/>
    </row>
    <row r="370" spans="1:17" ht="22.5" x14ac:dyDescent="0.3">
      <c r="A370" s="2" t="s">
        <v>418</v>
      </c>
      <c r="B370" s="2" t="s">
        <v>666</v>
      </c>
      <c r="C370" s="3" t="s">
        <v>140</v>
      </c>
      <c r="D370" s="9">
        <v>0</v>
      </c>
      <c r="E370" s="9"/>
      <c r="F370" s="3" t="s">
        <v>415</v>
      </c>
      <c r="G370" s="2">
        <v>11.16</v>
      </c>
      <c r="H370" s="3">
        <v>8</v>
      </c>
      <c r="I370" s="3">
        <v>16.3</v>
      </c>
      <c r="J370" s="38">
        <v>50.06</v>
      </c>
      <c r="K370" s="60" t="s">
        <v>162</v>
      </c>
      <c r="L370" s="3" t="s">
        <v>425</v>
      </c>
      <c r="M370" s="3">
        <v>0</v>
      </c>
      <c r="N370" s="29"/>
      <c r="O370" s="3" t="s">
        <v>422</v>
      </c>
      <c r="P370" s="3">
        <v>4.8</v>
      </c>
      <c r="Q370" s="2"/>
    </row>
    <row r="371" spans="1:17" ht="22.5" x14ac:dyDescent="0.3">
      <c r="A371" s="2"/>
      <c r="B371" s="2" t="s">
        <v>667</v>
      </c>
      <c r="C371" s="3" t="s">
        <v>140</v>
      </c>
      <c r="D371" s="9">
        <v>0</v>
      </c>
      <c r="E371" s="9"/>
      <c r="F371" s="3" t="s">
        <v>415</v>
      </c>
      <c r="G371" s="2">
        <v>11.39</v>
      </c>
      <c r="H371" s="3">
        <v>0</v>
      </c>
      <c r="I371" s="3">
        <v>16.3</v>
      </c>
      <c r="J371" s="38">
        <v>49.81</v>
      </c>
      <c r="K371" s="60" t="s">
        <v>162</v>
      </c>
      <c r="L371" s="3" t="s">
        <v>425</v>
      </c>
      <c r="M371" s="3">
        <v>0</v>
      </c>
      <c r="N371" s="29"/>
      <c r="O371" s="3" t="s">
        <v>422</v>
      </c>
      <c r="P371" s="3">
        <v>4.8</v>
      </c>
      <c r="Q371" s="2"/>
    </row>
    <row r="372" spans="1:17" ht="22.5" x14ac:dyDescent="0.3">
      <c r="A372" s="2"/>
      <c r="B372" s="2" t="s">
        <v>668</v>
      </c>
      <c r="C372" s="3" t="s">
        <v>140</v>
      </c>
      <c r="D372" s="9">
        <v>0</v>
      </c>
      <c r="E372" s="9"/>
      <c r="F372" s="3" t="s">
        <v>415</v>
      </c>
      <c r="G372" s="2">
        <v>11.37</v>
      </c>
      <c r="H372" s="3">
        <v>0</v>
      </c>
      <c r="I372" s="3">
        <v>16.3</v>
      </c>
      <c r="J372" s="38">
        <v>49.73</v>
      </c>
      <c r="K372" s="60" t="s">
        <v>162</v>
      </c>
      <c r="L372" s="3" t="s">
        <v>425</v>
      </c>
      <c r="M372" s="3">
        <v>0</v>
      </c>
      <c r="N372" s="29"/>
      <c r="O372" s="3" t="s">
        <v>422</v>
      </c>
      <c r="P372" s="3">
        <v>4.8</v>
      </c>
      <c r="Q372" s="2"/>
    </row>
    <row r="373" spans="1:17" ht="22.5" x14ac:dyDescent="0.3">
      <c r="A373" s="2"/>
      <c r="B373" s="2" t="s">
        <v>669</v>
      </c>
      <c r="C373" s="3" t="s">
        <v>140</v>
      </c>
      <c r="D373" s="9">
        <v>0</v>
      </c>
      <c r="E373" s="9"/>
      <c r="F373" s="3" t="s">
        <v>415</v>
      </c>
      <c r="G373" s="2">
        <v>11.38</v>
      </c>
      <c r="H373" s="3">
        <v>0</v>
      </c>
      <c r="I373" s="3">
        <v>16.3</v>
      </c>
      <c r="J373" s="38">
        <v>49.69</v>
      </c>
      <c r="K373" s="60" t="s">
        <v>162</v>
      </c>
      <c r="L373" s="3" t="s">
        <v>425</v>
      </c>
      <c r="M373" s="3">
        <v>0</v>
      </c>
      <c r="N373" s="29"/>
      <c r="O373" s="3" t="s">
        <v>422</v>
      </c>
      <c r="P373" s="3">
        <v>4.8</v>
      </c>
      <c r="Q373" s="2"/>
    </row>
    <row r="374" spans="1:17" ht="22.5" x14ac:dyDescent="0.3">
      <c r="A374" s="2"/>
      <c r="B374" s="2" t="s">
        <v>670</v>
      </c>
      <c r="C374" s="3" t="s">
        <v>140</v>
      </c>
      <c r="D374" s="9">
        <v>0</v>
      </c>
      <c r="E374" s="9"/>
      <c r="F374" s="3" t="s">
        <v>415</v>
      </c>
      <c r="G374" s="2">
        <v>11.39</v>
      </c>
      <c r="H374" s="3">
        <v>0</v>
      </c>
      <c r="I374" s="3">
        <v>16.3</v>
      </c>
      <c r="J374" s="38">
        <v>49.65</v>
      </c>
      <c r="K374" s="60" t="s">
        <v>162</v>
      </c>
      <c r="L374" s="3" t="s">
        <v>425</v>
      </c>
      <c r="M374" s="3">
        <v>0</v>
      </c>
      <c r="N374" s="29"/>
      <c r="O374" s="3" t="s">
        <v>422</v>
      </c>
      <c r="P374" s="3">
        <v>4.8</v>
      </c>
      <c r="Q374" s="2"/>
    </row>
    <row r="375" spans="1:17" ht="22.5" x14ac:dyDescent="0.3">
      <c r="A375" s="2"/>
      <c r="B375" s="2" t="s">
        <v>671</v>
      </c>
      <c r="C375" s="3" t="s">
        <v>140</v>
      </c>
      <c r="D375" s="9">
        <v>0</v>
      </c>
      <c r="E375" s="9"/>
      <c r="F375" s="3" t="s">
        <v>415</v>
      </c>
      <c r="G375" s="2">
        <v>11.4</v>
      </c>
      <c r="H375" s="3">
        <v>0</v>
      </c>
      <c r="I375" s="3">
        <v>16.3</v>
      </c>
      <c r="J375" s="38">
        <v>49.62</v>
      </c>
      <c r="K375" s="60" t="s">
        <v>162</v>
      </c>
      <c r="L375" s="3" t="s">
        <v>425</v>
      </c>
      <c r="M375" s="3">
        <v>0</v>
      </c>
      <c r="N375" s="29"/>
      <c r="O375" s="3" t="s">
        <v>422</v>
      </c>
      <c r="P375" s="3">
        <v>4.8</v>
      </c>
      <c r="Q375" s="2"/>
    </row>
    <row r="376" spans="1:17" ht="22.5" x14ac:dyDescent="0.3">
      <c r="A376" s="2"/>
      <c r="B376" s="2" t="s">
        <v>672</v>
      </c>
      <c r="C376" s="3" t="s">
        <v>140</v>
      </c>
      <c r="D376" s="9">
        <v>0</v>
      </c>
      <c r="E376" s="9"/>
      <c r="F376" s="3" t="s">
        <v>415</v>
      </c>
      <c r="G376" s="2">
        <v>11.41</v>
      </c>
      <c r="H376" s="3">
        <v>0</v>
      </c>
      <c r="I376" s="3">
        <v>16.3</v>
      </c>
      <c r="J376" s="38">
        <v>49.59</v>
      </c>
      <c r="K376" s="60" t="s">
        <v>162</v>
      </c>
      <c r="L376" s="3" t="s">
        <v>425</v>
      </c>
      <c r="M376" s="3">
        <v>0</v>
      </c>
      <c r="N376" s="29"/>
      <c r="O376" s="3" t="s">
        <v>422</v>
      </c>
      <c r="P376" s="3">
        <v>4.8</v>
      </c>
      <c r="Q376" s="2"/>
    </row>
    <row r="377" spans="1:17" ht="22.5" x14ac:dyDescent="0.3">
      <c r="A377" s="2"/>
      <c r="B377" s="2" t="s">
        <v>673</v>
      </c>
      <c r="C377" s="3" t="s">
        <v>140</v>
      </c>
      <c r="D377" s="9">
        <v>0</v>
      </c>
      <c r="E377" s="9"/>
      <c r="F377" s="3" t="s">
        <v>415</v>
      </c>
      <c r="G377" s="2">
        <v>11.41</v>
      </c>
      <c r="H377" s="3">
        <v>0</v>
      </c>
      <c r="I377" s="3">
        <v>16.3</v>
      </c>
      <c r="J377" s="38">
        <v>49.59</v>
      </c>
      <c r="K377" s="60" t="s">
        <v>162</v>
      </c>
      <c r="L377" s="3" t="s">
        <v>425</v>
      </c>
      <c r="M377" s="3">
        <v>0</v>
      </c>
      <c r="N377" s="29"/>
      <c r="O377" s="3" t="s">
        <v>422</v>
      </c>
      <c r="P377" s="3">
        <v>4.8</v>
      </c>
      <c r="Q377" s="2"/>
    </row>
    <row r="378" spans="1:17" ht="22.5" x14ac:dyDescent="0.3">
      <c r="A378" s="2"/>
      <c r="B378" s="2" t="s">
        <v>674</v>
      </c>
      <c r="C378" s="3" t="s">
        <v>140</v>
      </c>
      <c r="D378" s="9">
        <v>0</v>
      </c>
      <c r="E378" s="9"/>
      <c r="F378" s="3" t="s">
        <v>415</v>
      </c>
      <c r="G378" s="2">
        <v>11.42</v>
      </c>
      <c r="H378" s="3">
        <v>0</v>
      </c>
      <c r="I378" s="3">
        <v>15.2</v>
      </c>
      <c r="J378" s="38">
        <v>49.55</v>
      </c>
      <c r="K378" s="60" t="s">
        <v>162</v>
      </c>
      <c r="L378" s="3" t="s">
        <v>425</v>
      </c>
      <c r="M378" s="3">
        <v>0</v>
      </c>
      <c r="N378" s="29"/>
      <c r="O378" s="3" t="s">
        <v>422</v>
      </c>
      <c r="P378" s="3">
        <v>4.8</v>
      </c>
      <c r="Q378" s="2"/>
    </row>
    <row r="379" spans="1:17" ht="22.5" x14ac:dyDescent="0.3">
      <c r="A379" s="2"/>
      <c r="B379" s="2" t="s">
        <v>675</v>
      </c>
      <c r="C379" s="3" t="s">
        <v>140</v>
      </c>
      <c r="D379" s="9">
        <v>0</v>
      </c>
      <c r="E379" s="9"/>
      <c r="F379" s="3" t="s">
        <v>415</v>
      </c>
      <c r="G379" s="2">
        <v>11.41</v>
      </c>
      <c r="H379" s="3">
        <v>0</v>
      </c>
      <c r="I379" s="3">
        <v>15.2</v>
      </c>
      <c r="J379" s="38">
        <v>49.55</v>
      </c>
      <c r="K379" s="60" t="s">
        <v>162</v>
      </c>
      <c r="L379" s="3" t="s">
        <v>425</v>
      </c>
      <c r="M379" s="3">
        <v>0</v>
      </c>
      <c r="N379" s="29"/>
      <c r="O379" s="3" t="s">
        <v>422</v>
      </c>
      <c r="P379" s="3">
        <v>4.8</v>
      </c>
      <c r="Q379" s="2"/>
    </row>
    <row r="380" spans="1:17" ht="22.5" x14ac:dyDescent="0.3">
      <c r="A380" s="2"/>
      <c r="B380" s="2" t="s">
        <v>676</v>
      </c>
      <c r="C380" s="3" t="s">
        <v>140</v>
      </c>
      <c r="D380" s="9">
        <v>0</v>
      </c>
      <c r="E380" s="9"/>
      <c r="F380" s="3" t="s">
        <v>415</v>
      </c>
      <c r="G380" s="2">
        <v>11.43</v>
      </c>
      <c r="H380" s="3">
        <v>0</v>
      </c>
      <c r="I380" s="3">
        <v>15.2</v>
      </c>
      <c r="J380" s="38">
        <v>49.51</v>
      </c>
      <c r="K380" s="60" t="s">
        <v>162</v>
      </c>
      <c r="L380" s="3" t="s">
        <v>425</v>
      </c>
      <c r="M380" s="3">
        <v>0</v>
      </c>
      <c r="N380" s="29"/>
      <c r="O380" s="3" t="s">
        <v>422</v>
      </c>
      <c r="P380" s="3">
        <v>4.8</v>
      </c>
      <c r="Q380" s="2"/>
    </row>
    <row r="381" spans="1:17" ht="22.5" x14ac:dyDescent="0.3">
      <c r="A381" s="2"/>
      <c r="B381" s="2" t="s">
        <v>677</v>
      </c>
      <c r="C381" s="3" t="s">
        <v>140</v>
      </c>
      <c r="D381" s="9">
        <v>0</v>
      </c>
      <c r="E381" s="9"/>
      <c r="F381" s="3" t="s">
        <v>415</v>
      </c>
      <c r="G381" s="2">
        <v>11.43</v>
      </c>
      <c r="H381" s="3">
        <v>0</v>
      </c>
      <c r="I381" s="3">
        <v>15.2</v>
      </c>
      <c r="J381" s="38">
        <v>49.48</v>
      </c>
      <c r="K381" s="60" t="s">
        <v>162</v>
      </c>
      <c r="L381" s="3" t="s">
        <v>425</v>
      </c>
      <c r="M381" s="3">
        <v>0</v>
      </c>
      <c r="N381" s="29"/>
      <c r="O381" s="3" t="s">
        <v>422</v>
      </c>
      <c r="P381" s="3">
        <v>4.8</v>
      </c>
      <c r="Q381" s="2"/>
    </row>
    <row r="382" spans="1:17" ht="22.5" x14ac:dyDescent="0.3">
      <c r="A382" s="2"/>
      <c r="B382" s="2" t="s">
        <v>678</v>
      </c>
      <c r="C382" s="3" t="s">
        <v>140</v>
      </c>
      <c r="D382" s="9">
        <v>0</v>
      </c>
      <c r="E382" s="9"/>
      <c r="F382" s="3" t="s">
        <v>415</v>
      </c>
      <c r="G382" s="2">
        <v>11.44</v>
      </c>
      <c r="H382" s="3">
        <v>0</v>
      </c>
      <c r="I382" s="3">
        <v>16.399999999999999</v>
      </c>
      <c r="J382" s="38">
        <v>49.48</v>
      </c>
      <c r="K382" s="60" t="s">
        <v>162</v>
      </c>
      <c r="L382" s="3" t="s">
        <v>425</v>
      </c>
      <c r="M382" s="3">
        <v>0</v>
      </c>
      <c r="N382" s="29"/>
      <c r="O382" s="3" t="s">
        <v>422</v>
      </c>
      <c r="P382" s="3">
        <v>4.8</v>
      </c>
      <c r="Q382" s="2"/>
    </row>
    <row r="383" spans="1:17" ht="22.5" x14ac:dyDescent="0.3">
      <c r="A383" s="2"/>
      <c r="B383" s="2" t="s">
        <v>679</v>
      </c>
      <c r="C383" s="3" t="s">
        <v>140</v>
      </c>
      <c r="D383" s="9">
        <v>0</v>
      </c>
      <c r="E383" s="9"/>
      <c r="F383" s="3" t="s">
        <v>415</v>
      </c>
      <c r="G383" s="2">
        <v>11.44</v>
      </c>
      <c r="H383" s="3">
        <v>0</v>
      </c>
      <c r="I383" s="3">
        <v>16.399999999999999</v>
      </c>
      <c r="J383" s="38">
        <v>49.46</v>
      </c>
      <c r="K383" s="60" t="s">
        <v>162</v>
      </c>
      <c r="L383" s="3" t="s">
        <v>425</v>
      </c>
      <c r="M383" s="3">
        <v>0</v>
      </c>
      <c r="N383" s="29"/>
      <c r="O383" s="3" t="s">
        <v>422</v>
      </c>
      <c r="P383" s="3">
        <v>4.8</v>
      </c>
      <c r="Q383" s="2"/>
    </row>
    <row r="384" spans="1:17" ht="22.5" x14ac:dyDescent="0.3">
      <c r="A384" s="2"/>
      <c r="B384" s="2" t="s">
        <v>680</v>
      </c>
      <c r="C384" s="3" t="s">
        <v>140</v>
      </c>
      <c r="D384" s="9">
        <v>0</v>
      </c>
      <c r="E384" s="9"/>
      <c r="F384" s="3" t="s">
        <v>415</v>
      </c>
      <c r="G384" s="2">
        <v>11.45</v>
      </c>
      <c r="H384" s="3">
        <v>0</v>
      </c>
      <c r="I384" s="3">
        <v>13.8</v>
      </c>
      <c r="J384" s="38">
        <v>49.43</v>
      </c>
      <c r="K384" s="60" t="s">
        <v>162</v>
      </c>
      <c r="L384" s="3" t="s">
        <v>425</v>
      </c>
      <c r="M384" s="3">
        <v>0</v>
      </c>
      <c r="N384" s="29"/>
      <c r="O384" s="3" t="s">
        <v>422</v>
      </c>
      <c r="P384" s="3">
        <v>4.8</v>
      </c>
      <c r="Q384" s="2"/>
    </row>
    <row r="385" spans="1:17" ht="22.5" x14ac:dyDescent="0.3">
      <c r="A385" s="2"/>
      <c r="B385" s="2" t="s">
        <v>681</v>
      </c>
      <c r="C385" s="3" t="s">
        <v>140</v>
      </c>
      <c r="D385" s="9">
        <v>0</v>
      </c>
      <c r="E385" s="9"/>
      <c r="F385" s="3" t="s">
        <v>415</v>
      </c>
      <c r="G385" s="2">
        <v>11.45</v>
      </c>
      <c r="H385" s="3">
        <v>0</v>
      </c>
      <c r="I385" s="3">
        <v>11.2</v>
      </c>
      <c r="J385" s="38">
        <v>49.42</v>
      </c>
      <c r="K385" s="60" t="s">
        <v>162</v>
      </c>
      <c r="L385" s="3" t="s">
        <v>425</v>
      </c>
      <c r="M385" s="3">
        <v>0</v>
      </c>
      <c r="N385" s="29"/>
      <c r="O385" s="3" t="s">
        <v>422</v>
      </c>
      <c r="P385" s="3">
        <v>4.8</v>
      </c>
      <c r="Q385" s="2"/>
    </row>
    <row r="386" spans="1:17" ht="22.5" x14ac:dyDescent="0.3">
      <c r="A386" s="2"/>
      <c r="B386" s="2" t="s">
        <v>682</v>
      </c>
      <c r="C386" s="3" t="s">
        <v>140</v>
      </c>
      <c r="D386" s="9">
        <v>0</v>
      </c>
      <c r="E386" s="9"/>
      <c r="F386" s="3" t="s">
        <v>415</v>
      </c>
      <c r="G386" s="2">
        <v>11.46</v>
      </c>
      <c r="H386" s="3">
        <v>0</v>
      </c>
      <c r="I386" s="3">
        <v>9.8000000000000007</v>
      </c>
      <c r="J386" s="38">
        <v>49.4</v>
      </c>
      <c r="K386" s="60" t="s">
        <v>162</v>
      </c>
      <c r="L386" s="3" t="s">
        <v>425</v>
      </c>
      <c r="M386" s="3">
        <v>0</v>
      </c>
      <c r="N386" s="29"/>
      <c r="O386" s="3" t="s">
        <v>422</v>
      </c>
      <c r="P386" s="3">
        <v>4.8</v>
      </c>
      <c r="Q386" s="2"/>
    </row>
    <row r="387" spans="1:17" ht="22.5" x14ac:dyDescent="0.3">
      <c r="A387" s="2"/>
      <c r="B387" s="2" t="s">
        <v>683</v>
      </c>
      <c r="C387" s="3" t="s">
        <v>140</v>
      </c>
      <c r="D387" s="9">
        <v>0</v>
      </c>
      <c r="E387" s="9"/>
      <c r="F387" s="3" t="s">
        <v>415</v>
      </c>
      <c r="G387" s="2">
        <v>11.47</v>
      </c>
      <c r="H387" s="3">
        <v>0</v>
      </c>
      <c r="I387" s="3">
        <v>7.8</v>
      </c>
      <c r="J387" s="38">
        <v>49.39</v>
      </c>
      <c r="K387" s="60" t="s">
        <v>162</v>
      </c>
      <c r="L387" s="3" t="s">
        <v>425</v>
      </c>
      <c r="M387" s="3">
        <v>0</v>
      </c>
      <c r="N387" s="29"/>
      <c r="O387" s="3" t="s">
        <v>422</v>
      </c>
      <c r="P387" s="3">
        <v>4.8</v>
      </c>
      <c r="Q387" s="2"/>
    </row>
    <row r="388" spans="1:17" ht="22.5" x14ac:dyDescent="0.3">
      <c r="A388" s="2" t="s">
        <v>710</v>
      </c>
      <c r="B388" s="2" t="s">
        <v>684</v>
      </c>
      <c r="C388" s="3" t="s">
        <v>140</v>
      </c>
      <c r="D388" s="9">
        <v>0</v>
      </c>
      <c r="E388" s="9"/>
      <c r="F388" s="3" t="s">
        <v>415</v>
      </c>
      <c r="G388" s="2">
        <v>11.47</v>
      </c>
      <c r="H388" s="3">
        <v>0</v>
      </c>
      <c r="I388" s="3">
        <v>10.5</v>
      </c>
      <c r="J388" s="38">
        <v>49.38</v>
      </c>
      <c r="K388" s="60" t="s">
        <v>162</v>
      </c>
      <c r="L388" s="3" t="s">
        <v>425</v>
      </c>
      <c r="M388" s="3">
        <v>0</v>
      </c>
      <c r="N388" s="29"/>
      <c r="O388" s="3" t="s">
        <v>422</v>
      </c>
      <c r="P388" s="3">
        <v>4.8</v>
      </c>
      <c r="Q388" s="2"/>
    </row>
    <row r="389" spans="1:17" ht="22.5" x14ac:dyDescent="0.3">
      <c r="A389" s="2" t="s">
        <v>810</v>
      </c>
      <c r="B389" s="2" t="s">
        <v>685</v>
      </c>
      <c r="C389" s="3" t="s">
        <v>140</v>
      </c>
      <c r="D389" s="9">
        <v>0</v>
      </c>
      <c r="E389" s="9"/>
      <c r="F389" s="3" t="s">
        <v>415</v>
      </c>
      <c r="G389" s="2">
        <v>10.95</v>
      </c>
      <c r="H389" s="3">
        <v>0</v>
      </c>
      <c r="I389" s="3">
        <v>11.2</v>
      </c>
      <c r="J389" s="38">
        <v>49.42</v>
      </c>
      <c r="K389" s="60" t="s">
        <v>162</v>
      </c>
      <c r="L389" s="3" t="s">
        <v>425</v>
      </c>
      <c r="M389" s="3">
        <v>0</v>
      </c>
      <c r="N389" s="29"/>
      <c r="O389" s="3" t="s">
        <v>422</v>
      </c>
      <c r="P389" s="3">
        <v>4.8</v>
      </c>
      <c r="Q389" s="2"/>
    </row>
    <row r="390" spans="1:17" ht="22.5" x14ac:dyDescent="0.3">
      <c r="A390" s="2" t="s">
        <v>810</v>
      </c>
      <c r="B390" s="2" t="s">
        <v>686</v>
      </c>
      <c r="C390" s="3" t="s">
        <v>140</v>
      </c>
      <c r="D390" s="9">
        <v>0</v>
      </c>
      <c r="E390" s="9"/>
      <c r="F390" s="3" t="s">
        <v>415</v>
      </c>
      <c r="G390" s="2">
        <v>11.44</v>
      </c>
      <c r="H390" s="3">
        <v>0</v>
      </c>
      <c r="I390" s="3">
        <v>11.2</v>
      </c>
      <c r="J390" s="38">
        <v>49.36</v>
      </c>
      <c r="K390" s="60" t="s">
        <v>162</v>
      </c>
      <c r="L390" s="3" t="s">
        <v>425</v>
      </c>
      <c r="M390" s="3">
        <v>0</v>
      </c>
      <c r="N390" s="29"/>
      <c r="O390" s="3" t="s">
        <v>422</v>
      </c>
      <c r="P390" s="3">
        <v>4.8</v>
      </c>
      <c r="Q390" s="2"/>
    </row>
    <row r="391" spans="1:17" ht="22.5" x14ac:dyDescent="0.3">
      <c r="A391" s="2" t="s">
        <v>810</v>
      </c>
      <c r="B391" s="2" t="s">
        <v>813</v>
      </c>
      <c r="C391" s="3" t="s">
        <v>140</v>
      </c>
      <c r="D391" s="9">
        <v>0</v>
      </c>
      <c r="E391" s="9"/>
      <c r="F391" s="3" t="s">
        <v>415</v>
      </c>
      <c r="G391" s="2">
        <v>12.85</v>
      </c>
      <c r="H391" s="3">
        <v>0</v>
      </c>
      <c r="I391" s="3">
        <v>32.1</v>
      </c>
      <c r="J391" s="38">
        <v>48.14</v>
      </c>
      <c r="K391" s="60" t="s">
        <v>162</v>
      </c>
      <c r="L391" s="3" t="s">
        <v>425</v>
      </c>
      <c r="M391" s="3">
        <v>0</v>
      </c>
      <c r="N391" s="29"/>
      <c r="O391" s="3" t="s">
        <v>422</v>
      </c>
      <c r="P391" s="3">
        <v>4.8</v>
      </c>
      <c r="Q391" s="2"/>
    </row>
    <row r="392" spans="1:17" ht="22.5" x14ac:dyDescent="0.3">
      <c r="A392" s="23" t="s">
        <v>811</v>
      </c>
      <c r="B392" s="2" t="s">
        <v>688</v>
      </c>
      <c r="C392" s="3" t="s">
        <v>140</v>
      </c>
      <c r="D392" s="9">
        <v>22.5898</v>
      </c>
      <c r="E392" s="3"/>
      <c r="F392" s="3" t="s">
        <v>415</v>
      </c>
      <c r="G392" s="2">
        <v>10.86</v>
      </c>
      <c r="H392" s="3">
        <v>9</v>
      </c>
      <c r="I392" s="3">
        <v>34.1</v>
      </c>
      <c r="J392" s="38">
        <v>48.39</v>
      </c>
      <c r="K392" s="60">
        <v>100</v>
      </c>
      <c r="L392" s="3" t="s">
        <v>19</v>
      </c>
      <c r="M392" s="56">
        <v>0</v>
      </c>
      <c r="N392" s="29"/>
      <c r="O392" s="3" t="s">
        <v>422</v>
      </c>
      <c r="P392" s="3">
        <v>4.8</v>
      </c>
      <c r="Q392" s="2"/>
    </row>
    <row r="393" spans="1:17" ht="22.5" x14ac:dyDescent="0.3">
      <c r="A393" s="2" t="s">
        <v>737</v>
      </c>
      <c r="B393" s="2" t="s">
        <v>690</v>
      </c>
      <c r="C393" s="3" t="s">
        <v>140</v>
      </c>
      <c r="D393" s="9">
        <v>44.74</v>
      </c>
      <c r="E393" s="3"/>
      <c r="F393" s="3" t="s">
        <v>415</v>
      </c>
      <c r="G393" s="2">
        <v>3.13</v>
      </c>
      <c r="H393" s="3">
        <v>24</v>
      </c>
      <c r="I393" s="3">
        <v>32.1</v>
      </c>
      <c r="J393" s="38">
        <v>51.71</v>
      </c>
      <c r="K393" s="60">
        <v>69.002152566203151</v>
      </c>
      <c r="L393" s="3" t="s">
        <v>449</v>
      </c>
      <c r="M393" s="56">
        <v>50</v>
      </c>
      <c r="N393" s="67">
        <v>47</v>
      </c>
      <c r="O393" s="3" t="s">
        <v>422</v>
      </c>
      <c r="P393" s="3">
        <v>4.8</v>
      </c>
      <c r="Q393" s="2"/>
    </row>
    <row r="394" spans="1:17" ht="22.5" x14ac:dyDescent="0.3">
      <c r="A394" s="2"/>
      <c r="B394" s="2" t="s">
        <v>809</v>
      </c>
      <c r="C394" s="3" t="s">
        <v>140</v>
      </c>
      <c r="D394" s="56">
        <v>46.8</v>
      </c>
      <c r="E394" s="3"/>
      <c r="F394" s="3" t="s">
        <v>415</v>
      </c>
      <c r="G394" s="57">
        <v>3.23</v>
      </c>
      <c r="H394" s="56">
        <v>24</v>
      </c>
      <c r="I394" s="56">
        <v>30.1</v>
      </c>
      <c r="J394" s="56">
        <v>51.9</v>
      </c>
      <c r="K394" s="57">
        <v>67.400000000000006</v>
      </c>
      <c r="L394" s="3" t="s">
        <v>56</v>
      </c>
      <c r="M394" s="56">
        <v>47</v>
      </c>
      <c r="N394" s="2"/>
      <c r="O394" s="3" t="s">
        <v>422</v>
      </c>
      <c r="P394" s="56">
        <v>4.8</v>
      </c>
      <c r="Q394" s="2"/>
    </row>
    <row r="395" spans="1:17" x14ac:dyDescent="0.3">
      <c r="A395" s="3"/>
      <c r="B395" s="58"/>
      <c r="C395" s="26"/>
      <c r="D395" s="26"/>
      <c r="E395" s="26"/>
      <c r="F395" s="26"/>
      <c r="G395" s="26"/>
      <c r="H395" s="3"/>
      <c r="I395" s="26"/>
      <c r="J395" s="3"/>
      <c r="K395" s="26"/>
      <c r="L395" s="26"/>
      <c r="M395" s="26"/>
      <c r="N395" s="26"/>
      <c r="O395" s="3"/>
      <c r="P395" s="3"/>
      <c r="Q395" s="3"/>
    </row>
    <row r="396" spans="1:17" ht="19.5" x14ac:dyDescent="0.3">
      <c r="A396" s="47" t="s">
        <v>815</v>
      </c>
      <c r="B396" s="47"/>
      <c r="C396" s="3"/>
      <c r="D396" s="3"/>
      <c r="E396" s="3"/>
      <c r="F396" s="1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9.5" x14ac:dyDescent="0.3">
      <c r="A397" s="62"/>
      <c r="B397" s="47" t="s">
        <v>814</v>
      </c>
      <c r="C397" s="47"/>
      <c r="D397" s="47"/>
      <c r="E397" s="47"/>
      <c r="F397" s="62"/>
      <c r="G397" s="62"/>
      <c r="H397" s="62"/>
      <c r="I397" s="62"/>
      <c r="J397" s="62"/>
      <c r="K397" s="62"/>
      <c r="L397" s="62"/>
      <c r="M397" s="62"/>
      <c r="N397" s="3"/>
      <c r="O397" s="3"/>
      <c r="P397" s="3"/>
      <c r="Q397" s="3"/>
    </row>
    <row r="399" spans="1:17" ht="22.5" x14ac:dyDescent="0.3">
      <c r="B399" s="3"/>
      <c r="C399" s="13" t="s">
        <v>729</v>
      </c>
      <c r="D399" s="41">
        <f>D343*48</f>
        <v>1824.96</v>
      </c>
    </row>
    <row r="400" spans="1:17" ht="22.5" x14ac:dyDescent="0.3">
      <c r="B400" s="47" t="s">
        <v>812</v>
      </c>
      <c r="C400" s="47"/>
      <c r="D400" s="41">
        <f>SUM(D344:D391)</f>
        <v>616.04609999999991</v>
      </c>
    </row>
    <row r="401" spans="1:17" ht="22.5" x14ac:dyDescent="0.3">
      <c r="B401" s="3"/>
      <c r="C401" s="3" t="s">
        <v>731</v>
      </c>
      <c r="D401" s="41">
        <f>D399-D400</f>
        <v>1208.9139</v>
      </c>
    </row>
    <row r="402" spans="1:17" x14ac:dyDescent="0.3">
      <c r="B402" s="3"/>
      <c r="C402" s="3"/>
      <c r="D402" s="41"/>
    </row>
    <row r="403" spans="1:17" ht="19.5" x14ac:dyDescent="0.3">
      <c r="A403" s="73" t="s">
        <v>822</v>
      </c>
      <c r="B403" s="73"/>
    </row>
    <row r="404" spans="1:17" ht="22.5" x14ac:dyDescent="0.3">
      <c r="A404" s="73"/>
      <c r="B404" s="69" t="s">
        <v>833</v>
      </c>
      <c r="C404" s="3" t="s">
        <v>140</v>
      </c>
      <c r="D404" s="41">
        <v>54.89</v>
      </c>
      <c r="F404" s="3" t="s">
        <v>415</v>
      </c>
      <c r="G404" s="67">
        <v>5.38</v>
      </c>
      <c r="H404" s="24">
        <v>24</v>
      </c>
      <c r="I404" s="74">
        <v>34.700000000000003</v>
      </c>
      <c r="J404" s="74">
        <v>52.4</v>
      </c>
      <c r="K404" s="43">
        <v>19.600000000000001</v>
      </c>
      <c r="L404" s="3" t="s">
        <v>56</v>
      </c>
      <c r="M404" s="56">
        <v>47</v>
      </c>
      <c r="N404" s="29"/>
      <c r="O404" s="3" t="s">
        <v>422</v>
      </c>
      <c r="P404" s="56">
        <v>4.8</v>
      </c>
      <c r="Q404" s="29"/>
    </row>
    <row r="405" spans="1:17" ht="22.5" x14ac:dyDescent="0.3">
      <c r="A405" s="73"/>
      <c r="B405" s="69" t="s">
        <v>824</v>
      </c>
      <c r="C405" s="3" t="s">
        <v>140</v>
      </c>
      <c r="D405" s="41">
        <v>55.992199999999997</v>
      </c>
      <c r="F405" s="3" t="s">
        <v>415</v>
      </c>
      <c r="G405" s="29">
        <v>5.61</v>
      </c>
      <c r="H405" s="24">
        <v>24</v>
      </c>
      <c r="I405" s="24">
        <v>34.700000000000003</v>
      </c>
      <c r="J405" s="24">
        <v>52.31</v>
      </c>
      <c r="K405" s="43">
        <v>15.501802036712256</v>
      </c>
      <c r="L405" s="3" t="s">
        <v>56</v>
      </c>
      <c r="M405" s="56">
        <v>47</v>
      </c>
      <c r="N405" s="29"/>
      <c r="O405" s="3" t="s">
        <v>422</v>
      </c>
      <c r="P405" s="56">
        <v>4.8</v>
      </c>
      <c r="Q405" s="29"/>
    </row>
    <row r="406" spans="1:17" ht="22.5" x14ac:dyDescent="0.3">
      <c r="A406" s="73"/>
      <c r="B406" s="69" t="s">
        <v>825</v>
      </c>
      <c r="C406" s="3" t="s">
        <v>140</v>
      </c>
      <c r="D406" s="41">
        <v>56.0139</v>
      </c>
      <c r="F406" s="3" t="s">
        <v>415</v>
      </c>
      <c r="G406" s="29">
        <v>5.48</v>
      </c>
      <c r="H406" s="24">
        <v>24</v>
      </c>
      <c r="I406" s="24">
        <v>35.200000000000003</v>
      </c>
      <c r="J406" s="24">
        <v>52.37</v>
      </c>
      <c r="K406" s="43">
        <v>15.495975106179001</v>
      </c>
      <c r="L406" s="3" t="s">
        <v>56</v>
      </c>
      <c r="M406" s="56">
        <v>47</v>
      </c>
      <c r="N406" s="29"/>
      <c r="O406" s="3" t="s">
        <v>422</v>
      </c>
      <c r="P406" s="56">
        <v>4.8</v>
      </c>
      <c r="Q406" s="29"/>
    </row>
    <row r="407" spans="1:17" ht="22.5" x14ac:dyDescent="0.3">
      <c r="A407" s="73"/>
      <c r="B407" s="69" t="s">
        <v>826</v>
      </c>
      <c r="C407" s="3" t="s">
        <v>140</v>
      </c>
      <c r="D407" s="41">
        <v>56.145699999999998</v>
      </c>
      <c r="F407" s="3" t="s">
        <v>415</v>
      </c>
      <c r="G407" s="29">
        <v>5.47</v>
      </c>
      <c r="H407" s="24">
        <v>24</v>
      </c>
      <c r="I407" s="24">
        <v>33.9</v>
      </c>
      <c r="J407" s="24">
        <v>52.39</v>
      </c>
      <c r="K407" s="43">
        <v>15.459598865095636</v>
      </c>
      <c r="L407" s="3" t="s">
        <v>56</v>
      </c>
      <c r="M407" s="56">
        <v>47</v>
      </c>
      <c r="N407" s="29"/>
      <c r="O407" s="3" t="s">
        <v>422</v>
      </c>
      <c r="P407" s="56">
        <v>4.8</v>
      </c>
      <c r="Q407" s="29"/>
    </row>
    <row r="408" spans="1:17" ht="22.5" x14ac:dyDescent="0.3">
      <c r="A408" s="73"/>
      <c r="B408" s="69" t="s">
        <v>827</v>
      </c>
      <c r="C408" s="3" t="s">
        <v>140</v>
      </c>
      <c r="D408" s="41">
        <v>55.8583</v>
      </c>
      <c r="F408" s="3" t="s">
        <v>415</v>
      </c>
      <c r="G408" s="29">
        <v>5.48</v>
      </c>
      <c r="H408" s="24">
        <v>24</v>
      </c>
      <c r="I408" s="24">
        <v>34.4</v>
      </c>
      <c r="J408" s="24">
        <v>52.39</v>
      </c>
      <c r="K408" s="43">
        <v>15.539141005007313</v>
      </c>
      <c r="L408" s="3" t="s">
        <v>56</v>
      </c>
      <c r="M408" s="56">
        <v>47</v>
      </c>
      <c r="N408" s="29"/>
      <c r="O408" s="3" t="s">
        <v>422</v>
      </c>
      <c r="P408" s="56">
        <v>4.8</v>
      </c>
      <c r="Q408" s="29"/>
    </row>
    <row r="409" spans="1:17" ht="22.5" x14ac:dyDescent="0.3">
      <c r="A409" s="73"/>
      <c r="B409" s="69" t="s">
        <v>828</v>
      </c>
      <c r="C409" s="3" t="s">
        <v>140</v>
      </c>
      <c r="D409" s="41">
        <v>54.089100000000002</v>
      </c>
      <c r="F409" s="3" t="s">
        <v>415</v>
      </c>
      <c r="G409" s="29">
        <v>5.64</v>
      </c>
      <c r="H409" s="24">
        <v>24</v>
      </c>
      <c r="I409" s="24">
        <v>34.9</v>
      </c>
      <c r="J409" s="24">
        <v>52.31</v>
      </c>
      <c r="K409" s="43">
        <v>16.213617900833995</v>
      </c>
      <c r="L409" s="3" t="s">
        <v>56</v>
      </c>
      <c r="M409" s="56">
        <v>47</v>
      </c>
      <c r="N409" s="29"/>
      <c r="O409" s="3" t="s">
        <v>422</v>
      </c>
      <c r="P409" s="56">
        <v>4.8</v>
      </c>
      <c r="Q409" s="29"/>
    </row>
    <row r="410" spans="1:17" ht="22.5" x14ac:dyDescent="0.3">
      <c r="A410" s="73"/>
      <c r="B410" s="69" t="s">
        <v>829</v>
      </c>
      <c r="C410" s="3" t="s">
        <v>140</v>
      </c>
      <c r="D410" s="41">
        <v>54.035600000000002</v>
      </c>
      <c r="F410" s="3" t="s">
        <v>415</v>
      </c>
      <c r="G410" s="29">
        <v>5.52</v>
      </c>
      <c r="H410" s="24">
        <v>24</v>
      </c>
      <c r="I410" s="24">
        <v>36.799999999999997</v>
      </c>
      <c r="J410" s="24">
        <v>52.38</v>
      </c>
      <c r="K410" s="43">
        <v>16.229670809614401</v>
      </c>
      <c r="L410" s="3" t="s">
        <v>56</v>
      </c>
      <c r="M410" s="56">
        <v>47</v>
      </c>
      <c r="N410" s="29"/>
      <c r="O410" s="3" t="s">
        <v>422</v>
      </c>
      <c r="P410" s="56">
        <v>4.8</v>
      </c>
      <c r="Q410" s="29"/>
    </row>
    <row r="411" spans="1:17" ht="22.5" x14ac:dyDescent="0.3">
      <c r="A411" s="73"/>
      <c r="B411" s="69" t="s">
        <v>830</v>
      </c>
      <c r="C411" s="3" t="s">
        <v>140</v>
      </c>
      <c r="D411" s="41">
        <v>54.022500000000001</v>
      </c>
      <c r="F411" s="3" t="s">
        <v>415</v>
      </c>
      <c r="G411" s="29">
        <v>5.51</v>
      </c>
      <c r="H411" s="24">
        <v>24</v>
      </c>
      <c r="I411" s="24">
        <v>36.9</v>
      </c>
      <c r="J411" s="24">
        <v>52.37</v>
      </c>
      <c r="K411" s="43">
        <v>16.233791475773984</v>
      </c>
      <c r="L411" s="3" t="s">
        <v>56</v>
      </c>
      <c r="M411" s="56">
        <v>47</v>
      </c>
      <c r="N411" s="29"/>
      <c r="O411" s="3" t="s">
        <v>422</v>
      </c>
      <c r="P411" s="56">
        <v>4.8</v>
      </c>
      <c r="Q411" s="29"/>
    </row>
    <row r="412" spans="1:17" ht="22.5" x14ac:dyDescent="0.3">
      <c r="A412" s="73"/>
      <c r="B412" s="69" t="s">
        <v>831</v>
      </c>
      <c r="C412" s="3" t="s">
        <v>140</v>
      </c>
      <c r="D412" s="41">
        <v>54.0105</v>
      </c>
      <c r="F412" s="3" t="s">
        <v>415</v>
      </c>
      <c r="G412" s="29">
        <v>5.53</v>
      </c>
      <c r="H412" s="24">
        <v>24</v>
      </c>
      <c r="I412" s="24">
        <v>36.200000000000003</v>
      </c>
      <c r="J412" s="24">
        <v>52.34</v>
      </c>
      <c r="K412" s="43">
        <v>16.237398283667066</v>
      </c>
      <c r="L412" s="3" t="s">
        <v>56</v>
      </c>
      <c r="M412" s="56">
        <v>47</v>
      </c>
      <c r="N412" s="29"/>
      <c r="O412" s="3" t="s">
        <v>422</v>
      </c>
      <c r="P412" s="56">
        <v>4.8</v>
      </c>
      <c r="Q412" s="29"/>
    </row>
    <row r="413" spans="1:17" ht="22.5" x14ac:dyDescent="0.3">
      <c r="A413" s="73"/>
      <c r="B413" s="69" t="s">
        <v>832</v>
      </c>
      <c r="C413" s="3" t="s">
        <v>140</v>
      </c>
      <c r="D413" s="41">
        <v>52.496200000000002</v>
      </c>
      <c r="F413" s="3" t="s">
        <v>415</v>
      </c>
      <c r="G413" s="29">
        <v>5.63</v>
      </c>
      <c r="H413" s="24">
        <v>24</v>
      </c>
      <c r="I413" s="24">
        <v>36.4</v>
      </c>
      <c r="J413" s="24">
        <v>52.28</v>
      </c>
      <c r="K413" s="43">
        <v>17.908915311965437</v>
      </c>
      <c r="L413" s="3" t="s">
        <v>56</v>
      </c>
      <c r="M413" s="56">
        <v>47</v>
      </c>
      <c r="N413" s="29"/>
      <c r="O413" s="3" t="s">
        <v>422</v>
      </c>
      <c r="P413" s="56">
        <v>4.8</v>
      </c>
      <c r="Q413" s="29"/>
    </row>
    <row r="414" spans="1:17" ht="22.5" x14ac:dyDescent="0.3">
      <c r="A414" s="73"/>
      <c r="B414" s="69" t="s">
        <v>823</v>
      </c>
      <c r="C414" s="3" t="s">
        <v>140</v>
      </c>
      <c r="D414" s="41">
        <v>53.524900000000002</v>
      </c>
      <c r="F414" s="3" t="s">
        <v>415</v>
      </c>
      <c r="G414" s="29">
        <v>5.64</v>
      </c>
      <c r="H414" s="24">
        <v>24</v>
      </c>
      <c r="I414" s="24">
        <v>35.4</v>
      </c>
      <c r="J414" s="24">
        <v>52.28</v>
      </c>
      <c r="K414" s="43">
        <v>17.696810269612833</v>
      </c>
      <c r="L414" s="3" t="s">
        <v>56</v>
      </c>
      <c r="M414" s="56">
        <v>47</v>
      </c>
      <c r="N414" s="29"/>
      <c r="O414" s="3" t="s">
        <v>422</v>
      </c>
      <c r="P414" s="56">
        <v>4.8</v>
      </c>
      <c r="Q414" s="29"/>
    </row>
    <row r="415" spans="1:17" ht="22.5" x14ac:dyDescent="0.3">
      <c r="A415" s="27" t="s">
        <v>541</v>
      </c>
      <c r="B415" s="69" t="s">
        <v>816</v>
      </c>
      <c r="C415" s="3" t="s">
        <v>140</v>
      </c>
      <c r="D415" s="41">
        <v>52.471499999999999</v>
      </c>
      <c r="F415" s="3" t="s">
        <v>415</v>
      </c>
      <c r="G415" s="29">
        <v>5.55</v>
      </c>
      <c r="H415" s="24">
        <v>24</v>
      </c>
      <c r="I415" s="24">
        <v>36</v>
      </c>
      <c r="J415" s="24">
        <v>52.34</v>
      </c>
      <c r="K415" s="43">
        <v>17.933354297094613</v>
      </c>
      <c r="L415" s="3" t="s">
        <v>56</v>
      </c>
      <c r="M415" s="56">
        <v>47</v>
      </c>
      <c r="N415" s="29"/>
      <c r="O415" s="3" t="s">
        <v>422</v>
      </c>
      <c r="P415" s="56">
        <v>4.8</v>
      </c>
      <c r="Q415" s="29"/>
    </row>
    <row r="416" spans="1:17" ht="22.5" x14ac:dyDescent="0.3">
      <c r="A416" s="27" t="s">
        <v>541</v>
      </c>
      <c r="B416" s="69" t="s">
        <v>817</v>
      </c>
      <c r="C416" s="3" t="s">
        <v>140</v>
      </c>
      <c r="D416" s="41">
        <v>49.395400000000002</v>
      </c>
      <c r="F416" s="3" t="s">
        <v>415</v>
      </c>
      <c r="G416" s="29">
        <v>5.2</v>
      </c>
      <c r="H416" s="24">
        <v>24</v>
      </c>
      <c r="I416" s="24">
        <v>35.200000000000003</v>
      </c>
      <c r="J416" s="24">
        <v>52.1</v>
      </c>
      <c r="K416" s="43">
        <v>17.957137709179396</v>
      </c>
      <c r="L416" s="3" t="s">
        <v>56</v>
      </c>
      <c r="M416" s="56">
        <v>47</v>
      </c>
      <c r="N416" s="29"/>
      <c r="O416" s="3" t="s">
        <v>422</v>
      </c>
      <c r="P416" s="56">
        <v>4.8</v>
      </c>
      <c r="Q416" s="29"/>
    </row>
    <row r="417" spans="1:17" ht="22.5" x14ac:dyDescent="0.3">
      <c r="A417" s="27" t="s">
        <v>541</v>
      </c>
      <c r="B417" s="69" t="s">
        <v>818</v>
      </c>
      <c r="C417" s="3" t="s">
        <v>140</v>
      </c>
      <c r="D417" s="41">
        <v>54.443600000000004</v>
      </c>
      <c r="F417" s="3" t="s">
        <v>415</v>
      </c>
      <c r="G417" s="29">
        <v>5.13</v>
      </c>
      <c r="H417" s="24">
        <v>24</v>
      </c>
      <c r="I417" s="24">
        <v>36.299999999999997</v>
      </c>
      <c r="J417" s="24">
        <v>52.5</v>
      </c>
      <c r="K417" s="43">
        <v>17.11863286042804</v>
      </c>
      <c r="L417" s="3" t="s">
        <v>56</v>
      </c>
      <c r="M417" s="56">
        <v>47</v>
      </c>
      <c r="N417" s="29"/>
      <c r="O417" s="3" t="s">
        <v>422</v>
      </c>
      <c r="P417" s="56">
        <v>4.8</v>
      </c>
      <c r="Q417" s="29"/>
    </row>
    <row r="418" spans="1:17" ht="22.5" x14ac:dyDescent="0.3">
      <c r="A418" s="27" t="s">
        <v>541</v>
      </c>
      <c r="B418" s="69" t="s">
        <v>819</v>
      </c>
      <c r="C418" s="3" t="s">
        <v>140</v>
      </c>
      <c r="D418" s="41">
        <v>54.515099999999997</v>
      </c>
      <c r="F418" s="3" t="s">
        <v>415</v>
      </c>
      <c r="G418" s="29">
        <v>4.88</v>
      </c>
      <c r="H418" s="24">
        <v>24</v>
      </c>
      <c r="I418" s="24">
        <v>36.1</v>
      </c>
      <c r="J418" s="24">
        <v>52.26</v>
      </c>
      <c r="K418" s="43">
        <v>17.114707668150658</v>
      </c>
      <c r="L418" s="3" t="s">
        <v>56</v>
      </c>
      <c r="M418" s="56">
        <v>47</v>
      </c>
      <c r="N418" s="29"/>
      <c r="O418" s="3" t="s">
        <v>422</v>
      </c>
      <c r="P418" s="56">
        <v>4.8</v>
      </c>
      <c r="Q418" s="29"/>
    </row>
    <row r="419" spans="1:17" ht="22.5" x14ac:dyDescent="0.3">
      <c r="B419" s="69" t="s">
        <v>820</v>
      </c>
      <c r="C419" s="3" t="s">
        <v>140</v>
      </c>
      <c r="D419" s="41">
        <v>53.168999999999997</v>
      </c>
      <c r="F419" s="3" t="s">
        <v>415</v>
      </c>
      <c r="G419" s="29">
        <v>4.8600000000000003</v>
      </c>
      <c r="H419" s="24">
        <v>24</v>
      </c>
      <c r="I419" s="24">
        <v>36.799999999999997</v>
      </c>
      <c r="J419" s="24">
        <v>52.36</v>
      </c>
      <c r="K419" s="43">
        <v>16.381726193834755</v>
      </c>
      <c r="L419" s="3" t="s">
        <v>56</v>
      </c>
      <c r="M419" s="56">
        <v>47</v>
      </c>
      <c r="N419" s="29"/>
      <c r="O419" s="3" t="s">
        <v>422</v>
      </c>
      <c r="P419" s="56">
        <v>4.8</v>
      </c>
      <c r="Q419" s="29"/>
    </row>
    <row r="420" spans="1:17" ht="22.5" x14ac:dyDescent="0.3">
      <c r="B420" s="69" t="s">
        <v>821</v>
      </c>
      <c r="C420" s="3" t="s">
        <v>140</v>
      </c>
      <c r="D420" s="41">
        <v>56.311999999999998</v>
      </c>
      <c r="F420" s="3" t="s">
        <v>415</v>
      </c>
      <c r="G420" s="29">
        <v>4.93</v>
      </c>
      <c r="H420" s="24">
        <v>24</v>
      </c>
      <c r="I420" s="24">
        <v>35.299999999999997</v>
      </c>
      <c r="J420" s="24">
        <v>52.36</v>
      </c>
      <c r="K420" s="43">
        <v>15.41447648813752</v>
      </c>
      <c r="L420" s="3" t="s">
        <v>56</v>
      </c>
      <c r="M420" s="56">
        <v>47</v>
      </c>
      <c r="N420" s="29"/>
      <c r="O420" s="3" t="s">
        <v>422</v>
      </c>
      <c r="P420" s="56">
        <v>4.8</v>
      </c>
      <c r="Q420" s="29"/>
    </row>
    <row r="423" spans="1:17" ht="19.5" x14ac:dyDescent="0.3">
      <c r="A423" s="72" t="s">
        <v>834</v>
      </c>
    </row>
    <row r="424" spans="1:17" ht="22.5" x14ac:dyDescent="0.3">
      <c r="A424" s="72"/>
      <c r="B424" s="69" t="s">
        <v>848</v>
      </c>
      <c r="C424" s="3" t="s">
        <v>140</v>
      </c>
      <c r="D424" s="74">
        <v>57</v>
      </c>
      <c r="F424" s="3" t="s">
        <v>415</v>
      </c>
      <c r="G424" s="67">
        <v>4.96</v>
      </c>
      <c r="H424" s="24">
        <v>24</v>
      </c>
      <c r="I424" s="74">
        <v>34.799999999999997</v>
      </c>
      <c r="J424" s="70">
        <v>52.6</v>
      </c>
      <c r="K424" s="43">
        <v>17.2</v>
      </c>
      <c r="L424" s="3" t="s">
        <v>56</v>
      </c>
      <c r="M424" s="74">
        <v>47</v>
      </c>
      <c r="N424" s="29"/>
      <c r="O424" s="3" t="s">
        <v>422</v>
      </c>
      <c r="P424" s="24" t="s">
        <v>235</v>
      </c>
      <c r="Q424" s="29"/>
    </row>
    <row r="425" spans="1:17" ht="22.5" x14ac:dyDescent="0.3">
      <c r="A425" s="24" t="s">
        <v>849</v>
      </c>
      <c r="B425" s="69" t="s">
        <v>835</v>
      </c>
      <c r="C425" s="3" t="s">
        <v>140</v>
      </c>
      <c r="D425" s="70">
        <v>57.2117</v>
      </c>
      <c r="F425" s="3" t="s">
        <v>415</v>
      </c>
      <c r="G425" s="29">
        <v>5.14</v>
      </c>
      <c r="H425" s="24">
        <v>24</v>
      </c>
      <c r="I425" s="24">
        <v>37.6</v>
      </c>
      <c r="J425" s="70">
        <v>52.62</v>
      </c>
      <c r="K425" s="43">
        <v>18.352889356547699</v>
      </c>
      <c r="L425" s="3" t="s">
        <v>56</v>
      </c>
      <c r="M425" s="74">
        <v>47</v>
      </c>
      <c r="N425" s="29"/>
      <c r="O425" s="3" t="s">
        <v>422</v>
      </c>
      <c r="P425" s="24" t="s">
        <v>235</v>
      </c>
      <c r="Q425" s="29"/>
    </row>
    <row r="426" spans="1:17" ht="22.5" x14ac:dyDescent="0.3">
      <c r="A426" s="24" t="s">
        <v>849</v>
      </c>
      <c r="B426" s="69" t="s">
        <v>836</v>
      </c>
      <c r="C426" s="3" t="s">
        <v>140</v>
      </c>
      <c r="D426" s="70">
        <v>55.982900000000001</v>
      </c>
      <c r="F426" s="3" t="s">
        <v>415</v>
      </c>
      <c r="G426" s="29">
        <v>5.15</v>
      </c>
      <c r="H426" s="24">
        <v>24</v>
      </c>
      <c r="I426" s="24">
        <v>35.200000000000003</v>
      </c>
      <c r="J426" s="70">
        <v>52.62</v>
      </c>
      <c r="K426" s="43">
        <v>18.899163851819036</v>
      </c>
      <c r="L426" s="3" t="s">
        <v>56</v>
      </c>
      <c r="M426" s="74">
        <v>47</v>
      </c>
      <c r="N426" s="29"/>
      <c r="O426" s="3" t="s">
        <v>422</v>
      </c>
      <c r="P426" s="24" t="s">
        <v>235</v>
      </c>
      <c r="Q426" s="29"/>
    </row>
    <row r="427" spans="1:17" ht="22.5" x14ac:dyDescent="0.3">
      <c r="A427" s="24" t="s">
        <v>849</v>
      </c>
      <c r="B427" s="69" t="s">
        <v>837</v>
      </c>
      <c r="C427" s="3" t="s">
        <v>140</v>
      </c>
      <c r="D427" s="70">
        <v>55.8842</v>
      </c>
      <c r="F427" s="3" t="s">
        <v>415</v>
      </c>
      <c r="G427" s="29">
        <v>4.99</v>
      </c>
      <c r="H427" s="24">
        <v>24</v>
      </c>
      <c r="I427" s="24">
        <v>36.299999999999997</v>
      </c>
      <c r="J427" s="70">
        <v>52.64</v>
      </c>
      <c r="K427" s="43">
        <v>18.932184767787675</v>
      </c>
      <c r="L427" s="3" t="s">
        <v>56</v>
      </c>
      <c r="M427" s="74">
        <v>47</v>
      </c>
      <c r="N427" s="29"/>
      <c r="O427" s="3" t="s">
        <v>422</v>
      </c>
      <c r="P427" s="24" t="s">
        <v>235</v>
      </c>
      <c r="Q427" s="29"/>
    </row>
    <row r="428" spans="1:17" ht="22.5" x14ac:dyDescent="0.3">
      <c r="B428" s="69" t="s">
        <v>838</v>
      </c>
      <c r="C428" s="3" t="s">
        <v>140</v>
      </c>
      <c r="D428" s="70">
        <v>55.860500000000002</v>
      </c>
      <c r="F428" s="3" t="s">
        <v>415</v>
      </c>
      <c r="G428" s="29">
        <v>4.93</v>
      </c>
      <c r="H428" s="24">
        <v>24</v>
      </c>
      <c r="I428" s="24">
        <v>37.299999999999997</v>
      </c>
      <c r="J428" s="70">
        <v>52.71</v>
      </c>
      <c r="K428" s="43">
        <v>18.940575182821494</v>
      </c>
      <c r="L428" s="3" t="s">
        <v>56</v>
      </c>
      <c r="M428" s="74">
        <v>47</v>
      </c>
      <c r="N428" s="29"/>
      <c r="O428" s="3" t="s">
        <v>422</v>
      </c>
      <c r="P428" s="24" t="s">
        <v>235</v>
      </c>
      <c r="Q428" s="29"/>
    </row>
    <row r="429" spans="1:17" ht="22.5" x14ac:dyDescent="0.3">
      <c r="B429" s="69" t="s">
        <v>839</v>
      </c>
      <c r="C429" s="3" t="s">
        <v>140</v>
      </c>
      <c r="D429" s="70">
        <v>56.523499999999999</v>
      </c>
      <c r="F429" s="3" t="s">
        <v>415</v>
      </c>
      <c r="G429" s="29">
        <v>4.88</v>
      </c>
      <c r="H429" s="24">
        <v>24</v>
      </c>
      <c r="I429" s="24">
        <v>37.4</v>
      </c>
      <c r="J429" s="70">
        <v>52.66</v>
      </c>
      <c r="K429" s="43">
        <v>19.054198696117545</v>
      </c>
      <c r="L429" s="3" t="s">
        <v>56</v>
      </c>
      <c r="M429" s="74">
        <v>47</v>
      </c>
      <c r="N429" s="29"/>
      <c r="O429" s="3" t="s">
        <v>422</v>
      </c>
      <c r="P429" s="24" t="s">
        <v>235</v>
      </c>
      <c r="Q429" s="29"/>
    </row>
    <row r="430" spans="1:17" ht="22.5" x14ac:dyDescent="0.3">
      <c r="B430" s="69" t="s">
        <v>840</v>
      </c>
      <c r="C430" s="3" t="s">
        <v>140</v>
      </c>
      <c r="D430" s="70">
        <v>56.4818</v>
      </c>
      <c r="F430" s="3" t="s">
        <v>415</v>
      </c>
      <c r="G430" s="29">
        <v>4.91</v>
      </c>
      <c r="H430" s="24">
        <v>24</v>
      </c>
      <c r="I430" s="24">
        <v>37.5</v>
      </c>
      <c r="J430" s="70">
        <v>52.6</v>
      </c>
      <c r="K430" s="43">
        <v>19.068089189792111</v>
      </c>
      <c r="L430" s="3" t="s">
        <v>56</v>
      </c>
      <c r="M430" s="74">
        <v>47</v>
      </c>
      <c r="N430" s="29"/>
      <c r="O430" s="3" t="s">
        <v>422</v>
      </c>
      <c r="P430" s="24" t="s">
        <v>235</v>
      </c>
      <c r="Q430" s="29"/>
    </row>
    <row r="431" spans="1:17" ht="22.5" x14ac:dyDescent="0.3">
      <c r="B431" s="69" t="s">
        <v>841</v>
      </c>
      <c r="C431" s="3" t="s">
        <v>140</v>
      </c>
      <c r="D431" s="70">
        <v>56.451000000000001</v>
      </c>
      <c r="F431" s="3" t="s">
        <v>415</v>
      </c>
      <c r="G431" s="29">
        <v>4.87</v>
      </c>
      <c r="H431" s="24">
        <v>24</v>
      </c>
      <c r="I431" s="24">
        <v>37.200000000000003</v>
      </c>
      <c r="J431" s="70">
        <v>52.53</v>
      </c>
      <c r="K431" s="43">
        <v>19.078492852208111</v>
      </c>
      <c r="L431" s="3" t="s">
        <v>56</v>
      </c>
      <c r="M431" s="74">
        <v>47</v>
      </c>
      <c r="N431" s="29"/>
      <c r="O431" s="3" t="s">
        <v>422</v>
      </c>
      <c r="P431" s="24" t="s">
        <v>235</v>
      </c>
      <c r="Q431" s="29"/>
    </row>
    <row r="432" spans="1:17" ht="22.5" x14ac:dyDescent="0.3">
      <c r="B432" s="69" t="s">
        <v>842</v>
      </c>
      <c r="C432" s="3" t="s">
        <v>140</v>
      </c>
      <c r="D432" s="70">
        <v>56.432000000000002</v>
      </c>
      <c r="F432" s="3" t="s">
        <v>415</v>
      </c>
      <c r="G432" s="29">
        <v>4.93</v>
      </c>
      <c r="H432" s="24">
        <v>24</v>
      </c>
      <c r="I432" s="24">
        <v>37.6</v>
      </c>
      <c r="J432" s="70">
        <v>52.63</v>
      </c>
      <c r="K432" s="43">
        <v>19.084916359512334</v>
      </c>
      <c r="L432" s="3" t="s">
        <v>56</v>
      </c>
      <c r="M432" s="74">
        <v>47</v>
      </c>
      <c r="N432" s="29"/>
      <c r="O432" s="3" t="s">
        <v>422</v>
      </c>
      <c r="P432" s="24" t="s">
        <v>235</v>
      </c>
      <c r="Q432" s="29"/>
    </row>
    <row r="433" spans="1:17" ht="22.5" x14ac:dyDescent="0.3">
      <c r="A433" s="44" t="s">
        <v>850</v>
      </c>
      <c r="B433" s="69" t="s">
        <v>843</v>
      </c>
      <c r="C433" s="3" t="s">
        <v>140</v>
      </c>
      <c r="D433" s="70">
        <v>99.017799999999994</v>
      </c>
      <c r="F433" s="3" t="s">
        <v>415</v>
      </c>
      <c r="G433" s="29">
        <v>9.3000000000000007</v>
      </c>
      <c r="H433" s="24" t="s">
        <v>851</v>
      </c>
      <c r="I433" s="24">
        <v>37.5</v>
      </c>
      <c r="J433" s="70">
        <v>50.73</v>
      </c>
      <c r="K433" s="43">
        <v>72.154703497754952</v>
      </c>
      <c r="L433" s="3" t="s">
        <v>56</v>
      </c>
      <c r="M433" s="74">
        <v>47</v>
      </c>
      <c r="N433" s="29"/>
      <c r="O433" s="3" t="s">
        <v>422</v>
      </c>
      <c r="P433" s="24" t="s">
        <v>235</v>
      </c>
      <c r="Q433" s="29"/>
    </row>
    <row r="434" spans="1:17" ht="22.5" x14ac:dyDescent="0.3">
      <c r="A434" s="27" t="s">
        <v>541</v>
      </c>
      <c r="B434" s="69" t="s">
        <v>844</v>
      </c>
      <c r="C434" s="3" t="s">
        <v>140</v>
      </c>
      <c r="D434" s="70">
        <v>163.3914</v>
      </c>
      <c r="F434" s="3" t="s">
        <v>415</v>
      </c>
      <c r="G434" s="29">
        <v>5.52</v>
      </c>
      <c r="H434" s="24">
        <v>24</v>
      </c>
      <c r="I434" s="24">
        <v>37.4</v>
      </c>
      <c r="J434" s="70">
        <v>52.57</v>
      </c>
      <c r="K434" s="43">
        <v>77.396851976297413</v>
      </c>
      <c r="L434" s="3" t="s">
        <v>56</v>
      </c>
      <c r="M434" s="74">
        <v>47</v>
      </c>
      <c r="N434" s="29"/>
      <c r="O434" s="3" t="s">
        <v>422</v>
      </c>
      <c r="P434" s="24" t="s">
        <v>235</v>
      </c>
      <c r="Q434" s="29"/>
    </row>
    <row r="435" spans="1:17" ht="22.5" x14ac:dyDescent="0.3">
      <c r="B435" s="69" t="s">
        <v>845</v>
      </c>
      <c r="C435" s="3" t="s">
        <v>140</v>
      </c>
      <c r="D435" s="70">
        <v>82.625500000000002</v>
      </c>
      <c r="F435" s="3" t="s">
        <v>415</v>
      </c>
      <c r="G435" s="29">
        <v>5.89</v>
      </c>
      <c r="H435" s="24">
        <v>24</v>
      </c>
      <c r="I435" s="24">
        <v>37.299999999999997</v>
      </c>
      <c r="J435" s="70">
        <v>52.49</v>
      </c>
      <c r="K435" s="43">
        <v>70.147472632540797</v>
      </c>
      <c r="L435" s="3" t="s">
        <v>56</v>
      </c>
      <c r="M435" s="74">
        <v>47</v>
      </c>
      <c r="N435" s="29"/>
      <c r="O435" s="3" t="s">
        <v>422</v>
      </c>
      <c r="P435" s="24" t="s">
        <v>235</v>
      </c>
      <c r="Q435" s="29"/>
    </row>
    <row r="436" spans="1:17" ht="22.5" x14ac:dyDescent="0.3">
      <c r="B436" s="69" t="s">
        <v>846</v>
      </c>
      <c r="C436" s="3" t="s">
        <v>140</v>
      </c>
      <c r="D436" s="70">
        <v>59.792400000000001</v>
      </c>
      <c r="F436" s="3" t="s">
        <v>415</v>
      </c>
      <c r="G436" s="29">
        <v>5.57</v>
      </c>
      <c r="H436" s="24">
        <v>24</v>
      </c>
      <c r="I436" s="24">
        <v>37.4</v>
      </c>
      <c r="J436" s="70">
        <v>52.61</v>
      </c>
      <c r="K436" s="43">
        <v>63.000648911901848</v>
      </c>
      <c r="L436" s="3" t="s">
        <v>56</v>
      </c>
      <c r="M436" s="74">
        <v>47</v>
      </c>
      <c r="N436" s="29"/>
      <c r="O436" s="3" t="s">
        <v>422</v>
      </c>
      <c r="P436" s="24" t="s">
        <v>235</v>
      </c>
      <c r="Q436" s="29"/>
    </row>
    <row r="437" spans="1:17" ht="22.5" x14ac:dyDescent="0.3">
      <c r="B437" s="69" t="s">
        <v>847</v>
      </c>
      <c r="C437" s="3" t="s">
        <v>140</v>
      </c>
      <c r="D437" s="70">
        <v>60.808199999999999</v>
      </c>
      <c r="F437" s="3" t="s">
        <v>415</v>
      </c>
      <c r="G437" s="29">
        <v>5.54</v>
      </c>
      <c r="H437" s="24">
        <v>24</v>
      </c>
      <c r="I437" s="24">
        <v>37.5</v>
      </c>
      <c r="J437" s="70">
        <v>52.62</v>
      </c>
      <c r="K437" s="43">
        <v>57.311185004653979</v>
      </c>
      <c r="L437" s="3" t="s">
        <v>56</v>
      </c>
      <c r="M437" s="74">
        <v>47</v>
      </c>
      <c r="N437" s="29"/>
      <c r="O437" s="3" t="s">
        <v>422</v>
      </c>
      <c r="P437" s="24" t="s">
        <v>235</v>
      </c>
      <c r="Q437" s="29"/>
    </row>
    <row r="439" spans="1:17" ht="19.5" x14ac:dyDescent="0.3">
      <c r="A439" s="7" t="s">
        <v>852</v>
      </c>
      <c r="B439" s="3"/>
    </row>
    <row r="440" spans="1:17" ht="19.5" x14ac:dyDescent="0.3">
      <c r="A440" s="7"/>
      <c r="B440" s="3"/>
    </row>
    <row r="441" spans="1:17" ht="19.5" x14ac:dyDescent="0.3">
      <c r="A441" s="7"/>
      <c r="B441" s="3"/>
    </row>
    <row r="442" spans="1:17" ht="18.75" customHeight="1" x14ac:dyDescent="0.3">
      <c r="A442" s="73" t="s">
        <v>854</v>
      </c>
      <c r="B442" s="73"/>
    </row>
    <row r="443" spans="1:17" ht="18.75" customHeight="1" x14ac:dyDescent="0.3">
      <c r="A443" s="73"/>
      <c r="B443" s="69" t="s">
        <v>919</v>
      </c>
      <c r="E443" s="10" t="s">
        <v>908</v>
      </c>
      <c r="F443" s="24" t="s">
        <v>918</v>
      </c>
    </row>
    <row r="444" spans="1:17" ht="19.5" x14ac:dyDescent="0.3">
      <c r="B444" s="69" t="s">
        <v>860</v>
      </c>
      <c r="E444" s="10" t="s">
        <v>908</v>
      </c>
      <c r="F444" s="24">
        <v>1.1000000000000001</v>
      </c>
    </row>
    <row r="445" spans="1:17" ht="19.5" x14ac:dyDescent="0.3">
      <c r="B445" s="69" t="s">
        <v>861</v>
      </c>
      <c r="E445" s="10" t="s">
        <v>908</v>
      </c>
      <c r="F445" s="24">
        <v>1.1399999999999999</v>
      </c>
    </row>
    <row r="446" spans="1:17" ht="19.5" x14ac:dyDescent="0.3">
      <c r="B446" s="69" t="s">
        <v>862</v>
      </c>
      <c r="E446" s="10" t="s">
        <v>908</v>
      </c>
      <c r="F446" s="24">
        <v>1.1499999999999999</v>
      </c>
    </row>
    <row r="447" spans="1:17" ht="19.5" x14ac:dyDescent="0.3">
      <c r="B447" s="69" t="s">
        <v>863</v>
      </c>
      <c r="E447" s="10" t="s">
        <v>908</v>
      </c>
      <c r="F447" s="24">
        <v>1.1499999999999999</v>
      </c>
    </row>
    <row r="448" spans="1:17" ht="19.5" x14ac:dyDescent="0.3">
      <c r="B448" s="69" t="s">
        <v>864</v>
      </c>
      <c r="E448" s="10" t="s">
        <v>908</v>
      </c>
      <c r="F448" s="24">
        <v>1.17</v>
      </c>
    </row>
    <row r="449" spans="2:6" ht="19.5" x14ac:dyDescent="0.3">
      <c r="B449" s="69" t="s">
        <v>865</v>
      </c>
      <c r="E449" s="10" t="s">
        <v>908</v>
      </c>
      <c r="F449" s="24">
        <v>1.17</v>
      </c>
    </row>
    <row r="450" spans="2:6" ht="19.5" x14ac:dyDescent="0.3">
      <c r="B450" s="69" t="s">
        <v>866</v>
      </c>
      <c r="E450" s="10" t="s">
        <v>908</v>
      </c>
      <c r="F450" s="24">
        <v>1.17</v>
      </c>
    </row>
    <row r="451" spans="2:6" ht="19.5" x14ac:dyDescent="0.3">
      <c r="B451" s="69" t="s">
        <v>867</v>
      </c>
      <c r="E451" s="10" t="s">
        <v>908</v>
      </c>
      <c r="F451" s="24">
        <v>1.1499999999999999</v>
      </c>
    </row>
    <row r="452" spans="2:6" ht="19.5" x14ac:dyDescent="0.3">
      <c r="B452" s="69" t="s">
        <v>868</v>
      </c>
      <c r="E452" s="10" t="s">
        <v>908</v>
      </c>
      <c r="F452" s="24">
        <v>1.1299999999999999</v>
      </c>
    </row>
    <row r="453" spans="2:6" ht="19.5" x14ac:dyDescent="0.3">
      <c r="B453" s="69" t="s">
        <v>869</v>
      </c>
      <c r="E453" s="10" t="s">
        <v>908</v>
      </c>
      <c r="F453" s="24">
        <v>1.1599999999999999</v>
      </c>
    </row>
    <row r="454" spans="2:6" ht="19.5" x14ac:dyDescent="0.3">
      <c r="B454" s="69" t="s">
        <v>870</v>
      </c>
      <c r="E454" s="10" t="s">
        <v>908</v>
      </c>
      <c r="F454" s="24">
        <v>1.1499999999999999</v>
      </c>
    </row>
    <row r="455" spans="2:6" ht="19.5" x14ac:dyDescent="0.3">
      <c r="B455" s="69" t="s">
        <v>871</v>
      </c>
      <c r="E455" s="10" t="s">
        <v>908</v>
      </c>
      <c r="F455" s="24">
        <v>1.1399999999999999</v>
      </c>
    </row>
    <row r="456" spans="2:6" ht="19.5" x14ac:dyDescent="0.3">
      <c r="B456" s="69" t="s">
        <v>872</v>
      </c>
      <c r="E456" s="10" t="s">
        <v>908</v>
      </c>
      <c r="F456" s="24">
        <v>1.1499999999999999</v>
      </c>
    </row>
    <row r="457" spans="2:6" ht="19.5" x14ac:dyDescent="0.3">
      <c r="B457" s="69" t="s">
        <v>873</v>
      </c>
      <c r="E457" s="10" t="s">
        <v>908</v>
      </c>
      <c r="F457" s="24">
        <v>1.1299999999999999</v>
      </c>
    </row>
    <row r="458" spans="2:6" ht="19.5" x14ac:dyDescent="0.3">
      <c r="B458" s="69" t="s">
        <v>874</v>
      </c>
      <c r="E458" s="10" t="s">
        <v>908</v>
      </c>
      <c r="F458" s="24">
        <v>1.1200000000000001</v>
      </c>
    </row>
    <row r="459" spans="2:6" ht="19.5" x14ac:dyDescent="0.3">
      <c r="B459" s="69" t="s">
        <v>875</v>
      </c>
      <c r="E459" s="10" t="s">
        <v>908</v>
      </c>
      <c r="F459" s="24">
        <v>1.1200000000000001</v>
      </c>
    </row>
    <row r="460" spans="2:6" ht="19.5" x14ac:dyDescent="0.3">
      <c r="B460" s="69" t="s">
        <v>876</v>
      </c>
      <c r="E460" s="10" t="s">
        <v>908</v>
      </c>
      <c r="F460" s="24">
        <v>1.1100000000000001</v>
      </c>
    </row>
    <row r="461" spans="2:6" ht="19.5" x14ac:dyDescent="0.3">
      <c r="B461" s="69" t="s">
        <v>877</v>
      </c>
      <c r="E461" s="10" t="s">
        <v>908</v>
      </c>
      <c r="F461" s="24">
        <v>1.1000000000000001</v>
      </c>
    </row>
    <row r="462" spans="2:6" ht="19.5" x14ac:dyDescent="0.3">
      <c r="B462" s="69" t="s">
        <v>878</v>
      </c>
      <c r="E462" s="10" t="s">
        <v>908</v>
      </c>
      <c r="F462" s="24">
        <v>1.1299999999999999</v>
      </c>
    </row>
    <row r="463" spans="2:6" ht="19.5" x14ac:dyDescent="0.3">
      <c r="B463" s="69" t="s">
        <v>879</v>
      </c>
      <c r="E463" s="10" t="s">
        <v>908</v>
      </c>
      <c r="F463" s="24">
        <v>1.1100000000000001</v>
      </c>
    </row>
    <row r="464" spans="2:6" ht="19.5" x14ac:dyDescent="0.3">
      <c r="B464" s="69" t="s">
        <v>880</v>
      </c>
      <c r="E464" s="10" t="s">
        <v>908</v>
      </c>
      <c r="F464" s="24">
        <v>1.1299999999999999</v>
      </c>
    </row>
    <row r="465" spans="2:6" ht="19.5" x14ac:dyDescent="0.3">
      <c r="B465" s="69" t="s">
        <v>881</v>
      </c>
      <c r="E465" s="10" t="s">
        <v>908</v>
      </c>
      <c r="F465" s="24">
        <v>1.1100000000000001</v>
      </c>
    </row>
    <row r="466" spans="2:6" ht="19.5" x14ac:dyDescent="0.3">
      <c r="B466" s="69" t="s">
        <v>882</v>
      </c>
      <c r="E466" s="10" t="s">
        <v>908</v>
      </c>
      <c r="F466" s="24">
        <v>1.1299999999999999</v>
      </c>
    </row>
    <row r="467" spans="2:6" ht="19.5" x14ac:dyDescent="0.3">
      <c r="B467" s="69" t="s">
        <v>883</v>
      </c>
      <c r="E467" s="10" t="s">
        <v>908</v>
      </c>
      <c r="F467" s="24">
        <v>1.1200000000000001</v>
      </c>
    </row>
    <row r="468" spans="2:6" ht="19.5" x14ac:dyDescent="0.3">
      <c r="B468" s="69" t="s">
        <v>884</v>
      </c>
      <c r="E468" s="10" t="s">
        <v>908</v>
      </c>
      <c r="F468" s="24">
        <v>1.1499999999999999</v>
      </c>
    </row>
    <row r="469" spans="2:6" ht="19.5" x14ac:dyDescent="0.3">
      <c r="B469" s="69" t="s">
        <v>885</v>
      </c>
      <c r="E469" s="10" t="s">
        <v>908</v>
      </c>
      <c r="F469" s="24">
        <v>1.1399999999999999</v>
      </c>
    </row>
    <row r="470" spans="2:6" ht="19.5" x14ac:dyDescent="0.3">
      <c r="B470" s="69" t="s">
        <v>886</v>
      </c>
      <c r="E470" s="10" t="s">
        <v>908</v>
      </c>
      <c r="F470" s="24">
        <v>1.1299999999999999</v>
      </c>
    </row>
    <row r="471" spans="2:6" ht="19.5" x14ac:dyDescent="0.3">
      <c r="B471" s="69" t="s">
        <v>887</v>
      </c>
      <c r="E471" s="10" t="s">
        <v>908</v>
      </c>
      <c r="F471" s="24">
        <v>1.19</v>
      </c>
    </row>
    <row r="472" spans="2:6" ht="19.5" x14ac:dyDescent="0.3">
      <c r="B472" s="69" t="s">
        <v>888</v>
      </c>
      <c r="E472" s="10" t="s">
        <v>908</v>
      </c>
      <c r="F472" s="24">
        <v>1.19</v>
      </c>
    </row>
    <row r="473" spans="2:6" ht="19.5" x14ac:dyDescent="0.3">
      <c r="B473" s="69" t="s">
        <v>889</v>
      </c>
      <c r="E473" s="10" t="s">
        <v>908</v>
      </c>
      <c r="F473" s="24">
        <v>1.19</v>
      </c>
    </row>
    <row r="474" spans="2:6" ht="19.5" x14ac:dyDescent="0.3">
      <c r="B474" s="69" t="s">
        <v>890</v>
      </c>
      <c r="E474" s="10" t="s">
        <v>908</v>
      </c>
      <c r="F474" s="24">
        <v>1.21</v>
      </c>
    </row>
    <row r="475" spans="2:6" ht="19.5" x14ac:dyDescent="0.3">
      <c r="B475" s="69" t="s">
        <v>891</v>
      </c>
      <c r="E475" s="10" t="s">
        <v>908</v>
      </c>
      <c r="F475" s="24">
        <v>1.21</v>
      </c>
    </row>
    <row r="476" spans="2:6" ht="19.5" x14ac:dyDescent="0.3">
      <c r="B476" s="69" t="s">
        <v>892</v>
      </c>
      <c r="E476" s="10" t="s">
        <v>908</v>
      </c>
      <c r="F476" s="24">
        <v>1.21</v>
      </c>
    </row>
    <row r="477" spans="2:6" ht="19.5" x14ac:dyDescent="0.3">
      <c r="B477" s="69" t="s">
        <v>893</v>
      </c>
      <c r="E477" s="10" t="s">
        <v>908</v>
      </c>
      <c r="F477" s="24">
        <v>1.23</v>
      </c>
    </row>
    <row r="478" spans="2:6" ht="19.5" x14ac:dyDescent="0.3">
      <c r="B478" s="69" t="s">
        <v>894</v>
      </c>
      <c r="E478" s="10" t="s">
        <v>908</v>
      </c>
      <c r="F478" s="24">
        <v>1.23</v>
      </c>
    </row>
    <row r="479" spans="2:6" ht="19.5" x14ac:dyDescent="0.3">
      <c r="B479" s="69" t="s">
        <v>895</v>
      </c>
      <c r="E479" s="10" t="s">
        <v>908</v>
      </c>
      <c r="F479" s="24">
        <v>1.25</v>
      </c>
    </row>
    <row r="480" spans="2:6" ht="19.5" x14ac:dyDescent="0.3">
      <c r="B480" s="69" t="s">
        <v>896</v>
      </c>
      <c r="E480" s="10" t="s">
        <v>908</v>
      </c>
      <c r="F480" s="24">
        <v>1.26</v>
      </c>
    </row>
    <row r="481" spans="2:6" ht="19.5" x14ac:dyDescent="0.3">
      <c r="B481" s="69" t="s">
        <v>897</v>
      </c>
      <c r="E481" s="10" t="s">
        <v>908</v>
      </c>
      <c r="F481" s="24">
        <v>1.28</v>
      </c>
    </row>
    <row r="482" spans="2:6" ht="19.5" x14ac:dyDescent="0.3">
      <c r="B482" s="69" t="s">
        <v>898</v>
      </c>
      <c r="E482" s="10" t="s">
        <v>908</v>
      </c>
      <c r="F482" s="24">
        <v>1.28</v>
      </c>
    </row>
    <row r="483" spans="2:6" ht="19.5" x14ac:dyDescent="0.3">
      <c r="B483" s="69" t="s">
        <v>899</v>
      </c>
      <c r="E483" s="10" t="s">
        <v>908</v>
      </c>
      <c r="F483" s="24">
        <v>1.28</v>
      </c>
    </row>
    <row r="484" spans="2:6" ht="19.5" x14ac:dyDescent="0.3">
      <c r="B484" s="69" t="s">
        <v>900</v>
      </c>
      <c r="E484" s="10" t="s">
        <v>908</v>
      </c>
      <c r="F484" s="24">
        <v>1.28</v>
      </c>
    </row>
    <row r="485" spans="2:6" ht="19.5" x14ac:dyDescent="0.3">
      <c r="B485" s="69" t="s">
        <v>901</v>
      </c>
      <c r="E485" s="10" t="s">
        <v>908</v>
      </c>
      <c r="F485" s="24">
        <v>1.25</v>
      </c>
    </row>
    <row r="486" spans="2:6" ht="19.5" x14ac:dyDescent="0.3">
      <c r="B486" s="69" t="s">
        <v>902</v>
      </c>
      <c r="E486" s="10" t="s">
        <v>908</v>
      </c>
      <c r="F486" s="24">
        <v>1.23</v>
      </c>
    </row>
    <row r="487" spans="2:6" ht="19.5" x14ac:dyDescent="0.3">
      <c r="B487" s="69" t="s">
        <v>903</v>
      </c>
      <c r="E487" s="10" t="s">
        <v>908</v>
      </c>
      <c r="F487" s="24">
        <v>1.22</v>
      </c>
    </row>
    <row r="488" spans="2:6" ht="19.5" x14ac:dyDescent="0.3">
      <c r="B488" s="69" t="s">
        <v>904</v>
      </c>
      <c r="E488" s="10" t="s">
        <v>908</v>
      </c>
      <c r="F488" s="24">
        <v>1.21</v>
      </c>
    </row>
    <row r="489" spans="2:6" ht="19.5" x14ac:dyDescent="0.3">
      <c r="B489" s="69" t="s">
        <v>905</v>
      </c>
      <c r="E489" s="10" t="s">
        <v>908</v>
      </c>
      <c r="F489" s="24">
        <v>1.23</v>
      </c>
    </row>
    <row r="490" spans="2:6" ht="19.5" x14ac:dyDescent="0.3">
      <c r="B490" s="69" t="s">
        <v>906</v>
      </c>
      <c r="E490" s="10" t="s">
        <v>908</v>
      </c>
      <c r="F490" s="24">
        <v>1.25</v>
      </c>
    </row>
    <row r="491" spans="2:6" ht="19.5" x14ac:dyDescent="0.3">
      <c r="B491" s="69" t="s">
        <v>907</v>
      </c>
      <c r="E491" s="10" t="s">
        <v>908</v>
      </c>
      <c r="F491" s="24">
        <v>1.22</v>
      </c>
    </row>
    <row r="492" spans="2:6" ht="19.5" x14ac:dyDescent="0.3">
      <c r="B492" s="69" t="s">
        <v>909</v>
      </c>
      <c r="E492" s="10" t="s">
        <v>908</v>
      </c>
      <c r="F492" s="24">
        <v>1.23</v>
      </c>
    </row>
    <row r="493" spans="2:6" ht="19.5" x14ac:dyDescent="0.3">
      <c r="B493" s="69" t="s">
        <v>910</v>
      </c>
      <c r="E493" s="10" t="s">
        <v>908</v>
      </c>
      <c r="F493" s="24">
        <v>1.25</v>
      </c>
    </row>
    <row r="494" spans="2:6" ht="19.5" x14ac:dyDescent="0.3">
      <c r="B494" s="69" t="s">
        <v>911</v>
      </c>
      <c r="E494" s="10" t="s">
        <v>908</v>
      </c>
      <c r="F494" s="24">
        <v>1.23</v>
      </c>
    </row>
    <row r="495" spans="2:6" ht="19.5" x14ac:dyDescent="0.3">
      <c r="B495" s="69" t="s">
        <v>912</v>
      </c>
      <c r="E495" s="10" t="s">
        <v>908</v>
      </c>
      <c r="F495" s="24">
        <v>1.24</v>
      </c>
    </row>
    <row r="496" spans="2:6" ht="19.5" x14ac:dyDescent="0.3">
      <c r="B496" s="69" t="s">
        <v>913</v>
      </c>
      <c r="E496" s="10" t="s">
        <v>908</v>
      </c>
      <c r="F496" s="24">
        <v>1.25</v>
      </c>
    </row>
    <row r="497" spans="1:18" ht="19.5" x14ac:dyDescent="0.3">
      <c r="B497" s="69" t="s">
        <v>914</v>
      </c>
      <c r="E497" s="10" t="s">
        <v>908</v>
      </c>
      <c r="F497" s="24">
        <v>1.24</v>
      </c>
    </row>
    <row r="498" spans="1:18" ht="19.5" x14ac:dyDescent="0.3">
      <c r="B498" s="69" t="s">
        <v>915</v>
      </c>
      <c r="E498" s="10" t="s">
        <v>908</v>
      </c>
      <c r="F498" s="24">
        <v>1.25</v>
      </c>
    </row>
    <row r="499" spans="1:18" ht="19.5" x14ac:dyDescent="0.3">
      <c r="B499" s="69" t="s">
        <v>916</v>
      </c>
      <c r="E499" s="10" t="s">
        <v>908</v>
      </c>
      <c r="F499" s="24">
        <v>1.25</v>
      </c>
    </row>
    <row r="500" spans="1:18" ht="19.5" x14ac:dyDescent="0.3">
      <c r="B500" s="69" t="s">
        <v>917</v>
      </c>
      <c r="E500" s="10" t="s">
        <v>908</v>
      </c>
      <c r="F500" s="24">
        <v>1.25</v>
      </c>
    </row>
    <row r="501" spans="1:18" ht="22.5" x14ac:dyDescent="0.3">
      <c r="A501" s="24" t="s">
        <v>920</v>
      </c>
      <c r="B501" s="69" t="s">
        <v>853</v>
      </c>
      <c r="C501" s="16" t="s">
        <v>140</v>
      </c>
      <c r="D501" s="75" t="s">
        <v>855</v>
      </c>
      <c r="E501" s="10" t="s">
        <v>908</v>
      </c>
      <c r="F501" s="24">
        <v>1.05</v>
      </c>
      <c r="G501" s="58" t="s">
        <v>415</v>
      </c>
      <c r="H501" s="29" t="s">
        <v>856</v>
      </c>
      <c r="I501" s="68" t="s">
        <v>783</v>
      </c>
      <c r="J501" s="75" t="s">
        <v>857</v>
      </c>
      <c r="K501" s="75" t="s">
        <v>858</v>
      </c>
      <c r="L501" s="29" t="s">
        <v>859</v>
      </c>
      <c r="M501" s="3" t="s">
        <v>56</v>
      </c>
      <c r="N501" s="24" t="s">
        <v>51</v>
      </c>
      <c r="P501" s="16" t="s">
        <v>422</v>
      </c>
      <c r="Q501" s="75" t="s">
        <v>235</v>
      </c>
      <c r="R501" s="29"/>
    </row>
    <row r="505" spans="1:18" ht="19.5" x14ac:dyDescent="0.3">
      <c r="A505" s="71" t="s">
        <v>921</v>
      </c>
      <c r="B505" s="71"/>
      <c r="C505" s="71"/>
    </row>
    <row r="506" spans="1:18" ht="22.5" x14ac:dyDescent="0.3">
      <c r="B506" s="69" t="s">
        <v>933</v>
      </c>
      <c r="C506" s="58" t="s">
        <v>140</v>
      </c>
      <c r="D506" s="70">
        <v>74.578599999999994</v>
      </c>
      <c r="F506" s="58" t="s">
        <v>415</v>
      </c>
      <c r="G506" s="29">
        <v>7</v>
      </c>
      <c r="H506" s="24">
        <v>24</v>
      </c>
      <c r="I506" s="24">
        <v>30.3</v>
      </c>
      <c r="J506" s="70">
        <v>52.89</v>
      </c>
      <c r="K506" s="43">
        <v>28.278487394507273</v>
      </c>
      <c r="L506" s="3" t="s">
        <v>56</v>
      </c>
      <c r="M506" s="24" t="s">
        <v>51</v>
      </c>
      <c r="N506" s="29"/>
      <c r="O506" s="3" t="s">
        <v>422</v>
      </c>
      <c r="P506" s="24" t="s">
        <v>235</v>
      </c>
      <c r="Q506" s="29"/>
    </row>
    <row r="507" spans="1:18" ht="22.5" x14ac:dyDescent="0.3">
      <c r="B507" s="69" t="s">
        <v>934</v>
      </c>
      <c r="C507" s="58" t="s">
        <v>140</v>
      </c>
      <c r="D507" s="70">
        <v>74.559600000000003</v>
      </c>
      <c r="F507" s="58" t="s">
        <v>415</v>
      </c>
      <c r="G507" s="29">
        <v>6.97</v>
      </c>
      <c r="H507" s="24">
        <v>24</v>
      </c>
      <c r="I507" s="24">
        <v>32.799999999999997</v>
      </c>
      <c r="J507" s="70">
        <v>52.85</v>
      </c>
      <c r="K507" s="43">
        <v>28.286095955450406</v>
      </c>
      <c r="L507" s="3" t="s">
        <v>56</v>
      </c>
      <c r="M507" s="24" t="s">
        <v>51</v>
      </c>
      <c r="N507" s="29"/>
      <c r="O507" s="3" t="s">
        <v>422</v>
      </c>
      <c r="P507" s="24" t="s">
        <v>235</v>
      </c>
      <c r="Q507" s="29"/>
    </row>
    <row r="508" spans="1:18" ht="22.5" x14ac:dyDescent="0.3">
      <c r="B508" s="69" t="s">
        <v>935</v>
      </c>
      <c r="C508" s="58" t="s">
        <v>140</v>
      </c>
      <c r="D508" s="70">
        <v>74.531800000000004</v>
      </c>
      <c r="F508" s="58" t="s">
        <v>415</v>
      </c>
      <c r="G508" s="29">
        <v>7.05</v>
      </c>
      <c r="H508" s="24">
        <v>24</v>
      </c>
      <c r="I508" s="24">
        <v>31.1</v>
      </c>
      <c r="J508" s="70">
        <v>52.85</v>
      </c>
      <c r="K508" s="43">
        <v>28.297049044837237</v>
      </c>
      <c r="L508" s="3" t="s">
        <v>56</v>
      </c>
      <c r="M508" s="24" t="s">
        <v>51</v>
      </c>
      <c r="N508" s="29"/>
      <c r="O508" s="3" t="s">
        <v>422</v>
      </c>
      <c r="P508" s="24" t="s">
        <v>235</v>
      </c>
      <c r="Q508" s="29"/>
    </row>
    <row r="509" spans="1:18" ht="22.5" x14ac:dyDescent="0.3">
      <c r="B509" s="69" t="s">
        <v>936</v>
      </c>
      <c r="C509" s="58" t="s">
        <v>140</v>
      </c>
      <c r="D509" s="70">
        <v>74.553200000000004</v>
      </c>
      <c r="F509" s="58" t="s">
        <v>415</v>
      </c>
      <c r="G509" s="29">
        <v>7.14</v>
      </c>
      <c r="H509" s="24">
        <v>24</v>
      </c>
      <c r="I509" s="24">
        <v>31.4</v>
      </c>
      <c r="J509" s="70">
        <v>52.83</v>
      </c>
      <c r="K509" s="43">
        <v>28.28892656519103</v>
      </c>
      <c r="L509" s="3" t="s">
        <v>56</v>
      </c>
      <c r="M509" s="24" t="s">
        <v>51</v>
      </c>
      <c r="N509" s="29"/>
      <c r="O509" s="3" t="s">
        <v>422</v>
      </c>
      <c r="P509" s="24" t="s">
        <v>235</v>
      </c>
      <c r="Q509" s="29"/>
    </row>
    <row r="510" spans="1:18" ht="22.5" x14ac:dyDescent="0.3">
      <c r="B510" s="69" t="s">
        <v>937</v>
      </c>
      <c r="C510" s="58" t="s">
        <v>140</v>
      </c>
      <c r="D510" s="70">
        <v>74.516599999999997</v>
      </c>
      <c r="F510" s="58" t="s">
        <v>415</v>
      </c>
      <c r="G510" s="29">
        <v>7.13</v>
      </c>
      <c r="H510" s="24">
        <v>24</v>
      </c>
      <c r="I510" s="24">
        <v>32.1</v>
      </c>
      <c r="J510" s="70">
        <v>52.81</v>
      </c>
      <c r="K510" s="43">
        <v>28.222302144757005</v>
      </c>
      <c r="L510" s="3" t="s">
        <v>56</v>
      </c>
      <c r="M510" s="24" t="s">
        <v>51</v>
      </c>
      <c r="N510" s="29"/>
      <c r="O510" s="3" t="s">
        <v>422</v>
      </c>
      <c r="P510" s="24" t="s">
        <v>235</v>
      </c>
      <c r="Q510" s="29"/>
    </row>
    <row r="511" spans="1:18" ht="22.5" x14ac:dyDescent="0.3">
      <c r="B511" s="69" t="s">
        <v>938</v>
      </c>
      <c r="C511" s="58" t="s">
        <v>140</v>
      </c>
      <c r="D511" s="70">
        <v>74.700900000000004</v>
      </c>
      <c r="F511" s="58" t="s">
        <v>415</v>
      </c>
      <c r="G511" s="29">
        <v>7.16</v>
      </c>
      <c r="H511" s="24">
        <v>24</v>
      </c>
      <c r="I511" s="24">
        <v>32.700000000000003</v>
      </c>
      <c r="J511" s="70">
        <v>52.8</v>
      </c>
      <c r="K511" s="43">
        <v>28.152405124971722</v>
      </c>
      <c r="L511" s="3" t="s">
        <v>56</v>
      </c>
      <c r="M511" s="24" t="s">
        <v>51</v>
      </c>
      <c r="N511" s="29"/>
      <c r="O511" s="3" t="s">
        <v>422</v>
      </c>
      <c r="P511" s="24" t="s">
        <v>235</v>
      </c>
      <c r="Q511" s="29"/>
    </row>
    <row r="512" spans="1:18" ht="22.5" x14ac:dyDescent="0.3">
      <c r="B512" s="69" t="s">
        <v>939</v>
      </c>
      <c r="C512" s="58" t="s">
        <v>140</v>
      </c>
      <c r="D512" s="70">
        <v>74.720799999999997</v>
      </c>
      <c r="F512" s="58" t="s">
        <v>415</v>
      </c>
      <c r="G512" s="29">
        <v>7.18</v>
      </c>
      <c r="H512" s="24">
        <v>24</v>
      </c>
      <c r="I512" s="24">
        <v>29.9</v>
      </c>
      <c r="J512" s="70">
        <v>52.81</v>
      </c>
      <c r="K512" s="43">
        <v>28.144773610560915</v>
      </c>
      <c r="L512" s="3" t="s">
        <v>56</v>
      </c>
      <c r="M512" s="24" t="s">
        <v>51</v>
      </c>
      <c r="N512" s="29"/>
      <c r="O512" s="3" t="s">
        <v>422</v>
      </c>
      <c r="P512" s="24" t="s">
        <v>235</v>
      </c>
      <c r="Q512" s="29"/>
    </row>
    <row r="513" spans="1:17" ht="22.5" x14ac:dyDescent="0.3">
      <c r="B513" s="69" t="s">
        <v>940</v>
      </c>
      <c r="C513" s="58" t="s">
        <v>140</v>
      </c>
      <c r="D513" s="70">
        <v>74.727599999999995</v>
      </c>
      <c r="F513" s="58" t="s">
        <v>415</v>
      </c>
      <c r="G513" s="29">
        <v>7.23</v>
      </c>
      <c r="H513" s="24">
        <v>24</v>
      </c>
      <c r="I513" s="24">
        <v>29.1</v>
      </c>
      <c r="J513" s="70">
        <v>52.78</v>
      </c>
      <c r="K513" s="43">
        <v>28.143149251414471</v>
      </c>
      <c r="L513" s="3" t="s">
        <v>56</v>
      </c>
      <c r="M513" s="24" t="s">
        <v>51</v>
      </c>
      <c r="N513" s="29"/>
      <c r="O513" s="3" t="s">
        <v>422</v>
      </c>
      <c r="P513" s="24" t="s">
        <v>235</v>
      </c>
      <c r="Q513" s="29"/>
    </row>
    <row r="514" spans="1:17" ht="22.5" x14ac:dyDescent="0.3">
      <c r="B514" s="69" t="s">
        <v>941</v>
      </c>
      <c r="C514" s="58" t="s">
        <v>140</v>
      </c>
      <c r="D514" s="70">
        <v>73.863</v>
      </c>
      <c r="F514" s="58" t="s">
        <v>415</v>
      </c>
      <c r="G514" s="29">
        <v>7.4</v>
      </c>
      <c r="H514" s="24">
        <v>24</v>
      </c>
      <c r="I514" s="24">
        <v>30.1</v>
      </c>
      <c r="J514" s="70">
        <v>52.74</v>
      </c>
      <c r="K514" s="43">
        <v>27.930357553849696</v>
      </c>
      <c r="L514" s="3" t="s">
        <v>56</v>
      </c>
      <c r="M514" s="24" t="s">
        <v>51</v>
      </c>
      <c r="N514" s="29"/>
      <c r="O514" s="3" t="s">
        <v>422</v>
      </c>
      <c r="P514" s="24" t="s">
        <v>235</v>
      </c>
      <c r="Q514" s="29"/>
    </row>
    <row r="515" spans="1:17" ht="22.5" x14ac:dyDescent="0.3">
      <c r="B515" s="69" t="s">
        <v>942</v>
      </c>
      <c r="C515" s="58" t="s">
        <v>140</v>
      </c>
      <c r="D515" s="70">
        <v>73.862899999999996</v>
      </c>
      <c r="F515" s="58" t="s">
        <v>415</v>
      </c>
      <c r="G515" s="29">
        <v>7.32</v>
      </c>
      <c r="H515" s="24">
        <v>24</v>
      </c>
      <c r="I515" s="24">
        <v>32.299999999999997</v>
      </c>
      <c r="J515" s="70">
        <v>52.76</v>
      </c>
      <c r="K515" s="43">
        <v>28.052242736204509</v>
      </c>
      <c r="L515" s="3" t="s">
        <v>56</v>
      </c>
      <c r="M515" s="24" t="s">
        <v>51</v>
      </c>
      <c r="N515" s="29"/>
      <c r="O515" s="3" t="s">
        <v>422</v>
      </c>
      <c r="P515" s="24" t="s">
        <v>235</v>
      </c>
      <c r="Q515" s="29"/>
    </row>
    <row r="516" spans="1:17" ht="22.5" x14ac:dyDescent="0.3">
      <c r="B516" s="69" t="s">
        <v>943</v>
      </c>
      <c r="C516" s="58" t="s">
        <v>140</v>
      </c>
      <c r="D516" s="70">
        <v>67.635300000000001</v>
      </c>
      <c r="F516" s="58" t="s">
        <v>415</v>
      </c>
      <c r="G516" s="29">
        <v>7.33</v>
      </c>
      <c r="H516" s="24">
        <v>24</v>
      </c>
      <c r="I516" s="24">
        <v>30.2</v>
      </c>
      <c r="J516" s="70">
        <v>52.75</v>
      </c>
      <c r="K516" s="43">
        <v>24.425410991006174</v>
      </c>
      <c r="L516" s="3" t="s">
        <v>56</v>
      </c>
      <c r="M516" s="24" t="s">
        <v>51</v>
      </c>
      <c r="N516" s="29"/>
      <c r="O516" s="3" t="s">
        <v>422</v>
      </c>
      <c r="P516" s="24" t="s">
        <v>235</v>
      </c>
      <c r="Q516" s="29"/>
    </row>
    <row r="517" spans="1:17" ht="22.5" x14ac:dyDescent="0.3">
      <c r="B517" s="69" t="s">
        <v>944</v>
      </c>
      <c r="C517" s="58" t="s">
        <v>140</v>
      </c>
      <c r="D517" s="70">
        <v>66.497</v>
      </c>
      <c r="F517" s="58" t="s">
        <v>415</v>
      </c>
      <c r="G517" s="29">
        <v>7.39</v>
      </c>
      <c r="H517" s="24">
        <v>24</v>
      </c>
      <c r="I517" s="24">
        <v>29.6</v>
      </c>
      <c r="J517" s="70">
        <v>52.72</v>
      </c>
      <c r="K517" s="43">
        <v>25.806276974901124</v>
      </c>
      <c r="L517" s="3" t="s">
        <v>56</v>
      </c>
      <c r="M517" s="24" t="s">
        <v>51</v>
      </c>
      <c r="N517" s="29"/>
      <c r="O517" s="3" t="s">
        <v>422</v>
      </c>
      <c r="P517" s="24" t="s">
        <v>235</v>
      </c>
      <c r="Q517" s="29"/>
    </row>
    <row r="518" spans="1:17" ht="22.5" x14ac:dyDescent="0.3">
      <c r="B518" s="69" t="s">
        <v>945</v>
      </c>
      <c r="C518" s="58" t="s">
        <v>140</v>
      </c>
      <c r="D518" s="70">
        <v>66.683099999999996</v>
      </c>
      <c r="F518" s="58" t="s">
        <v>415</v>
      </c>
      <c r="G518" s="29">
        <v>7.43</v>
      </c>
      <c r="H518" s="24">
        <v>24</v>
      </c>
      <c r="I518" s="24">
        <v>30.7</v>
      </c>
      <c r="J518" s="70">
        <v>52.73</v>
      </c>
      <c r="K518" s="43">
        <v>25.733956579703104</v>
      </c>
      <c r="L518" s="3" t="s">
        <v>56</v>
      </c>
      <c r="M518" s="24" t="s">
        <v>51</v>
      </c>
      <c r="N518" s="29"/>
      <c r="O518" s="3" t="s">
        <v>422</v>
      </c>
      <c r="P518" s="24" t="s">
        <v>235</v>
      </c>
      <c r="Q518" s="29"/>
    </row>
    <row r="519" spans="1:17" ht="22.5" x14ac:dyDescent="0.3">
      <c r="B519" s="69" t="s">
        <v>946</v>
      </c>
      <c r="C519" s="58" t="s">
        <v>140</v>
      </c>
      <c r="D519" s="70">
        <v>64.823099999999997</v>
      </c>
      <c r="F519" s="58" t="s">
        <v>415</v>
      </c>
      <c r="G519" s="29">
        <v>7.67</v>
      </c>
      <c r="H519" s="24">
        <v>24</v>
      </c>
      <c r="I519" s="24">
        <v>31.9</v>
      </c>
      <c r="J519" s="70">
        <v>52.68</v>
      </c>
      <c r="K519" s="43">
        <v>25.731567913290171</v>
      </c>
      <c r="L519" s="3" t="s">
        <v>56</v>
      </c>
      <c r="M519" s="24" t="s">
        <v>51</v>
      </c>
      <c r="N519" s="29"/>
      <c r="O519" s="3" t="s">
        <v>422</v>
      </c>
      <c r="P519" s="24" t="s">
        <v>235</v>
      </c>
      <c r="Q519" s="29"/>
    </row>
    <row r="520" spans="1:17" ht="22.5" x14ac:dyDescent="0.3">
      <c r="B520" s="69" t="s">
        <v>947</v>
      </c>
      <c r="C520" s="58" t="s">
        <v>140</v>
      </c>
      <c r="D520" s="70">
        <v>65.420699999999997</v>
      </c>
      <c r="F520" s="58" t="s">
        <v>415</v>
      </c>
      <c r="G520" s="29">
        <v>7.63</v>
      </c>
      <c r="H520" s="24">
        <v>24</v>
      </c>
      <c r="I520" s="24">
        <v>30.6</v>
      </c>
      <c r="J520" s="70">
        <v>52.67</v>
      </c>
      <c r="K520" s="43">
        <v>25.435374430417284</v>
      </c>
      <c r="L520" s="3" t="s">
        <v>56</v>
      </c>
      <c r="M520" s="24" t="s">
        <v>51</v>
      </c>
      <c r="N520" s="29"/>
      <c r="O520" s="3" t="s">
        <v>422</v>
      </c>
      <c r="P520" s="24" t="s">
        <v>235</v>
      </c>
      <c r="Q520" s="29"/>
    </row>
    <row r="521" spans="1:17" ht="22.5" x14ac:dyDescent="0.3">
      <c r="A521" s="24" t="s">
        <v>966</v>
      </c>
      <c r="B521" s="69" t="s">
        <v>948</v>
      </c>
      <c r="C521" s="58" t="s">
        <v>140</v>
      </c>
      <c r="D521" s="70">
        <v>49.778500000000001</v>
      </c>
      <c r="F521" s="58" t="s">
        <v>415</v>
      </c>
      <c r="G521" s="29">
        <v>8.56</v>
      </c>
      <c r="H521" s="24">
        <v>19</v>
      </c>
      <c r="I521" s="24">
        <v>29.5</v>
      </c>
      <c r="J521" s="70">
        <v>52.43</v>
      </c>
      <c r="K521" s="43">
        <v>25.557017587914462</v>
      </c>
      <c r="L521" s="3" t="s">
        <v>56</v>
      </c>
      <c r="M521" s="24" t="s">
        <v>51</v>
      </c>
      <c r="N521" s="29"/>
      <c r="O521" s="3" t="s">
        <v>422</v>
      </c>
      <c r="P521" s="24" t="s">
        <v>235</v>
      </c>
      <c r="Q521" s="29"/>
    </row>
    <row r="522" spans="1:17" ht="22.5" x14ac:dyDescent="0.3">
      <c r="B522" s="69" t="s">
        <v>949</v>
      </c>
      <c r="C522" s="58" t="s">
        <v>140</v>
      </c>
      <c r="D522" s="70">
        <v>64.264399999999995</v>
      </c>
      <c r="F522" s="58" t="s">
        <v>415</v>
      </c>
      <c r="G522" s="29">
        <v>7.67</v>
      </c>
      <c r="H522" s="24">
        <v>24</v>
      </c>
      <c r="I522" s="24">
        <v>30.2</v>
      </c>
      <c r="J522" s="70">
        <v>52.66</v>
      </c>
      <c r="K522" s="43">
        <v>24.632300309347009</v>
      </c>
      <c r="L522" s="3" t="s">
        <v>56</v>
      </c>
      <c r="M522" s="24" t="s">
        <v>51</v>
      </c>
      <c r="N522" s="29"/>
      <c r="O522" s="3" t="s">
        <v>422</v>
      </c>
      <c r="P522" s="24" t="s">
        <v>235</v>
      </c>
      <c r="Q522" s="29"/>
    </row>
    <row r="523" spans="1:17" ht="22.5" x14ac:dyDescent="0.3">
      <c r="A523" s="24" t="s">
        <v>849</v>
      </c>
      <c r="B523" s="69" t="s">
        <v>950</v>
      </c>
      <c r="C523" s="58" t="s">
        <v>140</v>
      </c>
      <c r="D523" s="70">
        <v>64.000299999999996</v>
      </c>
      <c r="F523" s="58" t="s">
        <v>415</v>
      </c>
      <c r="G523" s="29">
        <v>7.7</v>
      </c>
      <c r="H523" s="24">
        <v>24</v>
      </c>
      <c r="I523" s="24">
        <v>30.9</v>
      </c>
      <c r="J523" s="70">
        <v>52.69</v>
      </c>
      <c r="K523" s="43">
        <v>25.749566798905629</v>
      </c>
      <c r="L523" s="3" t="s">
        <v>56</v>
      </c>
      <c r="M523" s="24" t="s">
        <v>51</v>
      </c>
      <c r="N523" s="29"/>
      <c r="O523" s="3" t="s">
        <v>422</v>
      </c>
      <c r="P523" s="24" t="s">
        <v>235</v>
      </c>
      <c r="Q523" s="29"/>
    </row>
    <row r="524" spans="1:17" ht="22.5" x14ac:dyDescent="0.3">
      <c r="B524" s="69" t="s">
        <v>951</v>
      </c>
      <c r="C524" s="58" t="s">
        <v>140</v>
      </c>
      <c r="D524" s="70">
        <v>63.911999999999999</v>
      </c>
      <c r="F524" s="58" t="s">
        <v>415</v>
      </c>
      <c r="G524" s="29">
        <v>7.79</v>
      </c>
      <c r="H524" s="24">
        <v>24</v>
      </c>
      <c r="I524" s="24">
        <v>29.2</v>
      </c>
      <c r="J524" s="70">
        <v>52.66</v>
      </c>
      <c r="K524" s="43">
        <v>25.785142070346726</v>
      </c>
      <c r="L524" s="3" t="s">
        <v>56</v>
      </c>
      <c r="M524" s="24" t="s">
        <v>51</v>
      </c>
      <c r="N524" s="29"/>
      <c r="O524" s="3" t="s">
        <v>422</v>
      </c>
      <c r="P524" s="24" t="s">
        <v>235</v>
      </c>
      <c r="Q524" s="29"/>
    </row>
    <row r="525" spans="1:17" ht="22.5" x14ac:dyDescent="0.3">
      <c r="B525" s="69" t="s">
        <v>952</v>
      </c>
      <c r="C525" s="58" t="s">
        <v>140</v>
      </c>
      <c r="D525" s="70">
        <v>63.975700000000003</v>
      </c>
      <c r="F525" s="58" t="s">
        <v>415</v>
      </c>
      <c r="G525" s="29">
        <v>7.81</v>
      </c>
      <c r="H525" s="24">
        <v>24</v>
      </c>
      <c r="I525" s="24">
        <v>30.7</v>
      </c>
      <c r="J525" s="70">
        <v>52.63</v>
      </c>
      <c r="K525" s="43">
        <v>25.759780666721895</v>
      </c>
      <c r="L525" s="3" t="s">
        <v>56</v>
      </c>
      <c r="M525" s="24" t="s">
        <v>51</v>
      </c>
      <c r="N525" s="29"/>
      <c r="O525" s="3" t="s">
        <v>422</v>
      </c>
      <c r="P525" s="24" t="s">
        <v>235</v>
      </c>
      <c r="Q525" s="29"/>
    </row>
    <row r="526" spans="1:17" ht="22.5" x14ac:dyDescent="0.3">
      <c r="B526" s="69" t="s">
        <v>956</v>
      </c>
      <c r="C526" s="58" t="s">
        <v>140</v>
      </c>
      <c r="D526" s="70">
        <v>64.047600000000003</v>
      </c>
      <c r="F526" s="58" t="s">
        <v>415</v>
      </c>
      <c r="G526" s="29">
        <v>7.81</v>
      </c>
      <c r="H526" s="24">
        <v>24</v>
      </c>
      <c r="I526" s="24">
        <v>31.4</v>
      </c>
      <c r="J526" s="70">
        <v>52.63</v>
      </c>
      <c r="K526" s="43">
        <v>25.731174938639388</v>
      </c>
      <c r="L526" s="3" t="s">
        <v>56</v>
      </c>
      <c r="M526" s="24" t="s">
        <v>51</v>
      </c>
      <c r="N526" s="29"/>
      <c r="O526" s="3" t="s">
        <v>422</v>
      </c>
      <c r="P526" s="24" t="s">
        <v>235</v>
      </c>
      <c r="Q526" s="29"/>
    </row>
    <row r="527" spans="1:17" ht="22.5" x14ac:dyDescent="0.3">
      <c r="B527" s="69" t="s">
        <v>957</v>
      </c>
      <c r="C527" s="58" t="s">
        <v>140</v>
      </c>
      <c r="D527" s="70">
        <v>62.124699999999997</v>
      </c>
      <c r="F527" s="58" t="s">
        <v>415</v>
      </c>
      <c r="G527" s="29">
        <v>7.91</v>
      </c>
      <c r="H527" s="24">
        <v>24</v>
      </c>
      <c r="I527" s="24">
        <v>31.3</v>
      </c>
      <c r="J527" s="70">
        <v>52.61</v>
      </c>
      <c r="K527" s="43">
        <v>24.466918954940628</v>
      </c>
      <c r="L527" s="3" t="s">
        <v>56</v>
      </c>
      <c r="M527" s="24" t="s">
        <v>51</v>
      </c>
      <c r="N527" s="29"/>
      <c r="O527" s="3" t="s">
        <v>422</v>
      </c>
      <c r="P527" s="24" t="s">
        <v>235</v>
      </c>
      <c r="Q527" s="29"/>
    </row>
    <row r="528" spans="1:17" ht="22.5" x14ac:dyDescent="0.3">
      <c r="B528" s="69" t="s">
        <v>958</v>
      </c>
      <c r="C528" s="58" t="s">
        <v>140</v>
      </c>
      <c r="D528" s="70">
        <v>62.095100000000002</v>
      </c>
      <c r="F528" s="58" t="s">
        <v>415</v>
      </c>
      <c r="G528" s="29">
        <v>7.96</v>
      </c>
      <c r="H528" s="24">
        <v>24</v>
      </c>
      <c r="I528" s="24">
        <v>31.7</v>
      </c>
      <c r="J528" s="70">
        <v>52.61</v>
      </c>
      <c r="K528" s="43">
        <v>24.478259959320461</v>
      </c>
      <c r="L528" s="3" t="s">
        <v>56</v>
      </c>
      <c r="M528" s="24" t="s">
        <v>51</v>
      </c>
      <c r="N528" s="29"/>
      <c r="O528" s="3" t="s">
        <v>422</v>
      </c>
      <c r="P528" s="24" t="s">
        <v>235</v>
      </c>
      <c r="Q528" s="29"/>
    </row>
    <row r="529" spans="1:17" ht="22.5" x14ac:dyDescent="0.3">
      <c r="B529" s="69" t="s">
        <v>959</v>
      </c>
      <c r="C529" s="58" t="s">
        <v>140</v>
      </c>
      <c r="D529" s="70">
        <v>61.041499999999999</v>
      </c>
      <c r="F529" s="58" t="s">
        <v>415</v>
      </c>
      <c r="G529" s="29">
        <v>8.0399999999999991</v>
      </c>
      <c r="H529" s="24">
        <v>24</v>
      </c>
      <c r="I529" s="24">
        <v>31</v>
      </c>
      <c r="J529" s="70">
        <v>52.56</v>
      </c>
      <c r="K529" s="43">
        <v>25.294430838036419</v>
      </c>
      <c r="L529" s="3" t="s">
        <v>56</v>
      </c>
      <c r="M529" s="24" t="s">
        <v>51</v>
      </c>
      <c r="N529" s="29"/>
      <c r="O529" s="3" t="s">
        <v>422</v>
      </c>
      <c r="P529" s="24" t="s">
        <v>235</v>
      </c>
      <c r="Q529" s="29"/>
    </row>
    <row r="530" spans="1:17" ht="22.5" x14ac:dyDescent="0.3">
      <c r="B530" s="69" t="s">
        <v>960</v>
      </c>
      <c r="C530" s="58" t="s">
        <v>140</v>
      </c>
      <c r="D530" s="70">
        <v>58.902700000000003</v>
      </c>
      <c r="F530" s="58" t="s">
        <v>415</v>
      </c>
      <c r="G530" s="29">
        <v>8.0399999999999991</v>
      </c>
      <c r="H530" s="24">
        <v>24</v>
      </c>
      <c r="I530" s="24">
        <v>31.4</v>
      </c>
      <c r="J530" s="70">
        <v>52.57</v>
      </c>
      <c r="K530" s="43">
        <v>27.095192580306165</v>
      </c>
      <c r="L530" s="3" t="s">
        <v>56</v>
      </c>
      <c r="M530" s="24" t="s">
        <v>51</v>
      </c>
      <c r="N530" s="29"/>
      <c r="O530" s="3" t="s">
        <v>422</v>
      </c>
      <c r="P530" s="24" t="s">
        <v>235</v>
      </c>
      <c r="Q530" s="29"/>
    </row>
    <row r="531" spans="1:17" ht="22.5" x14ac:dyDescent="0.3">
      <c r="B531" s="69" t="s">
        <v>961</v>
      </c>
      <c r="C531" s="58" t="s">
        <v>140</v>
      </c>
      <c r="D531" s="70">
        <v>60.054600000000001</v>
      </c>
      <c r="F531" s="58" t="s">
        <v>415</v>
      </c>
      <c r="G531" s="29">
        <v>8.0399999999999991</v>
      </c>
      <c r="H531" s="24">
        <v>24</v>
      </c>
      <c r="I531" s="24">
        <v>33.799999999999997</v>
      </c>
      <c r="J531" s="70">
        <v>52.53</v>
      </c>
      <c r="K531" s="43">
        <v>28.923679451698955</v>
      </c>
      <c r="L531" s="3" t="s">
        <v>56</v>
      </c>
      <c r="M531" s="24" t="s">
        <v>51</v>
      </c>
      <c r="N531" s="29"/>
      <c r="O531" s="3" t="s">
        <v>422</v>
      </c>
      <c r="P531" s="24" t="s">
        <v>235</v>
      </c>
      <c r="Q531" s="29"/>
    </row>
    <row r="532" spans="1:17" ht="22.5" x14ac:dyDescent="0.3">
      <c r="B532" s="69" t="s">
        <v>962</v>
      </c>
      <c r="C532" s="58" t="s">
        <v>140</v>
      </c>
      <c r="D532" s="70">
        <v>60.067700000000002</v>
      </c>
      <c r="F532" s="58" t="s">
        <v>415</v>
      </c>
      <c r="G532" s="29">
        <v>8.1</v>
      </c>
      <c r="H532" s="24">
        <v>24</v>
      </c>
      <c r="I532" s="24">
        <v>31.7</v>
      </c>
      <c r="J532" s="70">
        <v>52.51</v>
      </c>
      <c r="K532" s="43">
        <v>28.917038608103855</v>
      </c>
      <c r="L532" s="3" t="s">
        <v>56</v>
      </c>
      <c r="M532" s="24" t="s">
        <v>51</v>
      </c>
      <c r="N532" s="29"/>
      <c r="O532" s="3" t="s">
        <v>422</v>
      </c>
      <c r="P532" s="24" t="s">
        <v>235</v>
      </c>
      <c r="Q532" s="29"/>
    </row>
    <row r="533" spans="1:17" ht="22.5" x14ac:dyDescent="0.3">
      <c r="B533" s="69" t="s">
        <v>963</v>
      </c>
      <c r="C533" s="58" t="s">
        <v>140</v>
      </c>
      <c r="D533" s="70">
        <v>58.068100000000001</v>
      </c>
      <c r="F533" s="58" t="s">
        <v>415</v>
      </c>
      <c r="G533" s="29">
        <v>8.19</v>
      </c>
      <c r="H533" s="24">
        <v>24</v>
      </c>
      <c r="I533" s="24">
        <v>31.8</v>
      </c>
      <c r="J533" s="70">
        <v>52.49</v>
      </c>
      <c r="K533" s="43">
        <v>26.090572965190869</v>
      </c>
      <c r="L533" s="3" t="s">
        <v>56</v>
      </c>
      <c r="M533" s="24" t="s">
        <v>51</v>
      </c>
      <c r="N533" s="29"/>
      <c r="O533" s="3" t="s">
        <v>422</v>
      </c>
      <c r="P533" s="24" t="s">
        <v>235</v>
      </c>
      <c r="Q533" s="29"/>
    </row>
    <row r="534" spans="1:17" ht="22.5" x14ac:dyDescent="0.3">
      <c r="B534" s="69" t="s">
        <v>964</v>
      </c>
      <c r="C534" s="58" t="s">
        <v>140</v>
      </c>
      <c r="D534" s="70">
        <v>57.7226</v>
      </c>
      <c r="F534" s="58" t="s">
        <v>415</v>
      </c>
      <c r="G534" s="29">
        <v>8.1999999999999993</v>
      </c>
      <c r="H534" s="24">
        <v>24</v>
      </c>
      <c r="I534" s="24">
        <v>30.2</v>
      </c>
      <c r="J534" s="70">
        <v>52.28</v>
      </c>
      <c r="K534" s="43">
        <v>26.246738712393412</v>
      </c>
      <c r="L534" s="3" t="s">
        <v>56</v>
      </c>
      <c r="M534" s="24" t="s">
        <v>51</v>
      </c>
      <c r="N534" s="29"/>
      <c r="O534" s="3" t="s">
        <v>422</v>
      </c>
      <c r="P534" s="24" t="s">
        <v>235</v>
      </c>
      <c r="Q534" s="29"/>
    </row>
    <row r="535" spans="1:17" ht="22.5" x14ac:dyDescent="0.3">
      <c r="B535" s="69" t="s">
        <v>965</v>
      </c>
      <c r="C535" s="58" t="s">
        <v>140</v>
      </c>
      <c r="D535" s="70">
        <v>57.034799999999997</v>
      </c>
      <c r="F535" s="58" t="s">
        <v>415</v>
      </c>
      <c r="G535" s="29">
        <v>8.33</v>
      </c>
      <c r="H535" s="24">
        <v>24</v>
      </c>
      <c r="I535" s="24">
        <v>32.9</v>
      </c>
      <c r="J535" s="70">
        <v>52.45</v>
      </c>
      <c r="K535" s="43">
        <v>26.370216078604642</v>
      </c>
      <c r="L535" s="3" t="s">
        <v>56</v>
      </c>
      <c r="M535" s="24" t="s">
        <v>51</v>
      </c>
      <c r="N535" s="29"/>
      <c r="O535" s="3" t="s">
        <v>422</v>
      </c>
      <c r="P535" s="24" t="s">
        <v>235</v>
      </c>
      <c r="Q535" s="29"/>
    </row>
    <row r="536" spans="1:17" ht="22.5" x14ac:dyDescent="0.3">
      <c r="B536" s="69" t="s">
        <v>922</v>
      </c>
      <c r="C536" s="58" t="s">
        <v>140</v>
      </c>
      <c r="D536" s="70">
        <v>56.990600000000001</v>
      </c>
      <c r="F536" s="58" t="s">
        <v>415</v>
      </c>
      <c r="G536" s="29">
        <v>8.31</v>
      </c>
      <c r="H536" s="24">
        <v>24</v>
      </c>
      <c r="I536" s="24">
        <v>32.799999999999997</v>
      </c>
      <c r="J536" s="70">
        <v>52.43</v>
      </c>
      <c r="K536" s="43">
        <v>26.363996869659207</v>
      </c>
      <c r="L536" s="3" t="s">
        <v>56</v>
      </c>
      <c r="M536" s="24" t="s">
        <v>51</v>
      </c>
      <c r="N536" s="29"/>
      <c r="O536" s="3" t="s">
        <v>422</v>
      </c>
      <c r="P536" s="24" t="s">
        <v>235</v>
      </c>
      <c r="Q536" s="29"/>
    </row>
    <row r="537" spans="1:17" ht="22.5" x14ac:dyDescent="0.3">
      <c r="B537" s="69" t="s">
        <v>923</v>
      </c>
      <c r="C537" s="58" t="s">
        <v>140</v>
      </c>
      <c r="D537" s="70">
        <v>57.061799999999998</v>
      </c>
      <c r="F537" s="58" t="s">
        <v>415</v>
      </c>
      <c r="G537" s="29">
        <v>8.3699999999999992</v>
      </c>
      <c r="H537" s="24">
        <v>24</v>
      </c>
      <c r="I537" s="24">
        <v>30.7</v>
      </c>
      <c r="J537" s="70">
        <v>52.4</v>
      </c>
      <c r="K537" s="43">
        <v>26.331275914885264</v>
      </c>
      <c r="L537" s="3" t="s">
        <v>56</v>
      </c>
      <c r="M537" s="24" t="s">
        <v>51</v>
      </c>
      <c r="N537" s="29"/>
      <c r="O537" s="3" t="s">
        <v>422</v>
      </c>
      <c r="P537" s="24" t="s">
        <v>235</v>
      </c>
      <c r="Q537" s="29"/>
    </row>
    <row r="538" spans="1:17" ht="22.5" x14ac:dyDescent="0.3">
      <c r="B538" s="69" t="s">
        <v>924</v>
      </c>
      <c r="C538" s="58" t="s">
        <v>140</v>
      </c>
      <c r="D538" s="70">
        <v>57.075600000000001</v>
      </c>
      <c r="F538" s="58" t="s">
        <v>415</v>
      </c>
      <c r="G538" s="29">
        <v>8.41</v>
      </c>
      <c r="H538" s="24">
        <v>24</v>
      </c>
      <c r="I538" s="24">
        <v>29.8</v>
      </c>
      <c r="J538" s="70">
        <v>52.39</v>
      </c>
      <c r="K538" s="43">
        <v>26.324559005950004</v>
      </c>
      <c r="L538" s="3" t="s">
        <v>56</v>
      </c>
      <c r="M538" s="24" t="s">
        <v>51</v>
      </c>
      <c r="N538" s="29"/>
      <c r="O538" s="3" t="s">
        <v>422</v>
      </c>
      <c r="P538" s="24" t="s">
        <v>235</v>
      </c>
      <c r="Q538" s="29"/>
    </row>
    <row r="539" spans="1:17" ht="22.5" x14ac:dyDescent="0.3">
      <c r="A539" s="44" t="s">
        <v>968</v>
      </c>
      <c r="B539" s="69" t="s">
        <v>925</v>
      </c>
      <c r="C539" s="58" t="s">
        <v>140</v>
      </c>
      <c r="D539" s="70">
        <v>112.7501</v>
      </c>
      <c r="F539" s="58" t="s">
        <v>415</v>
      </c>
      <c r="G539" s="29">
        <v>14.85</v>
      </c>
      <c r="H539" s="24">
        <v>24</v>
      </c>
      <c r="I539" s="24">
        <v>46.11</v>
      </c>
      <c r="J539" s="70">
        <v>50.08</v>
      </c>
      <c r="K539" s="43">
        <v>50.621684592740941</v>
      </c>
      <c r="L539" s="3" t="s">
        <v>56</v>
      </c>
      <c r="M539" s="24" t="s">
        <v>51</v>
      </c>
      <c r="N539" s="29"/>
      <c r="O539" s="3" t="s">
        <v>422</v>
      </c>
      <c r="P539" s="24" t="s">
        <v>235</v>
      </c>
      <c r="Q539" s="29"/>
    </row>
    <row r="540" spans="1:17" ht="22.5" x14ac:dyDescent="0.3">
      <c r="A540" s="44" t="s">
        <v>968</v>
      </c>
      <c r="B540" s="69" t="s">
        <v>926</v>
      </c>
      <c r="C540" s="58" t="s">
        <v>140</v>
      </c>
      <c r="D540" s="70">
        <v>151.25569999999999</v>
      </c>
      <c r="F540" s="58" t="s">
        <v>415</v>
      </c>
      <c r="G540" s="29">
        <v>5.58</v>
      </c>
      <c r="H540" s="24">
        <v>24</v>
      </c>
      <c r="I540" s="24">
        <v>42</v>
      </c>
      <c r="J540" s="70">
        <v>52.58</v>
      </c>
      <c r="K540" s="43">
        <v>63.890484788341858</v>
      </c>
      <c r="L540" s="3" t="s">
        <v>56</v>
      </c>
      <c r="M540" s="24" t="s">
        <v>51</v>
      </c>
      <c r="N540" s="29"/>
      <c r="O540" s="3" t="s">
        <v>422</v>
      </c>
      <c r="P540" s="24" t="s">
        <v>235</v>
      </c>
      <c r="Q540" s="29"/>
    </row>
    <row r="541" spans="1:17" ht="22.5" x14ac:dyDescent="0.3">
      <c r="A541" s="44"/>
      <c r="B541" s="69" t="s">
        <v>927</v>
      </c>
      <c r="C541" s="58" t="s">
        <v>140</v>
      </c>
      <c r="D541" s="70">
        <v>86.446299999999994</v>
      </c>
      <c r="F541" s="58" t="s">
        <v>415</v>
      </c>
      <c r="G541" s="29">
        <v>5.36</v>
      </c>
      <c r="H541" s="24">
        <v>24</v>
      </c>
      <c r="I541" s="24">
        <v>37.9</v>
      </c>
      <c r="J541" s="70">
        <v>52.77</v>
      </c>
      <c r="K541" s="43">
        <v>51.065574813496937</v>
      </c>
      <c r="L541" s="3" t="s">
        <v>56</v>
      </c>
      <c r="M541" s="24" t="s">
        <v>51</v>
      </c>
      <c r="N541" s="29"/>
      <c r="O541" s="3" t="s">
        <v>422</v>
      </c>
      <c r="P541" s="24" t="s">
        <v>235</v>
      </c>
      <c r="Q541" s="29"/>
    </row>
    <row r="542" spans="1:17" ht="22.5" x14ac:dyDescent="0.3">
      <c r="A542" s="24" t="s">
        <v>969</v>
      </c>
      <c r="B542" s="69" t="s">
        <v>928</v>
      </c>
      <c r="C542" s="58" t="s">
        <v>140</v>
      </c>
      <c r="D542" s="70">
        <v>48.005600000000001</v>
      </c>
      <c r="F542" s="58" t="s">
        <v>415</v>
      </c>
      <c r="G542" s="29">
        <v>5.92</v>
      </c>
      <c r="H542" s="24">
        <v>24</v>
      </c>
      <c r="I542" s="24">
        <v>36.4</v>
      </c>
      <c r="J542" s="70">
        <v>52.66</v>
      </c>
      <c r="K542" s="43">
        <v>42.511915276551072</v>
      </c>
      <c r="L542" s="3" t="s">
        <v>56</v>
      </c>
      <c r="M542" s="24" t="s">
        <v>51</v>
      </c>
      <c r="N542" s="29"/>
      <c r="O542" s="10" t="s">
        <v>967</v>
      </c>
      <c r="P542" s="24" t="s">
        <v>235</v>
      </c>
      <c r="Q542" s="29" t="s">
        <v>177</v>
      </c>
    </row>
    <row r="543" spans="1:17" ht="22.5" x14ac:dyDescent="0.3">
      <c r="B543" s="69" t="s">
        <v>929</v>
      </c>
      <c r="C543" s="58" t="s">
        <v>140</v>
      </c>
      <c r="D543" s="70">
        <v>50.263500000000001</v>
      </c>
      <c r="F543" s="58" t="s">
        <v>415</v>
      </c>
      <c r="G543" s="29">
        <v>6.58</v>
      </c>
      <c r="H543" s="24">
        <v>24</v>
      </c>
      <c r="I543" s="24">
        <v>35.5</v>
      </c>
      <c r="J543" s="70">
        <v>52.54</v>
      </c>
      <c r="K543" s="43">
        <v>42.510768251315568</v>
      </c>
      <c r="L543" s="3" t="s">
        <v>56</v>
      </c>
      <c r="M543" s="24" t="s">
        <v>51</v>
      </c>
      <c r="N543" s="29"/>
      <c r="O543" s="3" t="s">
        <v>422</v>
      </c>
      <c r="P543" s="24" t="s">
        <v>177</v>
      </c>
      <c r="Q543" s="29"/>
    </row>
    <row r="544" spans="1:17" ht="22.5" x14ac:dyDescent="0.3">
      <c r="A544" s="44" t="s">
        <v>968</v>
      </c>
      <c r="B544" s="69" t="s">
        <v>930</v>
      </c>
      <c r="C544" s="58" t="s">
        <v>140</v>
      </c>
      <c r="D544" s="70">
        <v>139.77520000000001</v>
      </c>
      <c r="F544" s="58" t="s">
        <v>415</v>
      </c>
      <c r="G544" s="29">
        <v>14.71</v>
      </c>
      <c r="H544" s="24">
        <v>24</v>
      </c>
      <c r="I544" s="24">
        <v>58.88</v>
      </c>
      <c r="J544" s="70">
        <v>50.3</v>
      </c>
      <c r="K544" s="43">
        <v>65.46855236122002</v>
      </c>
      <c r="L544" s="3" t="s">
        <v>56</v>
      </c>
      <c r="M544" s="24" t="s">
        <v>51</v>
      </c>
      <c r="N544" s="29"/>
      <c r="O544" s="3" t="s">
        <v>422</v>
      </c>
      <c r="P544" s="24" t="s">
        <v>177</v>
      </c>
      <c r="Q544" s="29"/>
    </row>
    <row r="545" spans="1:17" ht="22.5" x14ac:dyDescent="0.3">
      <c r="A545" s="44" t="s">
        <v>968</v>
      </c>
      <c r="B545" s="69" t="s">
        <v>931</v>
      </c>
      <c r="C545" s="58" t="s">
        <v>140</v>
      </c>
      <c r="D545" s="70">
        <v>189.3614</v>
      </c>
      <c r="F545" s="58" t="s">
        <v>415</v>
      </c>
      <c r="G545" s="29">
        <v>14.58</v>
      </c>
      <c r="H545" s="24">
        <v>24</v>
      </c>
      <c r="I545" s="24">
        <v>51.06</v>
      </c>
      <c r="J545" s="70">
        <v>50.15</v>
      </c>
      <c r="K545" s="43">
        <v>61.869261634102834</v>
      </c>
      <c r="L545" s="3" t="s">
        <v>56</v>
      </c>
      <c r="M545" s="24" t="s">
        <v>51</v>
      </c>
      <c r="N545" s="29"/>
      <c r="O545" s="3" t="s">
        <v>422</v>
      </c>
      <c r="P545" s="24" t="s">
        <v>177</v>
      </c>
      <c r="Q545" s="29"/>
    </row>
    <row r="546" spans="1:17" ht="22.5" x14ac:dyDescent="0.3">
      <c r="A546" s="44" t="s">
        <v>968</v>
      </c>
      <c r="B546" s="69" t="s">
        <v>932</v>
      </c>
      <c r="C546" s="58" t="s">
        <v>140</v>
      </c>
      <c r="D546" s="70">
        <v>165.666</v>
      </c>
      <c r="F546" s="58" t="s">
        <v>415</v>
      </c>
      <c r="G546" s="29">
        <v>7.98</v>
      </c>
      <c r="H546" s="24">
        <v>24</v>
      </c>
      <c r="I546" s="24">
        <v>38.5</v>
      </c>
      <c r="J546" s="70">
        <v>52.56</v>
      </c>
      <c r="K546" s="43">
        <v>61.876365699660766</v>
      </c>
      <c r="L546" s="3" t="s">
        <v>56</v>
      </c>
      <c r="M546" s="24" t="s">
        <v>51</v>
      </c>
      <c r="N546" s="29"/>
      <c r="O546" s="3" t="s">
        <v>422</v>
      </c>
      <c r="P546" s="24" t="s">
        <v>177</v>
      </c>
      <c r="Q546" s="29"/>
    </row>
    <row r="547" spans="1:17" ht="22.5" x14ac:dyDescent="0.3">
      <c r="B547" s="69" t="s">
        <v>953</v>
      </c>
      <c r="C547" s="58" t="s">
        <v>140</v>
      </c>
      <c r="D547" s="70">
        <v>77.946399999999997</v>
      </c>
      <c r="F547" s="58" t="s">
        <v>415</v>
      </c>
      <c r="G547" s="29">
        <v>6.65</v>
      </c>
      <c r="H547" s="24">
        <v>24</v>
      </c>
      <c r="I547" s="24">
        <v>36.700000000000003</v>
      </c>
      <c r="J547" s="70">
        <v>52.9</v>
      </c>
      <c r="K547" s="43">
        <v>41.887373887697187</v>
      </c>
      <c r="L547" s="3" t="s">
        <v>56</v>
      </c>
      <c r="M547" s="24" t="s">
        <v>51</v>
      </c>
      <c r="N547" s="29"/>
      <c r="O547" s="3" t="s">
        <v>422</v>
      </c>
      <c r="P547" s="24" t="s">
        <v>177</v>
      </c>
      <c r="Q547" s="29"/>
    </row>
    <row r="548" spans="1:17" ht="22.5" x14ac:dyDescent="0.3">
      <c r="A548" s="24" t="s">
        <v>969</v>
      </c>
      <c r="B548" s="69" t="s">
        <v>954</v>
      </c>
      <c r="C548" s="58" t="s">
        <v>140</v>
      </c>
      <c r="D548" s="70">
        <v>69.779899999999998</v>
      </c>
      <c r="F548" s="58" t="s">
        <v>415</v>
      </c>
      <c r="G548" s="29">
        <v>6.8</v>
      </c>
      <c r="H548" s="24">
        <v>24</v>
      </c>
      <c r="I548" s="24">
        <v>35.1</v>
      </c>
      <c r="J548" s="70">
        <v>52.42</v>
      </c>
      <c r="K548" s="43">
        <v>37.775634530860607</v>
      </c>
      <c r="L548" s="3" t="s">
        <v>56</v>
      </c>
      <c r="M548" s="24" t="s">
        <v>51</v>
      </c>
      <c r="N548" s="29"/>
      <c r="O548" s="3" t="s">
        <v>422</v>
      </c>
      <c r="P548" s="24" t="s">
        <v>970</v>
      </c>
      <c r="Q548" s="29" t="s">
        <v>50</v>
      </c>
    </row>
    <row r="549" spans="1:17" ht="22.5" x14ac:dyDescent="0.3">
      <c r="B549" s="69" t="s">
        <v>955</v>
      </c>
      <c r="C549" s="58" t="s">
        <v>140</v>
      </c>
      <c r="D549" s="70">
        <v>50.5807</v>
      </c>
      <c r="F549" s="58" t="s">
        <v>415</v>
      </c>
      <c r="G549" s="29">
        <v>8.0399999999999991</v>
      </c>
      <c r="H549" s="24">
        <v>24</v>
      </c>
      <c r="I549" s="24">
        <v>34</v>
      </c>
      <c r="J549" s="70">
        <v>52.07</v>
      </c>
      <c r="K549" s="43">
        <v>34.874566781400809</v>
      </c>
      <c r="L549" s="3" t="s">
        <v>56</v>
      </c>
      <c r="M549" s="24" t="s">
        <v>51</v>
      </c>
      <c r="N549" s="29"/>
      <c r="O549" s="3" t="s">
        <v>422</v>
      </c>
      <c r="P549" s="24" t="s">
        <v>50</v>
      </c>
      <c r="Q549" s="29"/>
    </row>
    <row r="550" spans="1:17" x14ac:dyDescent="0.3">
      <c r="B550" s="75"/>
    </row>
    <row r="552" spans="1:17" ht="19.5" x14ac:dyDescent="0.3">
      <c r="A552" s="71" t="s">
        <v>971</v>
      </c>
      <c r="B552" s="71"/>
    </row>
    <row r="554" spans="1:17" ht="22.5" x14ac:dyDescent="0.3">
      <c r="A554" s="24" t="s">
        <v>978</v>
      </c>
      <c r="B554" s="69" t="s">
        <v>972</v>
      </c>
      <c r="C554" s="58" t="s">
        <v>140</v>
      </c>
      <c r="D554" s="70">
        <v>65.680000000000007</v>
      </c>
      <c r="F554" s="58" t="s">
        <v>415</v>
      </c>
      <c r="G554" s="43">
        <v>9.31</v>
      </c>
      <c r="H554" s="24">
        <v>24</v>
      </c>
      <c r="I554" s="24">
        <v>35.5</v>
      </c>
      <c r="J554" s="70">
        <v>52.06</v>
      </c>
      <c r="K554" s="29">
        <v>37</v>
      </c>
      <c r="L554" s="3" t="s">
        <v>56</v>
      </c>
      <c r="M554" s="24" t="s">
        <v>51</v>
      </c>
      <c r="N554" s="29"/>
      <c r="O554" s="3" t="s">
        <v>422</v>
      </c>
      <c r="P554" s="24" t="s">
        <v>50</v>
      </c>
      <c r="Q554" s="29"/>
    </row>
    <row r="555" spans="1:17" ht="22.5" x14ac:dyDescent="0.3">
      <c r="B555" s="69" t="s">
        <v>973</v>
      </c>
      <c r="C555" s="58" t="s">
        <v>140</v>
      </c>
      <c r="D555" s="70">
        <v>84.03</v>
      </c>
      <c r="F555" s="58" t="s">
        <v>415</v>
      </c>
      <c r="G555" s="43">
        <v>8.57</v>
      </c>
      <c r="H555" s="24">
        <v>24</v>
      </c>
      <c r="I555" s="24">
        <v>36.200000000000003</v>
      </c>
      <c r="J555" s="70">
        <v>51.98</v>
      </c>
      <c r="K555" s="29">
        <v>37</v>
      </c>
      <c r="L555" s="3" t="s">
        <v>56</v>
      </c>
      <c r="M555" s="24" t="s">
        <v>51</v>
      </c>
      <c r="N555" s="29"/>
      <c r="O555" s="3" t="s">
        <v>422</v>
      </c>
      <c r="P555" s="24" t="s">
        <v>50</v>
      </c>
      <c r="Q555" s="29"/>
    </row>
    <row r="556" spans="1:17" ht="22.5" x14ac:dyDescent="0.3">
      <c r="B556" s="69" t="s">
        <v>974</v>
      </c>
      <c r="C556" s="58" t="s">
        <v>140</v>
      </c>
      <c r="D556" s="70">
        <v>82.78</v>
      </c>
      <c r="F556" s="58" t="s">
        <v>415</v>
      </c>
      <c r="G556" s="43">
        <v>8.19</v>
      </c>
      <c r="H556" s="24">
        <v>24</v>
      </c>
      <c r="I556" s="24">
        <v>37.1</v>
      </c>
      <c r="J556" s="70">
        <v>52.04</v>
      </c>
      <c r="K556" s="29">
        <v>31.1</v>
      </c>
      <c r="L556" s="3" t="s">
        <v>56</v>
      </c>
      <c r="M556" s="24" t="s">
        <v>51</v>
      </c>
      <c r="N556" s="29"/>
      <c r="O556" s="3" t="s">
        <v>422</v>
      </c>
      <c r="P556" s="24" t="s">
        <v>50</v>
      </c>
      <c r="Q556" s="29"/>
    </row>
    <row r="557" spans="1:17" ht="22.5" x14ac:dyDescent="0.3">
      <c r="A557" s="24" t="s">
        <v>978</v>
      </c>
      <c r="B557" s="69" t="s">
        <v>975</v>
      </c>
      <c r="C557" s="58" t="s">
        <v>140</v>
      </c>
      <c r="D557" s="70">
        <v>76.44</v>
      </c>
      <c r="F557" s="58" t="s">
        <v>415</v>
      </c>
      <c r="G557" s="43">
        <v>6.47</v>
      </c>
      <c r="H557" s="24">
        <v>24</v>
      </c>
      <c r="I557" s="24">
        <v>36.200000000000003</v>
      </c>
      <c r="J557" s="70">
        <v>52.48</v>
      </c>
      <c r="K557" s="29">
        <v>31.1</v>
      </c>
      <c r="L557" s="3" t="s">
        <v>56</v>
      </c>
      <c r="M557" s="24" t="s">
        <v>51</v>
      </c>
      <c r="N557" s="29"/>
      <c r="O557" s="3" t="s">
        <v>422</v>
      </c>
      <c r="P557" s="24" t="s">
        <v>50</v>
      </c>
      <c r="Q557" s="29"/>
    </row>
    <row r="558" spans="1:17" ht="22.5" x14ac:dyDescent="0.3">
      <c r="B558" s="69" t="s">
        <v>976</v>
      </c>
      <c r="C558" s="58" t="s">
        <v>140</v>
      </c>
      <c r="D558" s="70">
        <v>61.63</v>
      </c>
      <c r="F558" s="58" t="s">
        <v>415</v>
      </c>
      <c r="G558" s="43">
        <v>6.36</v>
      </c>
      <c r="H558" s="24">
        <v>24</v>
      </c>
      <c r="I558" s="24">
        <v>35.1</v>
      </c>
      <c r="J558" s="70">
        <v>52.58</v>
      </c>
      <c r="K558" s="29">
        <v>30.3</v>
      </c>
      <c r="L558" s="3" t="s">
        <v>56</v>
      </c>
      <c r="M558" s="24" t="s">
        <v>51</v>
      </c>
      <c r="N558" s="29"/>
      <c r="O558" s="3" t="s">
        <v>422</v>
      </c>
      <c r="P558" s="24" t="s">
        <v>50</v>
      </c>
      <c r="Q558" s="29"/>
    </row>
    <row r="559" spans="1:17" ht="22.5" x14ac:dyDescent="0.3">
      <c r="B559" s="69" t="s">
        <v>977</v>
      </c>
      <c r="C559" s="58" t="s">
        <v>140</v>
      </c>
      <c r="D559" s="70">
        <v>54.01</v>
      </c>
      <c r="F559" s="58" t="s">
        <v>415</v>
      </c>
      <c r="G559" s="43">
        <v>6.3</v>
      </c>
      <c r="H559" s="24">
        <v>24</v>
      </c>
      <c r="I559" s="24">
        <v>36.200000000000003</v>
      </c>
      <c r="J559" s="70">
        <v>52.61</v>
      </c>
      <c r="K559" s="29">
        <v>30.4</v>
      </c>
      <c r="L559" s="3" t="s">
        <v>56</v>
      </c>
      <c r="M559" s="24" t="s">
        <v>51</v>
      </c>
      <c r="N559" s="29"/>
      <c r="O559" s="3" t="s">
        <v>422</v>
      </c>
      <c r="P559" s="24" t="s">
        <v>50</v>
      </c>
      <c r="Q559" s="29"/>
    </row>
  </sheetData>
  <mergeCells count="24">
    <mergeCell ref="A505:C505"/>
    <mergeCell ref="A552:B552"/>
    <mergeCell ref="A396:B396"/>
    <mergeCell ref="B400:C400"/>
    <mergeCell ref="B397:E397"/>
    <mergeCell ref="B299:C299"/>
    <mergeCell ref="B339:C339"/>
    <mergeCell ref="A336:B336"/>
    <mergeCell ref="B297:C297"/>
    <mergeCell ref="B53:C53"/>
    <mergeCell ref="A80:C80"/>
    <mergeCell ref="B218:C218"/>
    <mergeCell ref="A179:B179"/>
    <mergeCell ref="B248:C248"/>
    <mergeCell ref="A2:B2"/>
    <mergeCell ref="A84:B84"/>
    <mergeCell ref="A134:B134"/>
    <mergeCell ref="O3:Q3"/>
    <mergeCell ref="B152:D152"/>
    <mergeCell ref="B155:C155"/>
    <mergeCell ref="A158:B158"/>
    <mergeCell ref="B176:C176"/>
    <mergeCell ref="A131:C131"/>
    <mergeCell ref="A56:B56"/>
  </mergeCells>
  <phoneticPr fontId="3" type="noConversion"/>
  <pageMargins left="0.7" right="0.7" top="0.75" bottom="0.75" header="0.3" footer="0.3"/>
  <ignoredErrors>
    <ignoredError sqref="D53 D155 D218 D248 D339 D40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QIANLI MA</dc:creator>
  <cp:lastModifiedBy>Qianli Ma</cp:lastModifiedBy>
  <dcterms:created xsi:type="dcterms:W3CDTF">2015-06-05T18:19:34Z</dcterms:created>
  <dcterms:modified xsi:type="dcterms:W3CDTF">2024-02-23T11:13:05Z</dcterms:modified>
</cp:coreProperties>
</file>