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4628" windowHeight="7128" activeTab="1"/>
  </bookViews>
  <sheets>
    <sheet name="题目数据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B33" i="1"/>
  <c r="A33"/>
  <c r="N31"/>
  <c r="M31"/>
  <c r="L31"/>
  <c r="K31"/>
  <c r="J31"/>
  <c r="I31"/>
  <c r="H31"/>
  <c r="G31"/>
  <c r="B31"/>
  <c r="A31"/>
  <c r="N30"/>
  <c r="M30"/>
  <c r="L30"/>
  <c r="K30"/>
  <c r="J30"/>
  <c r="I30"/>
  <c r="H30"/>
  <c r="G30"/>
  <c r="B30"/>
  <c r="A30"/>
  <c r="N29"/>
  <c r="M29"/>
  <c r="L29"/>
  <c r="K29"/>
  <c r="J29"/>
  <c r="I29"/>
  <c r="H29"/>
  <c r="G29"/>
  <c r="F29"/>
  <c r="E29"/>
  <c r="D29"/>
  <c r="C29"/>
  <c r="B29"/>
  <c r="A29"/>
  <c r="P28"/>
  <c r="O28"/>
  <c r="N28"/>
  <c r="M28"/>
  <c r="L28"/>
  <c r="K28"/>
  <c r="J28"/>
  <c r="I28"/>
  <c r="H28"/>
  <c r="G28"/>
  <c r="F28"/>
  <c r="E28"/>
  <c r="D28"/>
  <c r="C28"/>
  <c r="B28"/>
  <c r="A28"/>
  <c r="N26"/>
  <c r="M26"/>
  <c r="L26"/>
  <c r="K26"/>
  <c r="J26"/>
  <c r="I26"/>
  <c r="H26"/>
  <c r="G26"/>
  <c r="B26"/>
  <c r="A26"/>
  <c r="N25"/>
  <c r="M25"/>
  <c r="L25"/>
  <c r="K25"/>
  <c r="J25"/>
  <c r="I25"/>
  <c r="H25"/>
  <c r="G25"/>
  <c r="B25"/>
  <c r="A25"/>
  <c r="N24"/>
  <c r="M24"/>
  <c r="L24"/>
  <c r="K24"/>
  <c r="J24"/>
  <c r="I24"/>
  <c r="H24"/>
  <c r="G24"/>
  <c r="F24"/>
  <c r="E24"/>
  <c r="D24"/>
  <c r="C24"/>
  <c r="B24"/>
  <c r="A24"/>
  <c r="P23"/>
  <c r="O23"/>
  <c r="N23"/>
  <c r="M23"/>
  <c r="L23"/>
  <c r="K23"/>
  <c r="J23"/>
  <c r="I23"/>
  <c r="H23"/>
  <c r="G23"/>
  <c r="F23"/>
  <c r="E23"/>
  <c r="D23"/>
  <c r="C23"/>
  <c r="B23"/>
  <c r="A23"/>
  <c r="Q11"/>
  <c r="F10"/>
  <c r="Q9"/>
  <c r="F9"/>
</calcChain>
</file>

<file path=xl/sharedStrings.xml><?xml version="1.0" encoding="utf-8"?>
<sst xmlns="http://schemas.openxmlformats.org/spreadsheetml/2006/main" count="61" uniqueCount="17">
  <si>
    <t>A</t>
  </si>
  <si>
    <t>B</t>
  </si>
  <si>
    <t>C</t>
  </si>
  <si>
    <t>D</t>
  </si>
  <si>
    <t>E</t>
  </si>
  <si>
    <t>F</t>
  </si>
  <si>
    <t>G</t>
  </si>
  <si>
    <t>初始位置</t>
  </si>
  <si>
    <t>初始车身朝向角</t>
  </si>
  <si>
    <t>初始曲率</t>
  </si>
  <si>
    <t>初始曲率变化率</t>
  </si>
  <si>
    <t>初始速度</t>
  </si>
  <si>
    <t>初始加速度</t>
  </si>
  <si>
    <t>x</t>
  </si>
  <si>
    <t>y</t>
  </si>
  <si>
    <t>车身朝向为方向角，x轴正方向为0，逆时针为正方向，单位rad</t>
  </si>
  <si>
    <t>注：此图为根据上述数据生成，与数据相对应的路况示意图。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</si>
</sst>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93980</xdr:colOff>
      <xdr:row>7</xdr:row>
      <xdr:rowOff>119380</xdr:rowOff>
    </xdr:from>
    <xdr:to>
      <xdr:col>4</xdr:col>
      <xdr:colOff>224790</xdr:colOff>
      <xdr:row>21</xdr:row>
      <xdr:rowOff>66040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93980" y="1363980"/>
          <a:ext cx="3860800" cy="243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3"/>
  <sheetViews>
    <sheetView topLeftCell="N1" zoomScale="139" zoomScaleNormal="139" workbookViewId="0">
      <selection activeCell="A28" sqref="A28:P31"/>
    </sheetView>
  </sheetViews>
  <sheetFormatPr defaultColWidth="8.77734375" defaultRowHeight="13.8"/>
  <cols>
    <col min="1" max="1" width="14.77734375" customWidth="1"/>
    <col min="2" max="2" width="16.44140625" customWidth="1"/>
    <col min="7" max="7" width="12.6640625"/>
    <col min="8" max="8" width="13.77734375"/>
    <col min="9" max="14" width="12.6640625"/>
    <col min="17" max="17" width="11.77734375" customWidth="1"/>
  </cols>
  <sheetData>
    <row r="1" spans="1:21">
      <c r="A1" s="10" t="s">
        <v>0</v>
      </c>
      <c r="B1" s="11"/>
      <c r="C1" s="12" t="s">
        <v>1</v>
      </c>
      <c r="D1" s="11"/>
      <c r="E1" s="13" t="s">
        <v>2</v>
      </c>
      <c r="F1" s="11"/>
      <c r="G1" s="14" t="s">
        <v>3</v>
      </c>
      <c r="H1" s="11"/>
      <c r="I1" s="15" t="s">
        <v>4</v>
      </c>
      <c r="J1" s="11"/>
      <c r="K1" s="16" t="s">
        <v>5</v>
      </c>
      <c r="L1" s="11"/>
      <c r="M1" s="17" t="s">
        <v>6</v>
      </c>
      <c r="N1" s="11"/>
      <c r="O1" s="18" t="s">
        <v>7</v>
      </c>
      <c r="P1" s="11"/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</row>
    <row r="2" spans="1:21">
      <c r="A2" s="1" t="s">
        <v>13</v>
      </c>
      <c r="B2" s="1" t="s">
        <v>14</v>
      </c>
      <c r="C2" s="2" t="s">
        <v>13</v>
      </c>
      <c r="D2" s="2" t="s">
        <v>14</v>
      </c>
      <c r="E2" s="3" t="s">
        <v>13</v>
      </c>
      <c r="F2" s="3" t="s">
        <v>14</v>
      </c>
      <c r="G2" s="4" t="s">
        <v>13</v>
      </c>
      <c r="H2" s="4" t="s">
        <v>14</v>
      </c>
      <c r="I2" s="5" t="s">
        <v>13</v>
      </c>
      <c r="J2" s="5" t="s">
        <v>14</v>
      </c>
      <c r="K2" s="6" t="s">
        <v>13</v>
      </c>
      <c r="L2" s="6" t="s">
        <v>14</v>
      </c>
      <c r="M2" s="7" t="s">
        <v>13</v>
      </c>
      <c r="N2" s="7" t="s">
        <v>14</v>
      </c>
      <c r="O2" s="8" t="s">
        <v>13</v>
      </c>
      <c r="P2" s="8" t="s">
        <v>14</v>
      </c>
      <c r="Q2" s="9"/>
      <c r="R2" s="9"/>
      <c r="S2" s="9"/>
      <c r="T2" s="9"/>
      <c r="U2" s="9"/>
    </row>
    <row r="3" spans="1:21">
      <c r="A3" s="1">
        <v>2.9988060000000001</v>
      </c>
      <c r="B3" s="1">
        <v>0.220528</v>
      </c>
      <c r="C3" s="2">
        <v>11.149906</v>
      </c>
      <c r="D3" s="2">
        <v>18.121528000000001</v>
      </c>
      <c r="E3" s="3">
        <v>12.777706</v>
      </c>
      <c r="F3" s="3">
        <v>15.037528</v>
      </c>
      <c r="G3" s="4">
        <v>1.380606</v>
      </c>
      <c r="H3" s="4">
        <v>2.7565279999999999</v>
      </c>
      <c r="I3" s="5">
        <v>18.39721694</v>
      </c>
      <c r="J3" s="5">
        <v>9.0252875750000001</v>
      </c>
      <c r="K3" s="6">
        <v>6.7831060000000001</v>
      </c>
      <c r="L3" s="6">
        <v>19.744527999999999</v>
      </c>
      <c r="M3" s="7">
        <v>20.072206000000001</v>
      </c>
      <c r="N3" s="7">
        <v>18.822527999999998</v>
      </c>
      <c r="O3" s="8">
        <v>6.5302300000000004</v>
      </c>
      <c r="P3" s="8">
        <v>3.9704259999999998</v>
      </c>
      <c r="Q3" s="9">
        <v>0.51942350000000004</v>
      </c>
      <c r="R3" s="9">
        <v>0</v>
      </c>
      <c r="S3" s="9">
        <v>0</v>
      </c>
      <c r="T3" s="9">
        <v>0</v>
      </c>
      <c r="U3" s="9">
        <v>0</v>
      </c>
    </row>
    <row r="4" spans="1:21">
      <c r="A4" s="1">
        <v>30.323205999999999</v>
      </c>
      <c r="B4" s="1">
        <v>15.844528</v>
      </c>
      <c r="C4" s="2">
        <v>-3.1207940000000001</v>
      </c>
      <c r="D4" s="2">
        <v>9.912528</v>
      </c>
      <c r="E4" s="3">
        <v>-1.4929939999999999</v>
      </c>
      <c r="F4" s="3">
        <v>6.8285280000000004</v>
      </c>
      <c r="G4" s="4">
        <v>15.301005999999999</v>
      </c>
      <c r="H4" s="4">
        <v>10.696528000000001</v>
      </c>
      <c r="I4" s="5">
        <v>20.737916940000002</v>
      </c>
      <c r="J4" s="5">
        <v>10.369287569999999</v>
      </c>
      <c r="K4" s="6">
        <v>2.529706</v>
      </c>
      <c r="L4" s="6">
        <v>17.311527999999999</v>
      </c>
      <c r="M4" s="7">
        <v>13.127905999999999</v>
      </c>
      <c r="N4" s="7">
        <v>14.850528000000001</v>
      </c>
      <c r="O4" s="8"/>
      <c r="P4" s="8"/>
      <c r="Q4" s="9"/>
      <c r="R4" s="9"/>
      <c r="S4" s="9"/>
      <c r="T4" s="9"/>
      <c r="U4" s="9"/>
    </row>
    <row r="5" spans="1:21">
      <c r="A5" s="1">
        <v>23.792805999999999</v>
      </c>
      <c r="B5" s="1">
        <v>29.414528000000001</v>
      </c>
      <c r="C5" s="2"/>
      <c r="D5" s="2"/>
      <c r="E5" s="3"/>
      <c r="F5" s="3"/>
      <c r="G5" s="4">
        <v>14.405506000000001</v>
      </c>
      <c r="H5" s="4">
        <v>11.953528</v>
      </c>
      <c r="I5" s="5">
        <v>13.59911694</v>
      </c>
      <c r="J5" s="5">
        <v>23.542287569999999</v>
      </c>
      <c r="K5" s="6">
        <v>5.0122059999999999</v>
      </c>
      <c r="L5" s="6">
        <v>12.971527999999999</v>
      </c>
      <c r="M5" s="7">
        <v>14.071306</v>
      </c>
      <c r="N5" s="7">
        <v>13.201528</v>
      </c>
      <c r="O5" s="8"/>
      <c r="P5" s="8"/>
      <c r="Q5" s="9"/>
      <c r="R5" s="9"/>
      <c r="S5" s="9"/>
      <c r="T5" s="9"/>
      <c r="U5" s="9"/>
    </row>
    <row r="6" spans="1:21">
      <c r="A6" s="1">
        <v>-4.7485939999999998</v>
      </c>
      <c r="B6" s="1">
        <v>12.996528</v>
      </c>
      <c r="C6" s="2"/>
      <c r="D6" s="2"/>
      <c r="E6" s="3"/>
      <c r="F6" s="3"/>
      <c r="G6" s="4">
        <v>0.13480600000000001</v>
      </c>
      <c r="H6" s="4">
        <v>3.7445279999999999</v>
      </c>
      <c r="I6" s="5">
        <v>11.25831694</v>
      </c>
      <c r="J6" s="5">
        <v>22.198287570000002</v>
      </c>
      <c r="K6" s="6">
        <v>9.265606</v>
      </c>
      <c r="L6" s="6">
        <v>15.404528000000001</v>
      </c>
      <c r="M6" s="7">
        <v>21.015605999999998</v>
      </c>
      <c r="N6" s="7">
        <v>17.173528000000001</v>
      </c>
      <c r="O6" s="8"/>
      <c r="P6" s="8"/>
      <c r="Q6" s="9"/>
      <c r="R6" s="9"/>
      <c r="S6" s="9"/>
      <c r="T6" s="9"/>
      <c r="U6" s="9"/>
    </row>
    <row r="7" spans="1:21">
      <c r="A7" s="1">
        <v>2.9988060000000001</v>
      </c>
      <c r="B7" s="1">
        <v>0.220528</v>
      </c>
      <c r="C7" s="2"/>
      <c r="D7" s="2"/>
      <c r="E7" s="3"/>
      <c r="F7" s="3"/>
      <c r="G7" s="4"/>
      <c r="H7" s="4"/>
      <c r="I7" s="5"/>
      <c r="J7" s="5"/>
      <c r="K7" s="6"/>
      <c r="L7" s="6"/>
      <c r="M7" s="7"/>
      <c r="N7" s="7"/>
      <c r="O7" s="8"/>
      <c r="P7" s="8"/>
      <c r="Q7" s="9" t="s">
        <v>15</v>
      </c>
      <c r="R7" s="9"/>
      <c r="S7" s="9"/>
      <c r="T7" s="9"/>
      <c r="U7" s="9"/>
    </row>
    <row r="9" spans="1:21">
      <c r="F9">
        <f>B4-B3</f>
        <v>15.624000000000001</v>
      </c>
      <c r="Q9">
        <f>TAN(Q3)</f>
        <v>0.57179659046467701</v>
      </c>
    </row>
    <row r="10" spans="1:21">
      <c r="F10">
        <f>A4-A3</f>
        <v>27.324400000000001</v>
      </c>
    </row>
    <row r="11" spans="1:21">
      <c r="Q11">
        <f>15.624/27.3244</f>
        <v>0.571796635973708</v>
      </c>
    </row>
    <row r="12" spans="1:21">
      <c r="G12" t="s">
        <v>16</v>
      </c>
    </row>
    <row r="23" spans="1:16">
      <c r="A23">
        <f>A3-$A$6</f>
        <v>7.7473999999999998</v>
      </c>
      <c r="B23">
        <f>B3-$B$6</f>
        <v>-12.776</v>
      </c>
      <c r="C23">
        <f>C3-$A$6</f>
        <v>15.8985</v>
      </c>
      <c r="D23">
        <f>D3-$B$6</f>
        <v>5.125</v>
      </c>
      <c r="E23">
        <f>E3-$A$6</f>
        <v>17.526299999999999</v>
      </c>
      <c r="F23">
        <f>F3-$B$6</f>
        <v>2.0409999999999999</v>
      </c>
      <c r="G23">
        <f t="shared" ref="G23:G26" si="0">G3-$A$6</f>
        <v>6.1292</v>
      </c>
      <c r="H23">
        <f t="shared" ref="H23:H26" si="1">H3-$B$6</f>
        <v>-10.24</v>
      </c>
      <c r="I23">
        <f t="shared" ref="I23:I26" si="2">I3-$A$6</f>
        <v>23.14581094</v>
      </c>
      <c r="J23">
        <f t="shared" ref="J23:J26" si="3">J3-$B$6</f>
        <v>-3.971240425</v>
      </c>
      <c r="K23">
        <f t="shared" ref="K23:K26" si="4">K3-$A$6</f>
        <v>11.531700000000001</v>
      </c>
      <c r="L23">
        <f t="shared" ref="L23:L26" si="5">L3-$B$6</f>
        <v>6.7480000000000002</v>
      </c>
      <c r="M23">
        <f t="shared" ref="M23:M26" si="6">M3-$A$6</f>
        <v>24.820799999999998</v>
      </c>
      <c r="N23">
        <f t="shared" ref="N23:N26" si="7">N3-$B$6</f>
        <v>5.8259999999999996</v>
      </c>
      <c r="O23">
        <f>O3-$A$6</f>
        <v>11.278824</v>
      </c>
      <c r="P23">
        <f>P3-$B$6</f>
        <v>-9.0261019999999998</v>
      </c>
    </row>
    <row r="24" spans="1:16">
      <c r="A24">
        <f>A4-$A$6</f>
        <v>35.071800000000003</v>
      </c>
      <c r="B24">
        <f>B4-$B$6</f>
        <v>2.8479999999999999</v>
      </c>
      <c r="C24">
        <f>C4-$A$6</f>
        <v>1.6277999999999999</v>
      </c>
      <c r="D24">
        <f>D4-$B$6</f>
        <v>-3.0840000000000001</v>
      </c>
      <c r="E24">
        <f>E4-$A$6</f>
        <v>3.2555999999999998</v>
      </c>
      <c r="F24">
        <f>F4-$B$6</f>
        <v>-6.1680000000000001</v>
      </c>
      <c r="G24">
        <f t="shared" si="0"/>
        <v>20.049600000000002</v>
      </c>
      <c r="H24">
        <f t="shared" si="1"/>
        <v>-2.2999999999999998</v>
      </c>
      <c r="I24">
        <f t="shared" si="2"/>
        <v>25.486510939999999</v>
      </c>
      <c r="J24">
        <f t="shared" si="3"/>
        <v>-2.6272404300000001</v>
      </c>
      <c r="K24">
        <f t="shared" si="4"/>
        <v>7.2782999999999998</v>
      </c>
      <c r="L24">
        <f t="shared" si="5"/>
        <v>4.3150000000000004</v>
      </c>
      <c r="M24">
        <f t="shared" si="6"/>
        <v>17.8765</v>
      </c>
      <c r="N24">
        <f t="shared" si="7"/>
        <v>1.8540000000000001</v>
      </c>
    </row>
    <row r="25" spans="1:16">
      <c r="A25">
        <f>A5-$A$6</f>
        <v>28.541399999999999</v>
      </c>
      <c r="B25">
        <f>B5-$B$6</f>
        <v>16.417999999999999</v>
      </c>
      <c r="G25">
        <f t="shared" si="0"/>
        <v>19.1541</v>
      </c>
      <c r="H25">
        <f t="shared" si="1"/>
        <v>-1.0429999999999999</v>
      </c>
      <c r="I25">
        <f t="shared" si="2"/>
        <v>18.347710939999999</v>
      </c>
      <c r="J25">
        <f t="shared" si="3"/>
        <v>10.54575957</v>
      </c>
      <c r="K25">
        <f t="shared" si="4"/>
        <v>9.7607999999999997</v>
      </c>
      <c r="L25">
        <f t="shared" si="5"/>
        <v>-2.50000000000004E-2</v>
      </c>
      <c r="M25">
        <f t="shared" si="6"/>
        <v>18.819900000000001</v>
      </c>
      <c r="N25">
        <f t="shared" si="7"/>
        <v>0.20499999999999999</v>
      </c>
    </row>
    <row r="26" spans="1:16">
      <c r="A26">
        <f>A6-$A$6</f>
        <v>0</v>
      </c>
      <c r="B26">
        <f>B6-$B$6</f>
        <v>0</v>
      </c>
      <c r="G26">
        <f t="shared" si="0"/>
        <v>4.8834</v>
      </c>
      <c r="H26">
        <f t="shared" si="1"/>
        <v>-9.2520000000000007</v>
      </c>
      <c r="I26">
        <f t="shared" si="2"/>
        <v>16.006910940000001</v>
      </c>
      <c r="J26">
        <f t="shared" si="3"/>
        <v>9.2017595700000001</v>
      </c>
      <c r="K26">
        <f t="shared" si="4"/>
        <v>14.014200000000001</v>
      </c>
      <c r="L26">
        <f t="shared" si="5"/>
        <v>2.4079999999999999</v>
      </c>
      <c r="M26">
        <f t="shared" si="6"/>
        <v>25.764199999999999</v>
      </c>
      <c r="N26">
        <f t="shared" si="7"/>
        <v>4.1769999999999996</v>
      </c>
    </row>
    <row r="28" spans="1:16">
      <c r="A28">
        <f>A23*$A$33-B23*$B$33</f>
        <v>14.941498678512801</v>
      </c>
      <c r="B28">
        <f>A23*$B$33+B23*$A$33</f>
        <v>0</v>
      </c>
      <c r="C28">
        <f>C23*$A$33-D23*$B$33</f>
        <v>3.8613957101217999</v>
      </c>
      <c r="D28">
        <f>C23*$B$33+D23*$A$33</f>
        <v>16.2516937707998</v>
      </c>
      <c r="E28">
        <f>E23*$A$33-F23*$B$33</f>
        <v>7.3424656375179396</v>
      </c>
      <c r="F28">
        <f>E23*$B$33+F23*$A$33</f>
        <v>16.0444716663363</v>
      </c>
      <c r="G28">
        <f t="shared" ref="G28:G31" si="8">G23*$A$33-H23*$B$33</f>
        <v>11.9339838604295</v>
      </c>
      <c r="H28">
        <f t="shared" ref="H28:H31" si="9">G23*$B$33+H23*$A$33</f>
        <v>-6.8715784279157296E-2</v>
      </c>
      <c r="I28">
        <f t="shared" ref="I28:I31" si="10">I23*$A$33-J23*$B$33</f>
        <v>15.3971451121699</v>
      </c>
      <c r="J28">
        <f t="shared" ref="J28:J31" si="11">I23*$B$33+J23*$A$33</f>
        <v>17.732096237562001</v>
      </c>
      <c r="K28">
        <f t="shared" ref="K28:K31" si="12">K23*$A$33-L23*$B$33</f>
        <v>0.209366185234063</v>
      </c>
      <c r="L28">
        <f t="shared" ref="L28:L31" si="13">K23*$B$33+L23*$A$33</f>
        <v>13.3593328684662</v>
      </c>
      <c r="M28">
        <f t="shared" ref="M28:M31" si="14">M23*$A$33-N23*$B$33</f>
        <v>7.8883445667668104</v>
      </c>
      <c r="N28">
        <f t="shared" ref="N28:N31" si="15">M23*$B$33+N23*$A$33</f>
        <v>24.244347973001101</v>
      </c>
      <c r="O28">
        <f>O23*$A$33-P23*$B$33</f>
        <v>13.5661786391682</v>
      </c>
      <c r="P28">
        <f>O23*$B$33+P23*$A$33</f>
        <v>4.9639888464376201</v>
      </c>
    </row>
    <row r="29" spans="1:16">
      <c r="A29">
        <f>A24*$A$33-B24*$B$33</f>
        <v>15.7500409017486</v>
      </c>
      <c r="B29">
        <f>A24*$B$33+B24*$A$33</f>
        <v>31.4655124037929</v>
      </c>
      <c r="C29">
        <f>C24*$A$33-D24*$B$33</f>
        <v>3.4810699273961299</v>
      </c>
      <c r="D29">
        <f>C24*$B$33+D24*$A$33</f>
        <v>-0.20722210446349801</v>
      </c>
      <c r="E29">
        <f>E24*$A$33-F24*$B$33</f>
        <v>6.9621398547922704</v>
      </c>
      <c r="F29">
        <f>E24*$B$33+F24*$A$33</f>
        <v>-0.41444420892699602</v>
      </c>
      <c r="G29">
        <f t="shared" si="8"/>
        <v>12.3626869709957</v>
      </c>
      <c r="H29">
        <f t="shared" si="9"/>
        <v>15.951189015781001</v>
      </c>
      <c r="I29">
        <f t="shared" si="10"/>
        <v>15.4616229309355</v>
      </c>
      <c r="J29">
        <f t="shared" si="11"/>
        <v>20.430439263837101</v>
      </c>
      <c r="K29">
        <f t="shared" si="12"/>
        <v>8.4292844185116497E-2</v>
      </c>
      <c r="L29">
        <f t="shared" si="13"/>
        <v>8.4608374648387592</v>
      </c>
      <c r="M29">
        <f t="shared" si="14"/>
        <v>7.6839475457108204</v>
      </c>
      <c r="N29">
        <f t="shared" si="15"/>
        <v>16.246954125766599</v>
      </c>
    </row>
    <row r="30" spans="1:16">
      <c r="A30">
        <f>A25*$A$33-B25*$B$33</f>
        <v>0.76065156545134704</v>
      </c>
      <c r="B30">
        <f>A25*$B$33+B25*$A$33</f>
        <v>32.917831750526602</v>
      </c>
      <c r="G30">
        <f t="shared" si="8"/>
        <v>10.823535564914099</v>
      </c>
      <c r="H30">
        <f t="shared" si="9"/>
        <v>15.837249561872801</v>
      </c>
      <c r="I30">
        <f t="shared" si="10"/>
        <v>0.49623077508942298</v>
      </c>
      <c r="J30">
        <f t="shared" si="11"/>
        <v>21.156684444021401</v>
      </c>
      <c r="K30">
        <f t="shared" si="12"/>
        <v>5.0825036734239202</v>
      </c>
      <c r="L30">
        <f t="shared" si="13"/>
        <v>8.3331865483518595</v>
      </c>
      <c r="M30">
        <f t="shared" si="14"/>
        <v>9.5831225729661504</v>
      </c>
      <c r="N30">
        <f t="shared" si="15"/>
        <v>16.198593234028301</v>
      </c>
    </row>
    <row r="31" spans="1:16">
      <c r="A31">
        <f>A26*$A$33-B26*$B$33</f>
        <v>0</v>
      </c>
      <c r="B31">
        <f>A26*$B$33+B26*$A$33</f>
        <v>0</v>
      </c>
      <c r="G31">
        <f t="shared" si="8"/>
        <v>10.443209782188401</v>
      </c>
      <c r="H31">
        <f t="shared" si="9"/>
        <v>-0.62166631339049405</v>
      </c>
      <c r="I31">
        <f t="shared" si="10"/>
        <v>0.43170110904015402</v>
      </c>
      <c r="J31">
        <f t="shared" si="11"/>
        <v>18.458255908336302</v>
      </c>
      <c r="K31">
        <f t="shared" si="12"/>
        <v>5.2075770144728599</v>
      </c>
      <c r="L31">
        <f t="shared" si="13"/>
        <v>13.231681951979301</v>
      </c>
      <c r="M31">
        <f t="shared" si="14"/>
        <v>9.7875195940221396</v>
      </c>
      <c r="N31">
        <f t="shared" si="15"/>
        <v>24.1959870812627</v>
      </c>
    </row>
    <row r="33" spans="1:2">
      <c r="A33">
        <f>7.7474/(SQRT(7.7474*7.7474+12.776*12.776))</f>
        <v>0.51851558981439005</v>
      </c>
      <c r="B33">
        <f>12.776/(SQRT(7.7474*7.7474+12.776*12.776))</f>
        <v>0.85506817454483397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"/>
  <sheetViews>
    <sheetView tabSelected="1" workbookViewId="0">
      <selection activeCell="O10" sqref="O10"/>
    </sheetView>
  </sheetViews>
  <sheetFormatPr defaultColWidth="8.6640625" defaultRowHeight="13.8"/>
  <sheetData>
    <row r="1" spans="1:21">
      <c r="A1" s="10" t="s">
        <v>0</v>
      </c>
      <c r="B1" s="11"/>
      <c r="C1" s="12" t="s">
        <v>1</v>
      </c>
      <c r="D1" s="11"/>
      <c r="E1" s="13" t="s">
        <v>2</v>
      </c>
      <c r="F1" s="11"/>
      <c r="G1" s="14" t="s">
        <v>3</v>
      </c>
      <c r="H1" s="11"/>
      <c r="I1" s="15" t="s">
        <v>4</v>
      </c>
      <c r="J1" s="11"/>
      <c r="K1" s="16" t="s">
        <v>5</v>
      </c>
      <c r="L1" s="11"/>
      <c r="M1" s="17" t="s">
        <v>6</v>
      </c>
      <c r="N1" s="11"/>
      <c r="O1" s="18" t="s">
        <v>7</v>
      </c>
      <c r="P1" s="11"/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</row>
    <row r="2" spans="1:21">
      <c r="A2" s="1" t="s">
        <v>13</v>
      </c>
      <c r="B2" s="1" t="s">
        <v>14</v>
      </c>
      <c r="C2" s="2" t="s">
        <v>13</v>
      </c>
      <c r="D2" s="2" t="s">
        <v>14</v>
      </c>
      <c r="E2" s="3" t="s">
        <v>13</v>
      </c>
      <c r="F2" s="3" t="s">
        <v>14</v>
      </c>
      <c r="G2" s="4" t="s">
        <v>13</v>
      </c>
      <c r="H2" s="4" t="s">
        <v>14</v>
      </c>
      <c r="I2" s="5" t="s">
        <v>13</v>
      </c>
      <c r="J2" s="5" t="s">
        <v>14</v>
      </c>
      <c r="K2" s="6" t="s">
        <v>13</v>
      </c>
      <c r="L2" s="6" t="s">
        <v>14</v>
      </c>
      <c r="M2" s="7" t="s">
        <v>13</v>
      </c>
      <c r="N2" s="7" t="s">
        <v>14</v>
      </c>
      <c r="O2" s="8" t="s">
        <v>13</v>
      </c>
      <c r="P2" s="8" t="s">
        <v>14</v>
      </c>
      <c r="Q2" s="9"/>
      <c r="R2" s="9"/>
      <c r="S2" s="9"/>
      <c r="T2" s="9"/>
      <c r="U2" s="9"/>
    </row>
    <row r="3" spans="1:21">
      <c r="A3" s="1">
        <v>15.35</v>
      </c>
      <c r="B3" s="1">
        <v>0</v>
      </c>
      <c r="C3" s="2">
        <v>3.67</v>
      </c>
      <c r="D3" s="2">
        <v>16.149999999999999</v>
      </c>
      <c r="E3" s="3">
        <v>7.15</v>
      </c>
      <c r="F3" s="3">
        <v>16.149999999999999</v>
      </c>
      <c r="G3" s="4">
        <v>11.15</v>
      </c>
      <c r="H3" s="4">
        <v>-0.35</v>
      </c>
      <c r="I3" s="5">
        <v>15.43</v>
      </c>
      <c r="J3" s="5">
        <v>18.09</v>
      </c>
      <c r="K3" s="6">
        <v>0.14000000000000001</v>
      </c>
      <c r="L3" s="6">
        <v>13.29</v>
      </c>
      <c r="M3" s="7">
        <v>7.78</v>
      </c>
      <c r="N3" s="7">
        <v>24.22</v>
      </c>
      <c r="O3" s="8">
        <v>13.57</v>
      </c>
      <c r="P3" s="8">
        <v>4.96</v>
      </c>
      <c r="Q3" s="9">
        <v>0.52</v>
      </c>
      <c r="R3" s="9">
        <v>0</v>
      </c>
      <c r="S3" s="9">
        <v>0</v>
      </c>
      <c r="T3" s="9">
        <v>0</v>
      </c>
      <c r="U3" s="9">
        <v>0</v>
      </c>
    </row>
    <row r="4" spans="1:21">
      <c r="A4" s="1">
        <v>15.35</v>
      </c>
      <c r="B4" s="1">
        <v>32.19</v>
      </c>
      <c r="C4" s="2">
        <v>3.67</v>
      </c>
      <c r="D4" s="2">
        <v>-0.31</v>
      </c>
      <c r="E4" s="3">
        <v>7.15</v>
      </c>
      <c r="F4" s="3">
        <v>-0.31</v>
      </c>
      <c r="G4" s="4">
        <v>11.15</v>
      </c>
      <c r="H4" s="4">
        <v>15.89</v>
      </c>
      <c r="I4" s="5">
        <v>15.43</v>
      </c>
      <c r="J4" s="5">
        <v>20.84</v>
      </c>
      <c r="K4" s="6">
        <v>0.14000000000000001</v>
      </c>
      <c r="L4" s="6">
        <v>8.4</v>
      </c>
      <c r="M4" s="7">
        <v>7.78</v>
      </c>
      <c r="N4" s="7">
        <v>16.22</v>
      </c>
      <c r="O4" s="8"/>
      <c r="P4" s="8"/>
      <c r="Q4" s="9"/>
      <c r="R4" s="9"/>
      <c r="S4" s="9"/>
      <c r="T4" s="9"/>
      <c r="U4" s="9"/>
    </row>
    <row r="5" spans="1:21">
      <c r="A5" s="1">
        <v>0</v>
      </c>
      <c r="B5" s="1">
        <v>32.19</v>
      </c>
      <c r="C5" s="2"/>
      <c r="D5" s="2"/>
      <c r="E5" s="3"/>
      <c r="F5" s="3"/>
      <c r="G5" s="4">
        <v>10.63</v>
      </c>
      <c r="H5" s="4">
        <v>15.89</v>
      </c>
      <c r="I5" s="5">
        <v>0.46</v>
      </c>
      <c r="J5" s="5">
        <v>20.84</v>
      </c>
      <c r="K5" s="6">
        <v>5.14</v>
      </c>
      <c r="L5" s="6">
        <v>8.4</v>
      </c>
      <c r="M5" s="7">
        <v>9.68</v>
      </c>
      <c r="N5" s="7">
        <v>16.22</v>
      </c>
      <c r="O5" s="8"/>
      <c r="P5" s="8"/>
      <c r="Q5" s="9"/>
      <c r="R5" s="9"/>
      <c r="S5" s="9"/>
      <c r="T5" s="9"/>
      <c r="U5" s="9"/>
    </row>
    <row r="6" spans="1:21">
      <c r="A6" s="1">
        <v>0</v>
      </c>
      <c r="B6" s="1">
        <v>0</v>
      </c>
      <c r="C6" s="2"/>
      <c r="D6" s="2"/>
      <c r="E6" s="3"/>
      <c r="F6" s="3"/>
      <c r="G6" s="4">
        <v>10.63</v>
      </c>
      <c r="H6" s="4">
        <v>-0.35</v>
      </c>
      <c r="I6" s="5">
        <v>0.46</v>
      </c>
      <c r="J6" s="5">
        <v>18.09</v>
      </c>
      <c r="K6" s="6">
        <v>5.14</v>
      </c>
      <c r="L6" s="6">
        <v>13.29</v>
      </c>
      <c r="M6" s="7">
        <v>9.68</v>
      </c>
      <c r="N6" s="7">
        <v>24.22</v>
      </c>
      <c r="O6" s="8"/>
      <c r="P6" s="8"/>
      <c r="Q6" s="9"/>
      <c r="R6" s="9"/>
      <c r="S6" s="9"/>
      <c r="T6" s="9"/>
      <c r="U6" s="9"/>
    </row>
    <row r="7" spans="1:21">
      <c r="A7" s="1"/>
      <c r="B7" s="1"/>
      <c r="C7" s="2"/>
      <c r="D7" s="2"/>
      <c r="E7" s="3"/>
      <c r="F7" s="3"/>
      <c r="G7" s="4"/>
      <c r="H7" s="4"/>
      <c r="I7" s="5"/>
      <c r="J7" s="5"/>
      <c r="K7" s="6"/>
      <c r="L7" s="6"/>
      <c r="M7" s="7"/>
      <c r="N7" s="7"/>
      <c r="O7" s="8"/>
      <c r="P7" s="8"/>
      <c r="Q7" s="9" t="s">
        <v>15</v>
      </c>
      <c r="R7" s="9"/>
      <c r="S7" s="9"/>
      <c r="T7" s="9"/>
      <c r="U7" s="9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题目数据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2021-04-09T20:51:00Z</dcterms:created>
  <dcterms:modified xsi:type="dcterms:W3CDTF">2021-09-01T08:02:37Z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9E14E0B3D35349DBA653A88BC80C5DD8</vt:lpwstr>
  </property>
  <property fmtid="{D5CDD505-2E9C-101B-9397-08002B2CF9AE}" pid="3" name="KSOProductBuildVer">
    <vt:lpwstr>2052-11.1.0.10700</vt:lpwstr>
  </property>
</Properties>
</file>