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6825" windowHeight="6585"/>
  </bookViews>
  <sheets>
    <sheet name="美金Invoice" sheetId="4" r:id="rId1"/>
    <sheet name="美金Packing" sheetId="5" r:id="rId2"/>
    <sheet name="美金合同" sheetId="7" r:id="rId3"/>
  </sheets>
  <definedNames>
    <definedName name="_xlnm.Print_Area" localSheetId="0">美金Invoice!$A$1:$H$42</definedName>
    <definedName name="_xlnm.Print_Area" localSheetId="1">美金Packing!$A$1:$H$42</definedName>
    <definedName name="_xlnm.Print_Area" localSheetId="2">美金合同!$A$1:$H$43</definedName>
  </definedNames>
  <calcPr calcId="125725"/>
</workbook>
</file>

<file path=xl/calcChain.xml><?xml version="1.0" encoding="utf-8"?>
<calcChain xmlns="http://schemas.openxmlformats.org/spreadsheetml/2006/main">
  <c r="E30" i="5"/>
  <c r="D30"/>
  <c r="A30"/>
  <c r="H30" i="7"/>
  <c r="H30" i="4"/>
  <c r="H29" i="7"/>
  <c r="H28"/>
  <c r="H27"/>
  <c r="H26"/>
  <c r="H25"/>
  <c r="H24"/>
  <c r="H23"/>
  <c r="H22"/>
  <c r="E23" i="5"/>
  <c r="E24"/>
  <c r="G24" s="1"/>
  <c r="E25"/>
  <c r="E26"/>
  <c r="E27"/>
  <c r="E28"/>
  <c r="E29"/>
  <c r="E22"/>
  <c r="G22" s="1"/>
  <c r="A23"/>
  <c r="A24"/>
  <c r="A25"/>
  <c r="A26"/>
  <c r="A27"/>
  <c r="A28"/>
  <c r="A29"/>
  <c r="G29"/>
  <c r="D29"/>
  <c r="H29" i="4"/>
  <c r="G27" i="5"/>
  <c r="D27"/>
  <c r="H27" i="4"/>
  <c r="D25" i="5"/>
  <c r="D24"/>
  <c r="D23"/>
  <c r="D22"/>
  <c r="H25" i="4"/>
  <c r="H24"/>
  <c r="H23"/>
  <c r="H22"/>
  <c r="C11" i="5"/>
  <c r="C15" s="1"/>
  <c r="C15" i="4"/>
  <c r="E31" i="7"/>
  <c r="A22" i="5"/>
  <c r="H31" i="7" l="1"/>
  <c r="G28" i="5"/>
  <c r="D28"/>
  <c r="H28" i="4"/>
  <c r="H26" l="1"/>
  <c r="H8" i="7" l="1"/>
  <c r="H7"/>
  <c r="H8" i="5"/>
  <c r="H7"/>
  <c r="E31" l="1"/>
  <c r="E31" i="4"/>
  <c r="C15" i="7"/>
  <c r="C14"/>
  <c r="C13"/>
  <c r="C14" i="5"/>
  <c r="C13"/>
  <c r="A20"/>
  <c r="C14" i="4"/>
  <c r="C13"/>
  <c r="G31" i="5" l="1"/>
  <c r="C32"/>
  <c r="H31" i="4"/>
  <c r="H31" i="5" l="1"/>
</calcChain>
</file>

<file path=xl/sharedStrings.xml><?xml version="1.0" encoding="utf-8"?>
<sst xmlns="http://schemas.openxmlformats.org/spreadsheetml/2006/main" count="184" uniqueCount="93">
  <si>
    <t>RUBBER SEAL RING</t>
  </si>
  <si>
    <t>CIF SHANGHAI</t>
  </si>
  <si>
    <t xml:space="preserve">METHOD  OF  PAYMENT :T/T REMITTANCE </t>
    <phoneticPr fontId="1" type="noConversion"/>
  </si>
  <si>
    <t xml:space="preserve"> </t>
    <phoneticPr fontId="1" type="noConversion"/>
  </si>
  <si>
    <t xml:space="preserve">                 AUTHORIZDED  SIGNATURE</t>
    <phoneticPr fontId="1" type="noConversion"/>
  </si>
  <si>
    <t xml:space="preserve">SHIPPED  FROM : SHANGHAI                                                   TO:HUIZHOU                         </t>
    <phoneticPr fontId="1" type="noConversion"/>
  </si>
  <si>
    <t>PCS</t>
    <phoneticPr fontId="1" type="noConversion"/>
  </si>
  <si>
    <t>FUKOKU (SHANGHAI)  CO.,  LTD</t>
    <phoneticPr fontId="1" type="noConversion"/>
  </si>
  <si>
    <t xml:space="preserve">                           4th Floor, No.1 Bldg,27 Huashen Road. Wai gao qiao Free Trade zone</t>
    <phoneticPr fontId="1" type="noConversion"/>
  </si>
  <si>
    <t xml:space="preserve">                           Pudong Shanghai 200131 China.</t>
    <phoneticPr fontId="1" type="noConversion"/>
  </si>
  <si>
    <t xml:space="preserve">TEL : (8621)5868 0571                                                             INVOICE NO : </t>
    <phoneticPr fontId="1" type="noConversion"/>
  </si>
  <si>
    <t xml:space="preserve">FAX : (8621)5064 0091                                                                          DATE : </t>
    <phoneticPr fontId="1" type="noConversion"/>
  </si>
  <si>
    <t>BUYER:</t>
    <phoneticPr fontId="1" type="noConversion"/>
  </si>
  <si>
    <t>CONSIGNEE:</t>
    <phoneticPr fontId="1" type="noConversion"/>
  </si>
  <si>
    <t>IDENTIFYING                                                                                             UNIT</t>
    <phoneticPr fontId="1" type="noConversion"/>
  </si>
  <si>
    <t>UNIT</t>
    <phoneticPr fontId="1" type="noConversion"/>
  </si>
  <si>
    <r>
      <t>MARKS</t>
    </r>
    <r>
      <rPr>
        <b/>
        <sz val="12"/>
        <rFont val="宋体"/>
        <family val="3"/>
        <charset val="134"/>
      </rPr>
      <t>﹠</t>
    </r>
    <r>
      <rPr>
        <b/>
        <sz val="12"/>
        <rFont val="Times New Roman"/>
        <family val="1"/>
      </rPr>
      <t>NUMBERS           QUALITY            DESCRIPTION            PRICE          AMOUNT</t>
    </r>
    <phoneticPr fontId="1" type="noConversion"/>
  </si>
  <si>
    <t>DESCRIPTION</t>
    <phoneticPr fontId="1" type="noConversion"/>
  </si>
  <si>
    <t>PRICE(US$)</t>
    <phoneticPr fontId="1" type="noConversion"/>
  </si>
  <si>
    <t>AMOUNT(US$)</t>
    <phoneticPr fontId="1" type="noConversion"/>
  </si>
  <si>
    <t>PCS</t>
    <phoneticPr fontId="1" type="noConversion"/>
  </si>
  <si>
    <t>TOTAL:</t>
    <phoneticPr fontId="1" type="noConversion"/>
  </si>
  <si>
    <t>CIF SHANGHAI</t>
    <phoneticPr fontId="1" type="noConversion"/>
  </si>
  <si>
    <t xml:space="preserve">  </t>
    <phoneticPr fontId="1" type="noConversion"/>
  </si>
  <si>
    <t xml:space="preserve">PER:    </t>
    <phoneticPr fontId="1" type="noConversion"/>
  </si>
  <si>
    <t xml:space="preserve">          SAILING ON OR ABOUT:  </t>
    <phoneticPr fontId="1" type="noConversion"/>
  </si>
  <si>
    <t xml:space="preserve">IDENTIFYING                                                                                             </t>
    <phoneticPr fontId="1" type="noConversion"/>
  </si>
  <si>
    <r>
      <t>MARKS</t>
    </r>
    <r>
      <rPr>
        <b/>
        <sz val="12"/>
        <rFont val="宋体"/>
        <family val="3"/>
        <charset val="134"/>
      </rPr>
      <t/>
    </r>
    <phoneticPr fontId="1" type="noConversion"/>
  </si>
  <si>
    <t>CTNS</t>
    <phoneticPr fontId="1" type="noConversion"/>
  </si>
  <si>
    <t>Q'TY</t>
    <phoneticPr fontId="1" type="noConversion"/>
  </si>
  <si>
    <t>N.W.</t>
    <phoneticPr fontId="1" type="noConversion"/>
  </si>
  <si>
    <t>G.W.</t>
    <phoneticPr fontId="1" type="noConversion"/>
  </si>
  <si>
    <t xml:space="preserve">            FUKOKU (SHANGHAI)CO., LTD</t>
    <phoneticPr fontId="1" type="noConversion"/>
  </si>
  <si>
    <t xml:space="preserve">                                                                                  SIGNED  BY : </t>
    <phoneticPr fontId="1" type="noConversion"/>
  </si>
  <si>
    <t xml:space="preserve">                                                                                                           PACKING METHOD:CARTON PACKING</t>
    <phoneticPr fontId="1" type="noConversion"/>
  </si>
  <si>
    <t xml:space="preserve">"Non-wooden  packing"                                                                           </t>
    <phoneticPr fontId="1" type="noConversion"/>
  </si>
  <si>
    <t>CONTRACT</t>
    <phoneticPr fontId="1" type="noConversion"/>
  </si>
  <si>
    <t xml:space="preserve">         </t>
    <phoneticPr fontId="1" type="noConversion"/>
  </si>
  <si>
    <t xml:space="preserve">                                                                                                            PACKING METHOD:CARTON PACKING</t>
    <phoneticPr fontId="1" type="noConversion"/>
  </si>
  <si>
    <t xml:space="preserve">                                              SAILING ON OR ABOUT:  </t>
    <phoneticPr fontId="1" type="noConversion"/>
  </si>
  <si>
    <t xml:space="preserve">  SEWS-COMPONENTS(HUIZHOU),LTD</t>
    <phoneticPr fontId="1" type="noConversion"/>
  </si>
  <si>
    <t xml:space="preserve">              FUKOKU(SHANGHAI)CO.,LTD</t>
    <phoneticPr fontId="1" type="noConversion"/>
  </si>
  <si>
    <t xml:space="preserve">COUNTRY  OF  ORIGIN :JAPAN                                           </t>
    <phoneticPr fontId="1" type="noConversion"/>
  </si>
  <si>
    <t>Made in JAPAN</t>
    <phoneticPr fontId="1" type="noConversion"/>
  </si>
  <si>
    <t>COUNTRY  OF  ORIGIN :JAPAN</t>
    <phoneticPr fontId="1" type="noConversion"/>
  </si>
  <si>
    <t>防水圈</t>
    <phoneticPr fontId="1" type="noConversion"/>
  </si>
  <si>
    <t>Made In JAPAN</t>
    <phoneticPr fontId="1" type="noConversion"/>
  </si>
  <si>
    <t>PACKING LIST</t>
    <phoneticPr fontId="1" type="noConversion"/>
  </si>
  <si>
    <t>FUKOKU (SHANGHAI)  CO.,  LTD</t>
    <phoneticPr fontId="1" type="noConversion"/>
  </si>
  <si>
    <t xml:space="preserve">                           4th Floor, No.1 Bldg,27 Huashen Road. Wai gao qiao Free Trade zone</t>
    <phoneticPr fontId="1" type="noConversion"/>
  </si>
  <si>
    <t xml:space="preserve">                           Pudong Shanghai 200131 China.</t>
    <phoneticPr fontId="1" type="noConversion"/>
  </si>
  <si>
    <t>I N V O I C E</t>
    <phoneticPr fontId="1" type="noConversion"/>
  </si>
  <si>
    <t xml:space="preserve">TEL : (8621)5868 0571                                                             INVOICE NO : </t>
    <phoneticPr fontId="1" type="noConversion"/>
  </si>
  <si>
    <t xml:space="preserve">FAX : (8621)5064 0091                                                                          DATE : </t>
    <phoneticPr fontId="1" type="noConversion"/>
  </si>
  <si>
    <t>BUYER:</t>
    <phoneticPr fontId="1" type="noConversion"/>
  </si>
  <si>
    <t>CONSIGNEE:</t>
    <phoneticPr fontId="1" type="noConversion"/>
  </si>
  <si>
    <t>IDENTIFYING                                                                                             UNIT</t>
    <phoneticPr fontId="1" type="noConversion"/>
  </si>
  <si>
    <t>UNIT</t>
    <phoneticPr fontId="1" type="noConversion"/>
  </si>
  <si>
    <r>
      <t>MARKS</t>
    </r>
    <r>
      <rPr>
        <b/>
        <sz val="12"/>
        <rFont val="宋体"/>
        <family val="3"/>
        <charset val="134"/>
      </rPr>
      <t>﹠</t>
    </r>
    <r>
      <rPr>
        <b/>
        <sz val="12"/>
        <rFont val="Times New Roman"/>
        <family val="1"/>
      </rPr>
      <t>NUMBERS           QUALITY            DESCRIPTION            PRICE          AMOUNT</t>
    </r>
    <phoneticPr fontId="1" type="noConversion"/>
  </si>
  <si>
    <t>DESCRIPTION</t>
    <phoneticPr fontId="1" type="noConversion"/>
  </si>
  <si>
    <t>PRICE(US$)</t>
    <phoneticPr fontId="1" type="noConversion"/>
  </si>
  <si>
    <t>AMOUNT(US$)</t>
    <phoneticPr fontId="1" type="noConversion"/>
  </si>
  <si>
    <t>RUBBER SEAL RING</t>
    <phoneticPr fontId="1" type="noConversion"/>
  </si>
  <si>
    <t>PCS</t>
    <phoneticPr fontId="1" type="noConversion"/>
  </si>
  <si>
    <t>TOTAL:</t>
    <phoneticPr fontId="1" type="noConversion"/>
  </si>
  <si>
    <t>CIF SHANGHAI</t>
    <phoneticPr fontId="1" type="noConversion"/>
  </si>
  <si>
    <t xml:space="preserve">METHOD  OF  PAYMENT :T/T REMITTANCE </t>
    <phoneticPr fontId="1" type="noConversion"/>
  </si>
  <si>
    <t xml:space="preserve">                FUKOKU(SHANGHAI)CO., LTD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</si>
  <si>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</si>
  <si>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</si>
  <si>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                                                                                           SIGNED  BY : </t>
    <phoneticPr fontId="1" type="noConversion"/>
  </si>
  <si>
    <t xml:space="preserve">                 AUTHORIZDED  SIGNATURE</t>
    <phoneticPr fontId="1" type="noConversion"/>
  </si>
  <si>
    <t xml:space="preserve">SHIPPED  FROM : SHANGHAI                                                   TO:HUIZHOU                         </t>
    <phoneticPr fontId="1" type="noConversion"/>
  </si>
  <si>
    <t xml:space="preserve">PER:    </t>
    <phoneticPr fontId="1" type="noConversion"/>
  </si>
  <si>
    <t xml:space="preserve">                                                                                                            PACKING  METHOD :</t>
    <phoneticPr fontId="1" type="noConversion"/>
  </si>
  <si>
    <t xml:space="preserve">"Non-wooden  packing"                                                                                 </t>
    <phoneticPr fontId="1" type="noConversion"/>
  </si>
  <si>
    <t>CARTON  PACKING</t>
    <phoneticPr fontId="1" type="noConversion"/>
  </si>
  <si>
    <t>苏州住电装有限公司</t>
    <phoneticPr fontId="1" type="noConversion"/>
  </si>
  <si>
    <r>
      <t>苏州市相城区黄埭镇潘阳工业园区春秋路</t>
    </r>
    <r>
      <rPr>
        <b/>
        <sz val="10"/>
        <rFont val="Times New Roman"/>
        <family val="1"/>
      </rPr>
      <t>15</t>
    </r>
    <r>
      <rPr>
        <b/>
        <sz val="10"/>
        <rFont val="宋体"/>
        <family val="3"/>
        <charset val="134"/>
      </rPr>
      <t>号</t>
    </r>
    <phoneticPr fontId="1" type="noConversion"/>
  </si>
  <si>
    <r>
      <t>收货人：谢榕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电话：</t>
    </r>
    <r>
      <rPr>
        <b/>
        <sz val="10"/>
        <rFont val="Times New Roman"/>
        <family val="1"/>
      </rPr>
      <t>0512-65710060-256</t>
    </r>
    <phoneticPr fontId="1" type="noConversion"/>
  </si>
  <si>
    <t>7165-1477</t>
    <phoneticPr fontId="1" type="noConversion"/>
  </si>
  <si>
    <t>7165-1092</t>
    <phoneticPr fontId="1" type="noConversion"/>
  </si>
  <si>
    <t>7165-1315</t>
    <phoneticPr fontId="1" type="noConversion"/>
  </si>
  <si>
    <t>7165-1625</t>
    <phoneticPr fontId="1" type="noConversion"/>
  </si>
  <si>
    <t>PO#:FFG-S7-0146</t>
    <phoneticPr fontId="1" type="noConversion"/>
  </si>
  <si>
    <r>
      <t>收货人：谢榕</t>
    </r>
    <r>
      <rPr>
        <b/>
        <sz val="10"/>
        <rFont val="Times New Roman"/>
        <family val="1"/>
      </rPr>
      <t xml:space="preserve">       </t>
    </r>
    <r>
      <rPr>
        <b/>
        <sz val="10"/>
        <rFont val="宋体"/>
        <family val="3"/>
        <charset val="134"/>
      </rPr>
      <t>电话：</t>
    </r>
    <r>
      <rPr>
        <b/>
        <sz val="10"/>
        <rFont val="Times New Roman"/>
        <family val="1"/>
      </rPr>
      <t>0512-65710060-256</t>
    </r>
    <phoneticPr fontId="1" type="noConversion"/>
  </si>
  <si>
    <t>SDM-17019</t>
    <phoneticPr fontId="1" type="noConversion"/>
  </si>
  <si>
    <t>PO#:FFG-S7-0144</t>
    <phoneticPr fontId="1" type="noConversion"/>
  </si>
  <si>
    <t>PO#:FFG-S7-0145</t>
    <phoneticPr fontId="1" type="noConversion"/>
  </si>
  <si>
    <t>PO#:FFG-S7-0147</t>
    <phoneticPr fontId="1" type="noConversion"/>
  </si>
  <si>
    <t>PO#:FFG-S7-0147</t>
    <phoneticPr fontId="1" type="noConversion"/>
  </si>
  <si>
    <t>Case No.1-21</t>
    <phoneticPr fontId="1" type="noConversion"/>
  </si>
  <si>
    <t>宅急便</t>
    <phoneticPr fontId="1" type="noConversion"/>
  </si>
</sst>
</file>

<file path=xl/styles.xml><?xml version="1.0" encoding="utf-8"?>
<styleSheet xmlns="http://schemas.openxmlformats.org/spreadsheetml/2006/main">
  <numFmts count="10">
    <numFmt numFmtId="26" formatCode="\$#,##0.00_);[Red]\(\$#,##0.00\)"/>
    <numFmt numFmtId="176" formatCode="\$#,##0.0000_);[Red]\(\$#,##0.0000\)"/>
    <numFmt numFmtId="177" formatCode="0.00_ "/>
    <numFmt numFmtId="178" formatCode="#,##0.00&quot;KGS&quot;"/>
    <numFmt numFmtId="179" formatCode="0_);[Red]\(0\)"/>
    <numFmt numFmtId="180" formatCode="#,##0_);[Red]\(#,##0\)"/>
    <numFmt numFmtId="181" formatCode="###&quot;CTNS&quot;"/>
    <numFmt numFmtId="182" formatCode="#,##0_ "/>
    <numFmt numFmtId="183" formatCode="[$-409]dd/mmm/yy;@"/>
    <numFmt numFmtId="184" formatCode="#,##0.0000&quot;KGS&quot;"/>
  </numFmts>
  <fonts count="12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22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C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centerContinuous"/>
    </xf>
    <xf numFmtId="2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Border="1"/>
    <xf numFmtId="0" fontId="5" fillId="0" borderId="1" xfId="0" applyFont="1" applyBorder="1"/>
    <xf numFmtId="0" fontId="8" fillId="0" borderId="0" xfId="0" applyFont="1"/>
    <xf numFmtId="15" fontId="8" fillId="0" borderId="3" xfId="0" applyNumberFormat="1" applyFont="1" applyBorder="1" applyAlignment="1">
      <alignment horizontal="right"/>
    </xf>
    <xf numFmtId="176" fontId="3" fillId="0" borderId="0" xfId="0" applyNumberFormat="1" applyFont="1" applyAlignment="1">
      <alignment horizontal="center"/>
    </xf>
    <xf numFmtId="0" fontId="8" fillId="0" borderId="0" xfId="0" applyFont="1" applyFill="1"/>
    <xf numFmtId="177" fontId="5" fillId="0" borderId="0" xfId="0" applyNumberFormat="1" applyFont="1"/>
    <xf numFmtId="0" fontId="5" fillId="0" borderId="4" xfId="0" applyFont="1" applyBorder="1"/>
    <xf numFmtId="0" fontId="3" fillId="0" borderId="1" xfId="0" applyFont="1" applyBorder="1" applyAlignment="1">
      <alignment horizontal="right"/>
    </xf>
    <xf numFmtId="26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center"/>
    </xf>
    <xf numFmtId="0" fontId="3" fillId="0" borderId="0" xfId="0" applyFont="1" applyBorder="1"/>
    <xf numFmtId="180" fontId="3" fillId="0" borderId="0" xfId="0" applyNumberFormat="1" applyFont="1" applyBorder="1" applyAlignment="1">
      <alignment horizontal="center"/>
    </xf>
    <xf numFmtId="181" fontId="3" fillId="0" borderId="0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3" xfId="0" applyFont="1" applyBorder="1"/>
    <xf numFmtId="26" fontId="4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178" fontId="3" fillId="0" borderId="0" xfId="0" applyNumberFormat="1" applyFont="1"/>
    <xf numFmtId="0" fontId="5" fillId="0" borderId="0" xfId="0" applyFont="1" applyBorder="1"/>
    <xf numFmtId="0" fontId="3" fillId="0" borderId="4" xfId="0" applyFont="1" applyBorder="1"/>
    <xf numFmtId="181" fontId="3" fillId="0" borderId="0" xfId="0" applyNumberFormat="1" applyFont="1" applyAlignment="1">
      <alignment horizontal="center"/>
    </xf>
    <xf numFmtId="0" fontId="3" fillId="0" borderId="6" xfId="0" applyFont="1" applyBorder="1"/>
    <xf numFmtId="180" fontId="3" fillId="0" borderId="1" xfId="0" applyNumberFormat="1" applyFont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5" fillId="0" borderId="5" xfId="0" applyNumberFormat="1" applyFont="1" applyBorder="1" applyAlignment="1">
      <alignment horizontal="center"/>
    </xf>
    <xf numFmtId="180" fontId="5" fillId="0" borderId="3" xfId="0" applyNumberFormat="1" applyFont="1" applyBorder="1" applyAlignment="1">
      <alignment horizontal="center"/>
    </xf>
    <xf numFmtId="180" fontId="3" fillId="0" borderId="2" xfId="0" applyNumberFormat="1" applyFont="1" applyBorder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0" fontId="5" fillId="0" borderId="0" xfId="0" applyNumberFormat="1" applyFont="1" applyAlignment="1">
      <alignment horizontal="center"/>
    </xf>
    <xf numFmtId="26" fontId="2" fillId="0" borderId="0" xfId="0" applyNumberFormat="1" applyFont="1" applyAlignment="1">
      <alignment horizontal="right"/>
    </xf>
    <xf numFmtId="26" fontId="3" fillId="0" borderId="0" xfId="0" applyNumberFormat="1" applyFont="1" applyAlignment="1">
      <alignment horizontal="left"/>
    </xf>
    <xf numFmtId="26" fontId="3" fillId="0" borderId="0" xfId="0" applyNumberFormat="1" applyFont="1" applyBorder="1"/>
    <xf numFmtId="26" fontId="8" fillId="0" borderId="5" xfId="0" applyNumberFormat="1" applyFont="1" applyBorder="1" applyAlignment="1">
      <alignment horizontal="right"/>
    </xf>
    <xf numFmtId="26" fontId="5" fillId="0" borderId="5" xfId="0" applyNumberFormat="1" applyFont="1" applyBorder="1"/>
    <xf numFmtId="26" fontId="5" fillId="0" borderId="3" xfId="0" applyNumberFormat="1" applyFont="1" applyBorder="1"/>
    <xf numFmtId="26" fontId="3" fillId="0" borderId="0" xfId="0" applyNumberFormat="1" applyFont="1"/>
    <xf numFmtId="26" fontId="3" fillId="0" borderId="2" xfId="0" applyNumberFormat="1" applyFont="1" applyBorder="1"/>
    <xf numFmtId="26" fontId="5" fillId="0" borderId="1" xfId="0" applyNumberFormat="1" applyFont="1" applyBorder="1"/>
    <xf numFmtId="26" fontId="5" fillId="0" borderId="0" xfId="0" applyNumberFormat="1" applyFont="1"/>
    <xf numFmtId="26" fontId="5" fillId="0" borderId="0" xfId="0" applyNumberFormat="1" applyFont="1" applyBorder="1" applyAlignment="1">
      <alignment horizontal="centerContinuous"/>
    </xf>
    <xf numFmtId="26" fontId="5" fillId="0" borderId="4" xfId="0" applyNumberFormat="1" applyFont="1" applyBorder="1"/>
    <xf numFmtId="181" fontId="3" fillId="0" borderId="1" xfId="0" applyNumberFormat="1" applyFont="1" applyBorder="1" applyAlignment="1">
      <alignment horizontal="center"/>
    </xf>
    <xf numFmtId="181" fontId="3" fillId="0" borderId="2" xfId="0" applyNumberFormat="1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Border="1"/>
    <xf numFmtId="178" fontId="5" fillId="0" borderId="5" xfId="0" applyNumberFormat="1" applyFont="1" applyBorder="1"/>
    <xf numFmtId="178" fontId="5" fillId="0" borderId="3" xfId="0" applyNumberFormat="1" applyFont="1" applyBorder="1"/>
    <xf numFmtId="178" fontId="3" fillId="0" borderId="2" xfId="0" applyNumberFormat="1" applyFont="1" applyBorder="1"/>
    <xf numFmtId="178" fontId="3" fillId="0" borderId="1" xfId="0" applyNumberFormat="1" applyFont="1" applyBorder="1" applyAlignment="1">
      <alignment horizontal="center"/>
    </xf>
    <xf numFmtId="178" fontId="5" fillId="0" borderId="0" xfId="0" applyNumberFormat="1" applyFont="1"/>
    <xf numFmtId="178" fontId="3" fillId="0" borderId="0" xfId="0" applyNumberFormat="1" applyFont="1" applyBorder="1" applyAlignment="1">
      <alignment horizontal="centerContinuous"/>
    </xf>
    <xf numFmtId="178" fontId="5" fillId="0" borderId="4" xfId="0" applyNumberFormat="1" applyFont="1" applyBorder="1"/>
    <xf numFmtId="183" fontId="8" fillId="0" borderId="3" xfId="0" applyNumberFormat="1" applyFont="1" applyBorder="1" applyAlignment="1">
      <alignment horizontal="right"/>
    </xf>
    <xf numFmtId="0" fontId="8" fillId="0" borderId="6" xfId="0" applyFont="1" applyBorder="1"/>
    <xf numFmtId="0" fontId="3" fillId="0" borderId="6" xfId="0" applyFont="1" applyBorder="1" applyAlignment="1">
      <alignment horizontal="center"/>
    </xf>
    <xf numFmtId="26" fontId="3" fillId="0" borderId="6" xfId="0" applyNumberFormat="1" applyFont="1" applyBorder="1" applyAlignment="1">
      <alignment horizontal="right"/>
    </xf>
    <xf numFmtId="180" fontId="3" fillId="0" borderId="6" xfId="0" applyNumberFormat="1" applyFont="1" applyBorder="1" applyAlignment="1">
      <alignment horizontal="right"/>
    </xf>
    <xf numFmtId="18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84" fontId="3" fillId="0" borderId="6" xfId="0" applyNumberFormat="1" applyFont="1" applyBorder="1" applyAlignment="1">
      <alignment horizontal="right"/>
    </xf>
    <xf numFmtId="179" fontId="5" fillId="0" borderId="0" xfId="0" applyNumberFormat="1" applyFont="1" applyBorder="1"/>
    <xf numFmtId="179" fontId="3" fillId="0" borderId="0" xfId="0" applyNumberFormat="1" applyFont="1"/>
    <xf numFmtId="0" fontId="3" fillId="0" borderId="2" xfId="0" applyFont="1" applyBorder="1" applyAlignment="1">
      <alignment horizontal="left"/>
    </xf>
    <xf numFmtId="179" fontId="3" fillId="0" borderId="0" xfId="0" applyNumberFormat="1" applyFont="1" applyAlignment="1">
      <alignment horizontal="left"/>
    </xf>
    <xf numFmtId="179" fontId="3" fillId="0" borderId="0" xfId="0" applyNumberFormat="1" applyFont="1" applyBorder="1"/>
    <xf numFmtId="179" fontId="8" fillId="0" borderId="0" xfId="0" applyNumberFormat="1" applyFont="1"/>
    <xf numFmtId="179" fontId="5" fillId="0" borderId="0" xfId="0" applyNumberFormat="1" applyFont="1"/>
    <xf numFmtId="0" fontId="6" fillId="0" borderId="5" xfId="0" applyFont="1" applyBorder="1"/>
    <xf numFmtId="0" fontId="6" fillId="0" borderId="3" xfId="0" applyFont="1" applyBorder="1"/>
    <xf numFmtId="0" fontId="3" fillId="0" borderId="0" xfId="0" applyFont="1" applyAlignment="1"/>
    <xf numFmtId="0" fontId="3" fillId="0" borderId="0" xfId="0" applyFont="1" applyBorder="1" applyAlignment="1"/>
    <xf numFmtId="0" fontId="6" fillId="0" borderId="5" xfId="0" applyFont="1" applyBorder="1" applyAlignment="1"/>
    <xf numFmtId="0" fontId="6" fillId="0" borderId="3" xfId="0" applyFont="1" applyBorder="1" applyAlignment="1"/>
    <xf numFmtId="0" fontId="5" fillId="0" borderId="3" xfId="0" applyFont="1" applyBorder="1" applyAlignment="1"/>
    <xf numFmtId="0" fontId="5" fillId="0" borderId="5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0" borderId="2" xfId="0" applyFont="1" applyBorder="1" applyAlignment="1"/>
    <xf numFmtId="0" fontId="8" fillId="0" borderId="0" xfId="0" applyFont="1" applyAlignment="1"/>
    <xf numFmtId="0" fontId="3" fillId="0" borderId="6" xfId="0" applyFont="1" applyBorder="1" applyAlignment="1"/>
    <xf numFmtId="181" fontId="3" fillId="0" borderId="0" xfId="0" applyNumberFormat="1" applyFont="1" applyAlignment="1"/>
    <xf numFmtId="0" fontId="5" fillId="0" borderId="0" xfId="0" applyFont="1" applyAlignment="1"/>
    <xf numFmtId="182" fontId="3" fillId="3" borderId="6" xfId="0" applyNumberFormat="1" applyFont="1" applyFill="1" applyBorder="1" applyAlignment="1">
      <alignment horizontal="center"/>
    </xf>
    <xf numFmtId="179" fontId="9" fillId="0" borderId="0" xfId="0" applyNumberFormat="1" applyFont="1" applyBorder="1"/>
    <xf numFmtId="179" fontId="9" fillId="0" borderId="0" xfId="0" applyNumberFormat="1" applyFont="1"/>
    <xf numFmtId="0" fontId="9" fillId="0" borderId="0" xfId="0" applyFont="1"/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180" fontId="10" fillId="3" borderId="0" xfId="0" applyNumberFormat="1" applyFont="1" applyFill="1" applyAlignment="1">
      <alignment horizontal="right"/>
    </xf>
    <xf numFmtId="176" fontId="10" fillId="3" borderId="0" xfId="0" applyNumberFormat="1" applyFont="1" applyFill="1" applyBorder="1" applyAlignment="1">
      <alignment horizontal="center"/>
    </xf>
    <xf numFmtId="26" fontId="10" fillId="3" borderId="0" xfId="0" applyNumberFormat="1" applyFont="1" applyFill="1" applyAlignment="1">
      <alignment horizontal="right"/>
    </xf>
    <xf numFmtId="176" fontId="10" fillId="3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81" fontId="10" fillId="0" borderId="0" xfId="0" applyNumberFormat="1" applyFont="1" applyFill="1" applyAlignment="1">
      <alignment horizontal="right"/>
    </xf>
    <xf numFmtId="184" fontId="10" fillId="0" borderId="0" xfId="0" applyNumberFormat="1" applyFont="1" applyFill="1" applyAlignment="1">
      <alignment horizontal="right"/>
    </xf>
    <xf numFmtId="178" fontId="10" fillId="0" borderId="0" xfId="0" applyNumberFormat="1" applyFont="1" applyAlignment="1">
      <alignment horizontal="center"/>
    </xf>
    <xf numFmtId="184" fontId="10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right"/>
    </xf>
    <xf numFmtId="181" fontId="10" fillId="0" borderId="0" xfId="0" applyNumberFormat="1" applyFont="1" applyAlignment="1">
      <alignment horizontal="right"/>
    </xf>
    <xf numFmtId="184" fontId="10" fillId="0" borderId="0" xfId="0" applyNumberFormat="1" applyFont="1" applyAlignment="1">
      <alignment horizontal="right"/>
    </xf>
    <xf numFmtId="179" fontId="11" fillId="0" borderId="0" xfId="0" applyNumberFormat="1" applyFont="1" applyBorder="1"/>
    <xf numFmtId="0" fontId="9" fillId="3" borderId="0" xfId="0" applyFont="1" applyFill="1"/>
    <xf numFmtId="0" fontId="7" fillId="2" borderId="7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0"/>
  <sheetViews>
    <sheetView showGridLines="0" showZeros="0" tabSelected="1" zoomScaleNormal="100" workbookViewId="0">
      <selection activeCell="I8" sqref="I8"/>
    </sheetView>
  </sheetViews>
  <sheetFormatPr defaultColWidth="9" defaultRowHeight="15.75"/>
  <cols>
    <col min="1" max="1" width="9" style="3" customWidth="1"/>
    <col min="2" max="2" width="12.25" style="3" customWidth="1"/>
    <col min="3" max="3" width="10" style="3" customWidth="1"/>
    <col min="4" max="4" width="9.75" style="3" customWidth="1"/>
    <col min="5" max="5" width="10.25" style="40" customWidth="1"/>
    <col min="6" max="6" width="6.875" style="3" customWidth="1"/>
    <col min="7" max="7" width="11.875" style="3" customWidth="1"/>
    <col min="8" max="8" width="14" style="52" bestFit="1" customWidth="1"/>
    <col min="9" max="9" width="9.875" style="79" customWidth="1"/>
    <col min="10" max="10" width="11.5" style="79" customWidth="1"/>
    <col min="11" max="16384" width="9" style="3"/>
  </cols>
  <sheetData>
    <row r="1" spans="1:9" ht="22.5">
      <c r="A1" s="14"/>
      <c r="H1" s="46"/>
    </row>
    <row r="2" spans="1:9" ht="22.5">
      <c r="A2" s="126" t="s">
        <v>48</v>
      </c>
      <c r="B2" s="126"/>
      <c r="C2" s="126"/>
      <c r="D2" s="126"/>
      <c r="E2" s="126"/>
      <c r="F2" s="126"/>
      <c r="G2" s="126"/>
      <c r="H2" s="126"/>
    </row>
    <row r="3" spans="1:9">
      <c r="A3" s="1" t="s">
        <v>49</v>
      </c>
      <c r="B3" s="1"/>
      <c r="C3" s="1"/>
      <c r="D3" s="1"/>
      <c r="F3" s="1"/>
      <c r="G3" s="1"/>
      <c r="H3" s="47"/>
      <c r="I3" s="81"/>
    </row>
    <row r="4" spans="1:9">
      <c r="A4" s="1" t="s">
        <v>50</v>
      </c>
      <c r="B4" s="1"/>
      <c r="C4" s="1"/>
      <c r="D4" s="1"/>
      <c r="F4" s="1"/>
      <c r="G4" s="1"/>
      <c r="H4" s="47"/>
      <c r="I4" s="81"/>
    </row>
    <row r="5" spans="1:9" ht="25.5" customHeight="1">
      <c r="A5" s="121" t="s">
        <v>51</v>
      </c>
      <c r="B5" s="122"/>
      <c r="C5" s="122"/>
      <c r="D5" s="122"/>
      <c r="E5" s="122"/>
      <c r="F5" s="122"/>
      <c r="G5" s="122"/>
      <c r="H5" s="123"/>
    </row>
    <row r="6" spans="1:9" ht="15" customHeight="1">
      <c r="A6" s="27"/>
      <c r="B6" s="27"/>
      <c r="C6" s="27"/>
      <c r="D6" s="27"/>
      <c r="E6" s="28"/>
      <c r="F6" s="27"/>
      <c r="G6" s="27"/>
      <c r="H6" s="48"/>
      <c r="I6" s="82"/>
    </row>
    <row r="7" spans="1:9">
      <c r="A7" s="1" t="s">
        <v>52</v>
      </c>
      <c r="B7" s="1"/>
      <c r="C7" s="1"/>
      <c r="D7" s="1"/>
      <c r="F7" s="1"/>
      <c r="G7" s="1"/>
      <c r="H7" s="49" t="s">
        <v>86</v>
      </c>
      <c r="I7" s="119" t="s">
        <v>92</v>
      </c>
    </row>
    <row r="8" spans="1:9">
      <c r="A8" s="3" t="s">
        <v>53</v>
      </c>
      <c r="H8" s="70">
        <v>43089</v>
      </c>
      <c r="I8" s="82"/>
    </row>
    <row r="9" spans="1:9">
      <c r="B9" s="3" t="s">
        <v>54</v>
      </c>
      <c r="C9" s="85" t="s">
        <v>77</v>
      </c>
      <c r="D9" s="30"/>
      <c r="E9" s="41"/>
      <c r="F9" s="30"/>
      <c r="G9" s="30"/>
      <c r="H9" s="50"/>
      <c r="I9" s="82"/>
    </row>
    <row r="10" spans="1:9">
      <c r="C10" s="85" t="s">
        <v>78</v>
      </c>
      <c r="D10" s="30"/>
      <c r="E10" s="41"/>
      <c r="F10" s="30"/>
      <c r="G10" s="30"/>
      <c r="H10" s="50"/>
      <c r="I10" s="82"/>
    </row>
    <row r="11" spans="1:9">
      <c r="C11" s="86" t="s">
        <v>85</v>
      </c>
      <c r="D11" s="31"/>
      <c r="E11" s="42"/>
      <c r="F11" s="31"/>
      <c r="G11" s="31"/>
      <c r="H11" s="51"/>
      <c r="I11" s="82"/>
    </row>
    <row r="12" spans="1:9">
      <c r="C12" s="31"/>
      <c r="D12" s="31"/>
      <c r="E12" s="42"/>
      <c r="F12" s="31"/>
      <c r="G12" s="31"/>
      <c r="H12" s="51"/>
      <c r="I12" s="82"/>
    </row>
    <row r="13" spans="1:9">
      <c r="B13" s="3" t="s">
        <v>55</v>
      </c>
      <c r="C13" s="30" t="str">
        <f>C9</f>
        <v>苏州住电装有限公司</v>
      </c>
      <c r="D13" s="30"/>
      <c r="E13" s="41"/>
      <c r="F13" s="30"/>
      <c r="G13" s="30"/>
      <c r="H13" s="51"/>
      <c r="I13" s="82"/>
    </row>
    <row r="14" spans="1:9">
      <c r="C14" s="30" t="str">
        <f>C10</f>
        <v>苏州市相城区黄埭镇潘阳工业园区春秋路15号</v>
      </c>
      <c r="D14" s="30"/>
      <c r="E14" s="41"/>
      <c r="F14" s="30"/>
      <c r="G14" s="30"/>
      <c r="H14" s="51"/>
      <c r="I14" s="82"/>
    </row>
    <row r="15" spans="1:9">
      <c r="C15" s="31" t="str">
        <f>C11</f>
        <v>收货人：谢榕       电话：0512-65710060-256</v>
      </c>
      <c r="D15" s="31"/>
      <c r="E15" s="42"/>
      <c r="F15" s="31"/>
      <c r="G15" s="31"/>
      <c r="H15" s="51"/>
      <c r="I15" s="82"/>
    </row>
    <row r="16" spans="1:9">
      <c r="I16" s="82"/>
    </row>
    <row r="17" spans="1:10" ht="0.95" customHeight="1" thickBot="1">
      <c r="I17" s="82"/>
    </row>
    <row r="18" spans="1:10">
      <c r="A18" s="16" t="s">
        <v>56</v>
      </c>
      <c r="B18" s="16"/>
      <c r="C18" s="16"/>
      <c r="D18" s="16"/>
      <c r="E18" s="43"/>
      <c r="F18" s="16"/>
      <c r="G18" s="16" t="s">
        <v>57</v>
      </c>
      <c r="H18" s="53"/>
      <c r="I18" s="82"/>
    </row>
    <row r="19" spans="1:10" ht="16.5" thickBot="1">
      <c r="A19" s="5" t="s">
        <v>58</v>
      </c>
      <c r="B19" s="5"/>
      <c r="C19" s="5"/>
      <c r="D19" s="5"/>
      <c r="E19" s="39" t="s">
        <v>59</v>
      </c>
      <c r="F19" s="5"/>
      <c r="G19" s="5" t="s">
        <v>60</v>
      </c>
      <c r="H19" s="54" t="s">
        <v>61</v>
      </c>
      <c r="I19" s="82"/>
    </row>
    <row r="20" spans="1:10">
      <c r="A20" s="18" t="s">
        <v>91</v>
      </c>
      <c r="C20" s="124" t="s">
        <v>45</v>
      </c>
      <c r="D20" s="125"/>
      <c r="I20" s="82"/>
    </row>
    <row r="21" spans="1:10">
      <c r="A21" s="1" t="s">
        <v>46</v>
      </c>
      <c r="C21" s="18" t="s">
        <v>62</v>
      </c>
      <c r="E21" s="44"/>
      <c r="F21" s="12"/>
      <c r="G21" s="20"/>
      <c r="H21" s="25"/>
      <c r="I21" s="82"/>
    </row>
    <row r="22" spans="1:10">
      <c r="A22" s="104" t="s">
        <v>87</v>
      </c>
      <c r="B22" s="105"/>
      <c r="C22" s="106" t="s">
        <v>80</v>
      </c>
      <c r="D22" s="105"/>
      <c r="E22" s="107">
        <v>5000</v>
      </c>
      <c r="F22" s="106" t="s">
        <v>6</v>
      </c>
      <c r="G22" s="110">
        <v>5.7700000000000001E-2</v>
      </c>
      <c r="H22" s="109">
        <f>E22*G22</f>
        <v>288.5</v>
      </c>
      <c r="I22" s="82"/>
    </row>
    <row r="23" spans="1:10">
      <c r="A23" s="104" t="s">
        <v>87</v>
      </c>
      <c r="B23" s="105"/>
      <c r="C23" s="106" t="s">
        <v>83</v>
      </c>
      <c r="D23" s="105"/>
      <c r="E23" s="107">
        <v>4000</v>
      </c>
      <c r="F23" s="106" t="s">
        <v>6</v>
      </c>
      <c r="G23" s="110">
        <v>0.17760000000000001</v>
      </c>
      <c r="H23" s="109">
        <f t="shared" ref="H23" si="0">E23*G23</f>
        <v>710.4</v>
      </c>
      <c r="I23" s="82"/>
    </row>
    <row r="24" spans="1:10">
      <c r="A24" s="104" t="s">
        <v>88</v>
      </c>
      <c r="B24" s="105"/>
      <c r="C24" s="106" t="s">
        <v>80</v>
      </c>
      <c r="D24" s="105"/>
      <c r="E24" s="107">
        <v>10000</v>
      </c>
      <c r="F24" s="106" t="s">
        <v>6</v>
      </c>
      <c r="G24" s="110">
        <v>5.7700000000000001E-2</v>
      </c>
      <c r="H24" s="109">
        <f>E24*G24</f>
        <v>577</v>
      </c>
      <c r="I24" s="82"/>
    </row>
    <row r="25" spans="1:10">
      <c r="A25" s="104" t="s">
        <v>88</v>
      </c>
      <c r="B25" s="105"/>
      <c r="C25" s="106" t="s">
        <v>83</v>
      </c>
      <c r="D25" s="105"/>
      <c r="E25" s="107">
        <v>1000</v>
      </c>
      <c r="F25" s="106" t="s">
        <v>6</v>
      </c>
      <c r="G25" s="110">
        <v>0.17760000000000001</v>
      </c>
      <c r="H25" s="109">
        <f t="shared" ref="H25" si="1">E25*G25</f>
        <v>177.6</v>
      </c>
      <c r="I25" s="82"/>
    </row>
    <row r="26" spans="1:10" s="103" customFormat="1">
      <c r="A26" s="104" t="s">
        <v>84</v>
      </c>
      <c r="B26" s="120"/>
      <c r="C26" s="106" t="s">
        <v>82</v>
      </c>
      <c r="D26" s="105"/>
      <c r="E26" s="107">
        <v>5000</v>
      </c>
      <c r="F26" s="106" t="s">
        <v>6</v>
      </c>
      <c r="G26" s="108">
        <v>5.1299999999999998E-2</v>
      </c>
      <c r="H26" s="109">
        <f t="shared" ref="H26" si="2">E26*G26</f>
        <v>256.5</v>
      </c>
      <c r="I26" s="101"/>
      <c r="J26" s="102"/>
    </row>
    <row r="27" spans="1:10">
      <c r="A27" s="104" t="s">
        <v>84</v>
      </c>
      <c r="B27" s="105"/>
      <c r="C27" s="106" t="s">
        <v>80</v>
      </c>
      <c r="D27" s="105"/>
      <c r="E27" s="107">
        <v>25000</v>
      </c>
      <c r="F27" s="106" t="s">
        <v>6</v>
      </c>
      <c r="G27" s="110">
        <v>5.7700000000000001E-2</v>
      </c>
      <c r="H27" s="109">
        <f>E27*G27</f>
        <v>1442.5</v>
      </c>
      <c r="I27" s="82"/>
    </row>
    <row r="28" spans="1:10">
      <c r="A28" s="104" t="s">
        <v>89</v>
      </c>
      <c r="B28" s="105"/>
      <c r="C28" s="106" t="s">
        <v>81</v>
      </c>
      <c r="D28" s="105"/>
      <c r="E28" s="107">
        <v>3000</v>
      </c>
      <c r="F28" s="106" t="s">
        <v>6</v>
      </c>
      <c r="G28" s="110">
        <v>9.4500000000000001E-2</v>
      </c>
      <c r="H28" s="109">
        <f>E28*G28</f>
        <v>283.5</v>
      </c>
      <c r="I28" s="82"/>
    </row>
    <row r="29" spans="1:10">
      <c r="A29" s="104" t="s">
        <v>89</v>
      </c>
      <c r="B29" s="105"/>
      <c r="C29" s="106" t="s">
        <v>80</v>
      </c>
      <c r="D29" s="105"/>
      <c r="E29" s="107">
        <v>25000</v>
      </c>
      <c r="F29" s="106" t="s">
        <v>6</v>
      </c>
      <c r="G29" s="110">
        <v>5.7700000000000001E-2</v>
      </c>
      <c r="H29" s="109">
        <f>E29*G29</f>
        <v>1442.5</v>
      </c>
      <c r="I29" s="82"/>
    </row>
    <row r="30" spans="1:10" ht="16.5" thickBot="1">
      <c r="A30" s="104" t="s">
        <v>90</v>
      </c>
      <c r="B30" s="105"/>
      <c r="C30" s="106" t="s">
        <v>83</v>
      </c>
      <c r="D30" s="105"/>
      <c r="E30" s="107">
        <v>1000</v>
      </c>
      <c r="F30" s="106" t="s">
        <v>6</v>
      </c>
      <c r="G30" s="110">
        <v>0.17760000000000001</v>
      </c>
      <c r="H30" s="109">
        <f t="shared" ref="H30" si="3">E30*G30</f>
        <v>177.6</v>
      </c>
      <c r="I30" s="82"/>
    </row>
    <row r="31" spans="1:10" ht="16.5" thickTop="1">
      <c r="A31" s="38" t="s">
        <v>64</v>
      </c>
      <c r="B31" s="38"/>
      <c r="C31" s="71" t="s">
        <v>65</v>
      </c>
      <c r="D31" s="38"/>
      <c r="E31" s="74">
        <f>SUM(E21:E30)</f>
        <v>79000</v>
      </c>
      <c r="F31" s="72" t="s">
        <v>63</v>
      </c>
      <c r="G31" s="72"/>
      <c r="H31" s="73">
        <f>SUM(H21:H30)</f>
        <v>5356.1</v>
      </c>
      <c r="I31" s="82"/>
    </row>
    <row r="32" spans="1:10">
      <c r="A32" s="7"/>
      <c r="I32" s="82"/>
      <c r="J32" s="83"/>
    </row>
    <row r="33" spans="1:9">
      <c r="A33" s="7" t="s">
        <v>66</v>
      </c>
      <c r="B33" s="7"/>
      <c r="C33" s="7"/>
      <c r="D33" s="7"/>
      <c r="E33" s="45"/>
      <c r="F33" s="7"/>
      <c r="G33" s="7"/>
      <c r="H33" s="55"/>
      <c r="I33" s="78"/>
    </row>
    <row r="34" spans="1:9">
      <c r="A34" s="7" t="s">
        <v>42</v>
      </c>
      <c r="B34" s="7"/>
      <c r="C34" s="7"/>
      <c r="D34" s="7"/>
      <c r="E34" s="45"/>
      <c r="F34" s="7" t="s">
        <v>67</v>
      </c>
      <c r="G34" s="7"/>
      <c r="H34" s="55"/>
      <c r="I34" s="84"/>
    </row>
    <row r="35" spans="1:9">
      <c r="A35" s="7"/>
      <c r="B35" s="7"/>
      <c r="C35" s="7"/>
      <c r="D35" s="7"/>
      <c r="E35" s="28" t="s">
        <v>68</v>
      </c>
      <c r="F35" s="10"/>
      <c r="G35" s="33"/>
      <c r="H35" s="56" t="s">
        <v>69</v>
      </c>
      <c r="I35" s="78"/>
    </row>
    <row r="36" spans="1:9">
      <c r="A36" s="7" t="s">
        <v>70</v>
      </c>
      <c r="B36" s="7"/>
      <c r="C36" s="7"/>
      <c r="D36" s="7"/>
      <c r="E36" s="45"/>
      <c r="F36" s="7"/>
      <c r="G36" s="7"/>
      <c r="H36" s="55" t="s">
        <v>69</v>
      </c>
      <c r="I36" s="78"/>
    </row>
    <row r="37" spans="1:9" ht="16.5" thickBot="1">
      <c r="A37" s="7"/>
      <c r="B37" s="7"/>
      <c r="C37" s="7"/>
      <c r="D37" s="7"/>
      <c r="E37" s="45"/>
      <c r="F37" s="23"/>
      <c r="G37" s="23"/>
      <c r="H37" s="57"/>
      <c r="I37" s="78"/>
    </row>
    <row r="38" spans="1:9" ht="16.5" thickTop="1">
      <c r="A38" s="7"/>
      <c r="B38" s="7"/>
      <c r="C38" s="7"/>
      <c r="D38" s="7"/>
      <c r="E38" s="45"/>
      <c r="F38" s="7"/>
      <c r="G38" s="7"/>
      <c r="H38" s="55"/>
      <c r="I38" s="78"/>
    </row>
    <row r="39" spans="1:9">
      <c r="A39" s="7"/>
      <c r="B39" s="7"/>
      <c r="C39" s="7"/>
      <c r="D39" s="7"/>
      <c r="E39" s="45"/>
      <c r="F39" s="7" t="s">
        <v>71</v>
      </c>
      <c r="G39" s="7"/>
      <c r="H39" s="55"/>
      <c r="I39" s="78"/>
    </row>
    <row r="40" spans="1:9">
      <c r="A40" s="7" t="s">
        <v>72</v>
      </c>
      <c r="B40" s="7"/>
      <c r="C40" s="7"/>
      <c r="D40" s="7"/>
      <c r="E40" s="45"/>
      <c r="F40" s="7"/>
      <c r="G40" s="7"/>
      <c r="H40" s="55"/>
      <c r="I40" s="78"/>
    </row>
    <row r="41" spans="1:9">
      <c r="A41" s="7" t="s">
        <v>73</v>
      </c>
      <c r="B41" s="7"/>
      <c r="C41" s="7"/>
      <c r="D41" s="7"/>
      <c r="E41" s="45"/>
      <c r="F41" s="7"/>
      <c r="G41" s="7"/>
      <c r="H41" s="55"/>
      <c r="I41" s="78"/>
    </row>
    <row r="42" spans="1:9">
      <c r="A42" s="7" t="s">
        <v>74</v>
      </c>
      <c r="B42" s="7"/>
      <c r="C42" s="7"/>
      <c r="D42" s="7"/>
      <c r="E42" s="45" t="s">
        <v>39</v>
      </c>
      <c r="F42" s="7"/>
      <c r="G42" s="22"/>
      <c r="H42" s="55"/>
      <c r="I42" s="78"/>
    </row>
    <row r="43" spans="1:9">
      <c r="A43" s="7" t="s">
        <v>75</v>
      </c>
      <c r="B43" s="7"/>
      <c r="C43" s="7"/>
      <c r="D43" s="7"/>
      <c r="E43" s="45"/>
      <c r="F43" s="7"/>
      <c r="G43" s="7" t="s">
        <v>76</v>
      </c>
      <c r="H43" s="55"/>
      <c r="I43" s="78"/>
    </row>
    <row r="44" spans="1:9">
      <c r="B44" s="7"/>
      <c r="C44" s="7"/>
      <c r="D44" s="7"/>
      <c r="E44" s="45"/>
      <c r="F44" s="7"/>
      <c r="G44" s="7"/>
      <c r="H44" s="55"/>
      <c r="I44" s="82"/>
    </row>
    <row r="45" spans="1:9">
      <c r="I45" s="82"/>
    </row>
    <row r="46" spans="1:9">
      <c r="I46" s="82"/>
    </row>
    <row r="47" spans="1:9">
      <c r="I47" s="82"/>
    </row>
    <row r="48" spans="1:9">
      <c r="I48" s="82"/>
    </row>
    <row r="49" spans="9:9">
      <c r="I49" s="82"/>
    </row>
    <row r="50" spans="9:9">
      <c r="I50" s="82"/>
    </row>
  </sheetData>
  <mergeCells count="3">
    <mergeCell ref="A5:H5"/>
    <mergeCell ref="C20:D20"/>
    <mergeCell ref="A2:H2"/>
  </mergeCells>
  <phoneticPr fontId="1" type="noConversion"/>
  <printOptions horizontalCentered="1"/>
  <pageMargins left="0.74803149606299213" right="0.74803149606299213" top="0.47244094488188981" bottom="0.78740157480314965" header="0.51181102362204722" footer="0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showGridLines="0" showZeros="0" zoomScaleNormal="100" workbookViewId="0">
      <selection activeCell="E36" sqref="E36"/>
    </sheetView>
  </sheetViews>
  <sheetFormatPr defaultColWidth="9" defaultRowHeight="15.75"/>
  <cols>
    <col min="1" max="1" width="9" style="3" customWidth="1"/>
    <col min="2" max="2" width="11.875" style="3" customWidth="1"/>
    <col min="3" max="3" width="10" style="87" customWidth="1"/>
    <col min="4" max="4" width="9.75" style="37" customWidth="1"/>
    <col min="5" max="5" width="10.25" style="3" customWidth="1"/>
    <col min="6" max="6" width="6.875" style="3" customWidth="1"/>
    <col min="7" max="7" width="14.5" style="34" customWidth="1"/>
    <col min="8" max="8" width="15.125" style="3" customWidth="1"/>
    <col min="9" max="9" width="9.875" style="4" customWidth="1"/>
    <col min="10" max="16384" width="9" style="4"/>
  </cols>
  <sheetData>
    <row r="1" spans="1:9" ht="22.5">
      <c r="A1" s="14"/>
      <c r="H1" s="15"/>
    </row>
    <row r="2" spans="1:9" ht="22.5">
      <c r="A2" s="126" t="s">
        <v>48</v>
      </c>
      <c r="B2" s="126"/>
      <c r="C2" s="126"/>
      <c r="D2" s="126"/>
      <c r="E2" s="126"/>
      <c r="F2" s="126"/>
      <c r="G2" s="126"/>
      <c r="H2" s="126"/>
    </row>
    <row r="3" spans="1:9">
      <c r="A3" s="1" t="s">
        <v>8</v>
      </c>
      <c r="B3" s="1"/>
      <c r="E3" s="1"/>
      <c r="F3" s="1"/>
      <c r="G3" s="61"/>
      <c r="H3" s="1"/>
      <c r="I3" s="2"/>
    </row>
    <row r="4" spans="1:9">
      <c r="A4" s="1" t="s">
        <v>9</v>
      </c>
      <c r="B4" s="1"/>
      <c r="E4" s="1"/>
      <c r="F4" s="1"/>
      <c r="G4" s="61"/>
      <c r="H4" s="1"/>
      <c r="I4" s="2"/>
    </row>
    <row r="5" spans="1:9" ht="25.5" customHeight="1">
      <c r="A5" s="121" t="s">
        <v>47</v>
      </c>
      <c r="B5" s="122"/>
      <c r="C5" s="122"/>
      <c r="D5" s="122"/>
      <c r="E5" s="122"/>
      <c r="F5" s="122"/>
      <c r="G5" s="122"/>
      <c r="H5" s="123"/>
    </row>
    <row r="6" spans="1:9" ht="15" customHeight="1">
      <c r="A6" s="27"/>
      <c r="B6" s="27"/>
      <c r="C6" s="88"/>
      <c r="D6" s="29"/>
      <c r="E6" s="27"/>
      <c r="F6" s="27"/>
      <c r="G6" s="62"/>
      <c r="H6" s="27"/>
      <c r="I6" s="6"/>
    </row>
    <row r="7" spans="1:9">
      <c r="A7" s="1" t="s">
        <v>10</v>
      </c>
      <c r="B7" s="1"/>
      <c r="E7" s="1"/>
      <c r="F7" s="1"/>
      <c r="G7" s="61"/>
      <c r="H7" s="49" t="str">
        <f>美金Invoice!H7</f>
        <v>SDM-17019</v>
      </c>
      <c r="I7" s="6"/>
    </row>
    <row r="8" spans="1:9">
      <c r="A8" s="3" t="s">
        <v>11</v>
      </c>
      <c r="H8" s="19">
        <f>美金Invoice!H8</f>
        <v>43089</v>
      </c>
      <c r="I8" s="6"/>
    </row>
    <row r="9" spans="1:9">
      <c r="B9" s="3" t="s">
        <v>12</v>
      </c>
      <c r="C9" s="89" t="s">
        <v>77</v>
      </c>
      <c r="D9" s="30"/>
      <c r="E9" s="41"/>
      <c r="F9" s="30"/>
      <c r="G9" s="30"/>
      <c r="H9" s="50"/>
      <c r="I9" s="6"/>
    </row>
    <row r="10" spans="1:9">
      <c r="C10" s="89" t="s">
        <v>78</v>
      </c>
      <c r="D10" s="30"/>
      <c r="E10" s="41"/>
      <c r="F10" s="30"/>
      <c r="G10" s="30"/>
      <c r="H10" s="50"/>
      <c r="I10" s="6"/>
    </row>
    <row r="11" spans="1:9">
      <c r="C11" s="90" t="str">
        <f>美金Invoice!C11</f>
        <v>收货人：谢榕       电话：0512-65710060-256</v>
      </c>
      <c r="D11" s="31"/>
      <c r="E11" s="42"/>
      <c r="F11" s="31"/>
      <c r="G11" s="31"/>
      <c r="H11" s="51"/>
      <c r="I11" s="6"/>
    </row>
    <row r="12" spans="1:9">
      <c r="C12" s="91"/>
      <c r="D12" s="31"/>
      <c r="E12" s="42"/>
      <c r="F12" s="31"/>
      <c r="G12" s="64"/>
      <c r="H12" s="31"/>
      <c r="I12" s="6"/>
    </row>
    <row r="13" spans="1:9">
      <c r="B13" s="3" t="s">
        <v>13</v>
      </c>
      <c r="C13" s="92" t="str">
        <f>C9</f>
        <v>苏州住电装有限公司</v>
      </c>
      <c r="D13" s="30"/>
      <c r="E13" s="41"/>
      <c r="F13" s="30"/>
      <c r="G13" s="63"/>
      <c r="H13" s="31"/>
      <c r="I13" s="6"/>
    </row>
    <row r="14" spans="1:9">
      <c r="C14" s="92" t="str">
        <f>C10</f>
        <v>苏州市相城区黄埭镇潘阳工业园区春秋路15号</v>
      </c>
      <c r="D14" s="30"/>
      <c r="E14" s="41"/>
      <c r="F14" s="30"/>
      <c r="G14" s="63"/>
      <c r="H14" s="31"/>
      <c r="I14" s="6"/>
    </row>
    <row r="15" spans="1:9">
      <c r="C15" s="91" t="str">
        <f>C11</f>
        <v>收货人：谢榕       电话：0512-65710060-256</v>
      </c>
      <c r="D15" s="31"/>
      <c r="E15" s="42"/>
      <c r="F15" s="31"/>
      <c r="G15" s="64"/>
      <c r="H15" s="31"/>
      <c r="I15" s="6"/>
    </row>
    <row r="16" spans="1:9">
      <c r="I16" s="6"/>
    </row>
    <row r="17" spans="1:9" ht="0.95" customHeight="1" thickBot="1">
      <c r="I17" s="6"/>
    </row>
    <row r="18" spans="1:9">
      <c r="A18" s="16" t="s">
        <v>26</v>
      </c>
      <c r="B18" s="16"/>
      <c r="C18" s="93"/>
      <c r="D18" s="59"/>
      <c r="E18" s="16"/>
      <c r="F18" s="16"/>
      <c r="G18" s="65"/>
      <c r="H18" s="16"/>
      <c r="I18" s="6"/>
    </row>
    <row r="19" spans="1:9" ht="16.5" thickBot="1">
      <c r="A19" s="5" t="s">
        <v>27</v>
      </c>
      <c r="B19" s="24" t="s">
        <v>17</v>
      </c>
      <c r="C19" s="94"/>
      <c r="D19" s="58" t="s">
        <v>28</v>
      </c>
      <c r="E19" s="24" t="s">
        <v>29</v>
      </c>
      <c r="F19" s="5"/>
      <c r="G19" s="66" t="s">
        <v>30</v>
      </c>
      <c r="H19" s="5" t="s">
        <v>31</v>
      </c>
      <c r="I19" s="6"/>
    </row>
    <row r="20" spans="1:9">
      <c r="A20" s="18" t="str">
        <f>美金Invoice!A20</f>
        <v>Case No.1-21</v>
      </c>
      <c r="C20" s="95" t="s">
        <v>45</v>
      </c>
      <c r="D20" s="80"/>
      <c r="I20" s="32"/>
    </row>
    <row r="21" spans="1:9">
      <c r="A21" s="1" t="s">
        <v>43</v>
      </c>
      <c r="C21" s="96" t="s">
        <v>0</v>
      </c>
      <c r="E21" s="21">
        <v>0</v>
      </c>
      <c r="F21" s="12">
        <v>0</v>
      </c>
      <c r="G21" s="26"/>
      <c r="H21" s="26"/>
      <c r="I21" s="32"/>
    </row>
    <row r="22" spans="1:9">
      <c r="A22" s="104" t="str">
        <f>美金Invoice!A22</f>
        <v>PO#:FFG-S7-0144</v>
      </c>
      <c r="B22" s="105"/>
      <c r="C22" s="111" t="s">
        <v>80</v>
      </c>
      <c r="D22" s="112">
        <f t="shared" ref="D22" si="0">E22/5000</f>
        <v>1</v>
      </c>
      <c r="E22" s="107">
        <f>美金Invoice!E22</f>
        <v>5000</v>
      </c>
      <c r="F22" s="111" t="s">
        <v>6</v>
      </c>
      <c r="G22" s="113">
        <f>1.76/1000*E22</f>
        <v>8.8000000000000007</v>
      </c>
      <c r="H22" s="114"/>
      <c r="I22" s="32"/>
    </row>
    <row r="23" spans="1:9">
      <c r="A23" s="104" t="str">
        <f>美金Invoice!A23</f>
        <v>PO#:FFG-S7-0144</v>
      </c>
      <c r="B23" s="105"/>
      <c r="C23" s="111" t="s">
        <v>83</v>
      </c>
      <c r="D23" s="112">
        <f>E23/1000</f>
        <v>4</v>
      </c>
      <c r="E23" s="107">
        <f>美金Invoice!E23</f>
        <v>4000</v>
      </c>
      <c r="F23" s="111" t="s">
        <v>6</v>
      </c>
      <c r="G23" s="115">
        <v>6.1</v>
      </c>
      <c r="H23" s="114"/>
      <c r="I23" s="32"/>
    </row>
    <row r="24" spans="1:9">
      <c r="A24" s="104" t="str">
        <f>美金Invoice!A24</f>
        <v>PO#:FFG-S7-0145</v>
      </c>
      <c r="B24" s="105"/>
      <c r="C24" s="111" t="s">
        <v>80</v>
      </c>
      <c r="D24" s="112">
        <f t="shared" ref="D24" si="1">E24/5000</f>
        <v>2</v>
      </c>
      <c r="E24" s="107">
        <f>美金Invoice!E24</f>
        <v>10000</v>
      </c>
      <c r="F24" s="111" t="s">
        <v>6</v>
      </c>
      <c r="G24" s="113">
        <f>1.76/1000*E24</f>
        <v>17.600000000000001</v>
      </c>
      <c r="H24" s="114"/>
      <c r="I24" s="32"/>
    </row>
    <row r="25" spans="1:9">
      <c r="A25" s="104" t="str">
        <f>美金Invoice!A25</f>
        <v>PO#:FFG-S7-0145</v>
      </c>
      <c r="B25" s="105"/>
      <c r="C25" s="111" t="s">
        <v>83</v>
      </c>
      <c r="D25" s="112">
        <f>E25/1000</f>
        <v>1</v>
      </c>
      <c r="E25" s="107">
        <f>美金Invoice!E25</f>
        <v>1000</v>
      </c>
      <c r="F25" s="111" t="s">
        <v>6</v>
      </c>
      <c r="G25" s="115">
        <v>6.1</v>
      </c>
      <c r="H25" s="114"/>
      <c r="I25" s="32"/>
    </row>
    <row r="26" spans="1:9">
      <c r="A26" s="104" t="str">
        <f>美金Invoice!A26</f>
        <v>PO#:FFG-S7-0146</v>
      </c>
      <c r="B26" s="105"/>
      <c r="C26" s="111" t="s">
        <v>82</v>
      </c>
      <c r="D26" s="112">
        <v>1</v>
      </c>
      <c r="E26" s="107">
        <f>美金Invoice!E26</f>
        <v>5000</v>
      </c>
      <c r="F26" s="111" t="s">
        <v>6</v>
      </c>
      <c r="G26" s="113">
        <v>0.12</v>
      </c>
      <c r="H26" s="114"/>
      <c r="I26" s="32"/>
    </row>
    <row r="27" spans="1:9">
      <c r="A27" s="104" t="str">
        <f>美金Invoice!A27</f>
        <v>PO#:FFG-S7-0146</v>
      </c>
      <c r="B27" s="105"/>
      <c r="C27" s="111" t="s">
        <v>80</v>
      </c>
      <c r="D27" s="112">
        <f t="shared" ref="D27" si="2">E27/5000</f>
        <v>5</v>
      </c>
      <c r="E27" s="107">
        <f>美金Invoice!E27</f>
        <v>25000</v>
      </c>
      <c r="F27" s="111" t="s">
        <v>6</v>
      </c>
      <c r="G27" s="113">
        <f>1.76/1000*E27</f>
        <v>44</v>
      </c>
      <c r="H27" s="114"/>
      <c r="I27" s="32"/>
    </row>
    <row r="28" spans="1:9">
      <c r="A28" s="104" t="str">
        <f>美金Invoice!A28</f>
        <v>PO#:FFG-S7-0147</v>
      </c>
      <c r="B28" s="105"/>
      <c r="C28" s="116" t="s">
        <v>81</v>
      </c>
      <c r="D28" s="117">
        <f>E28/3000</f>
        <v>1</v>
      </c>
      <c r="E28" s="107">
        <f>美金Invoice!E28</f>
        <v>3000</v>
      </c>
      <c r="F28" s="116" t="s">
        <v>6</v>
      </c>
      <c r="G28" s="118">
        <f>2.17/1000*E28</f>
        <v>6.51</v>
      </c>
      <c r="H28" s="114"/>
      <c r="I28" s="32"/>
    </row>
    <row r="29" spans="1:9">
      <c r="A29" s="104" t="str">
        <f>美金Invoice!A29</f>
        <v>PO#:FFG-S7-0147</v>
      </c>
      <c r="B29" s="105"/>
      <c r="C29" s="111" t="s">
        <v>80</v>
      </c>
      <c r="D29" s="112">
        <f t="shared" ref="D29" si="3">E29/5000</f>
        <v>5</v>
      </c>
      <c r="E29" s="107">
        <f>美金Invoice!E29</f>
        <v>25000</v>
      </c>
      <c r="F29" s="111" t="s">
        <v>6</v>
      </c>
      <c r="G29" s="113">
        <f>1.76/1000*E29</f>
        <v>44</v>
      </c>
      <c r="H29" s="114"/>
      <c r="I29" s="32"/>
    </row>
    <row r="30" spans="1:9" ht="16.5" thickBot="1">
      <c r="A30" s="104" t="str">
        <f>美金Invoice!A30</f>
        <v>PO#:FFG-S7-0147</v>
      </c>
      <c r="B30" s="105"/>
      <c r="C30" s="111" t="s">
        <v>83</v>
      </c>
      <c r="D30" s="112">
        <f>E30/1000</f>
        <v>1</v>
      </c>
      <c r="E30" s="107">
        <f>美金Invoice!E30</f>
        <v>1000</v>
      </c>
      <c r="F30" s="111" t="s">
        <v>6</v>
      </c>
      <c r="G30" s="115">
        <v>6.1</v>
      </c>
      <c r="H30" s="114"/>
      <c r="I30" s="32"/>
    </row>
    <row r="31" spans="1:9" ht="16.5" thickTop="1">
      <c r="A31" s="38" t="s">
        <v>21</v>
      </c>
      <c r="B31" s="38"/>
      <c r="C31" s="97" t="s">
        <v>1</v>
      </c>
      <c r="D31" s="75"/>
      <c r="E31" s="100">
        <f>SUM(E21:E30)</f>
        <v>79000</v>
      </c>
      <c r="F31" s="76" t="s">
        <v>20</v>
      </c>
      <c r="G31" s="77">
        <f>SUM(G21:G30)</f>
        <v>139.33000000000001</v>
      </c>
      <c r="H31" s="77">
        <f>G31+C32*0.5</f>
        <v>149.83000000000001</v>
      </c>
      <c r="I31" s="6"/>
    </row>
    <row r="32" spans="1:9">
      <c r="A32" s="7"/>
      <c r="B32" s="7"/>
      <c r="C32" s="98">
        <f>SUM(D21:D30)</f>
        <v>21</v>
      </c>
      <c r="D32" s="60"/>
      <c r="E32" s="7"/>
      <c r="F32" s="13"/>
      <c r="H32" s="11"/>
      <c r="I32" s="9"/>
    </row>
    <row r="33" spans="1:9" ht="15">
      <c r="A33" s="7" t="s">
        <v>2</v>
      </c>
      <c r="B33" s="7"/>
      <c r="C33" s="99"/>
      <c r="D33" s="60"/>
      <c r="E33" s="7"/>
      <c r="F33" s="7" t="s">
        <v>32</v>
      </c>
      <c r="G33" s="67"/>
      <c r="H33" s="7"/>
      <c r="I33" s="9"/>
    </row>
    <row r="34" spans="1:9">
      <c r="A34" s="7" t="s">
        <v>44</v>
      </c>
      <c r="B34" s="7"/>
      <c r="C34" s="99"/>
      <c r="D34" s="60"/>
      <c r="E34" s="33" t="s">
        <v>23</v>
      </c>
      <c r="F34" s="10"/>
      <c r="G34" s="68"/>
      <c r="H34" s="10" t="s">
        <v>3</v>
      </c>
      <c r="I34" s="8"/>
    </row>
    <row r="35" spans="1:9" ht="15">
      <c r="A35" s="7"/>
      <c r="B35" s="7"/>
      <c r="C35" s="99"/>
      <c r="D35" s="60"/>
      <c r="E35" s="7"/>
      <c r="F35" s="7"/>
      <c r="G35" s="67"/>
      <c r="H35" s="7" t="s">
        <v>3</v>
      </c>
      <c r="I35" s="9"/>
    </row>
    <row r="36" spans="1:9" thickBot="1">
      <c r="A36" s="7" t="s">
        <v>33</v>
      </c>
      <c r="B36" s="7"/>
      <c r="C36" s="99"/>
      <c r="D36" s="60"/>
      <c r="E36" s="7"/>
      <c r="F36" s="23"/>
      <c r="G36" s="69"/>
      <c r="H36" s="23"/>
      <c r="I36" s="9"/>
    </row>
    <row r="37" spans="1:9" thickTop="1">
      <c r="A37" s="7"/>
      <c r="B37" s="7"/>
      <c r="C37" s="99"/>
      <c r="D37" s="60"/>
      <c r="E37" s="7"/>
      <c r="F37" s="7"/>
      <c r="G37" s="67"/>
      <c r="H37" s="7"/>
      <c r="I37" s="9"/>
    </row>
    <row r="38" spans="1:9" ht="15">
      <c r="A38" s="7"/>
      <c r="B38" s="7"/>
      <c r="C38" s="99"/>
      <c r="D38" s="60"/>
      <c r="E38" s="7"/>
      <c r="F38" s="7" t="s">
        <v>4</v>
      </c>
      <c r="G38" s="67"/>
      <c r="H38" s="7"/>
      <c r="I38" s="9"/>
    </row>
    <row r="39" spans="1:9" ht="15">
      <c r="A39" s="7"/>
      <c r="B39" s="7"/>
      <c r="C39" s="99"/>
      <c r="D39" s="60"/>
      <c r="E39" s="7"/>
      <c r="F39" s="7"/>
      <c r="G39" s="67"/>
      <c r="H39" s="7"/>
      <c r="I39" s="9"/>
    </row>
    <row r="40" spans="1:9" s="3" customFormat="1" ht="15.75" customHeight="1">
      <c r="A40" s="7" t="s">
        <v>5</v>
      </c>
      <c r="B40" s="7"/>
      <c r="C40" s="99"/>
      <c r="D40" s="60"/>
      <c r="E40" s="7"/>
      <c r="F40" s="7"/>
      <c r="G40" s="67"/>
      <c r="H40" s="7"/>
      <c r="I40" s="35"/>
    </row>
    <row r="41" spans="1:9" ht="15">
      <c r="A41" s="7" t="s">
        <v>24</v>
      </c>
      <c r="B41" s="7"/>
      <c r="C41" s="99"/>
      <c r="D41" s="60"/>
      <c r="E41" s="7" t="s">
        <v>25</v>
      </c>
      <c r="F41" s="7"/>
      <c r="G41" s="67"/>
      <c r="H41" s="7"/>
      <c r="I41" s="9"/>
    </row>
    <row r="42" spans="1:9" ht="15">
      <c r="A42" s="7" t="s">
        <v>34</v>
      </c>
      <c r="B42" s="7"/>
      <c r="C42" s="99"/>
      <c r="D42" s="60"/>
      <c r="E42" s="7"/>
      <c r="F42" s="7"/>
      <c r="G42" s="67"/>
      <c r="H42" s="7"/>
      <c r="I42" s="9"/>
    </row>
    <row r="43" spans="1:9" ht="15">
      <c r="A43" s="7" t="s">
        <v>35</v>
      </c>
      <c r="B43" s="7"/>
      <c r="C43" s="99"/>
      <c r="D43" s="60"/>
      <c r="E43" s="7"/>
      <c r="F43" s="7"/>
      <c r="G43" s="67"/>
      <c r="H43" s="7"/>
      <c r="I43" s="9"/>
    </row>
    <row r="44" spans="1:9">
      <c r="I44" s="6"/>
    </row>
    <row r="45" spans="1:9" ht="22.5">
      <c r="A45" s="14"/>
      <c r="H45" s="15"/>
    </row>
    <row r="46" spans="1:9">
      <c r="I46" s="6"/>
    </row>
    <row r="47" spans="1:9">
      <c r="I47" s="6"/>
    </row>
    <row r="48" spans="1:9">
      <c r="I48" s="6"/>
    </row>
    <row r="49" spans="9:9">
      <c r="I49" s="6"/>
    </row>
    <row r="50" spans="9:9">
      <c r="I50" s="6"/>
    </row>
    <row r="51" spans="9:9">
      <c r="I51" s="6"/>
    </row>
  </sheetData>
  <mergeCells count="2">
    <mergeCell ref="A5:H5"/>
    <mergeCell ref="A2:H2"/>
  </mergeCells>
  <phoneticPr fontId="1" type="noConversion"/>
  <printOptions horizontalCentered="1"/>
  <pageMargins left="0.74803149606299213" right="0.74803149606299213" top="0.47244094488188981" bottom="0.78740157480314965" header="0.51181102362204722" footer="0"/>
  <pageSetup paperSize="9"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zoomScaleNormal="100" workbookViewId="0">
      <selection activeCell="A21" sqref="A21"/>
    </sheetView>
  </sheetViews>
  <sheetFormatPr defaultColWidth="9" defaultRowHeight="15.75"/>
  <cols>
    <col min="1" max="1" width="9" style="3" customWidth="1"/>
    <col min="2" max="2" width="12.25" style="3" customWidth="1"/>
    <col min="3" max="3" width="10" style="3" customWidth="1"/>
    <col min="4" max="4" width="9.75" style="3" customWidth="1"/>
    <col min="5" max="5" width="10.25" style="3" customWidth="1"/>
    <col min="6" max="6" width="5.25" style="3" customWidth="1"/>
    <col min="7" max="7" width="10.625" style="3" customWidth="1"/>
    <col min="8" max="8" width="14" style="3" bestFit="1" customWidth="1"/>
    <col min="9" max="9" width="9.875" style="4" customWidth="1"/>
    <col min="10" max="16384" width="9" style="4"/>
  </cols>
  <sheetData>
    <row r="1" spans="1:9" ht="22.5">
      <c r="A1" s="14"/>
      <c r="H1" s="15"/>
    </row>
    <row r="2" spans="1:9" ht="22.5">
      <c r="A2" s="126" t="s">
        <v>7</v>
      </c>
      <c r="B2" s="126"/>
      <c r="C2" s="126"/>
      <c r="D2" s="126"/>
      <c r="E2" s="126"/>
      <c r="F2" s="126"/>
      <c r="G2" s="126"/>
      <c r="H2" s="126"/>
    </row>
    <row r="3" spans="1:9">
      <c r="A3" s="1" t="s">
        <v>8</v>
      </c>
      <c r="B3" s="1"/>
      <c r="C3" s="1"/>
      <c r="D3" s="1"/>
      <c r="E3" s="1"/>
      <c r="F3" s="1"/>
      <c r="G3" s="1"/>
      <c r="H3" s="1"/>
      <c r="I3" s="2"/>
    </row>
    <row r="4" spans="1:9">
      <c r="A4" s="1" t="s">
        <v>9</v>
      </c>
      <c r="B4" s="1"/>
      <c r="C4" s="1"/>
      <c r="D4" s="1"/>
      <c r="E4" s="1"/>
      <c r="F4" s="1"/>
      <c r="G4" s="1"/>
      <c r="H4" s="1"/>
      <c r="I4" s="2"/>
    </row>
    <row r="5" spans="1:9" ht="25.5" customHeight="1">
      <c r="A5" s="121" t="s">
        <v>36</v>
      </c>
      <c r="B5" s="122"/>
      <c r="C5" s="122"/>
      <c r="D5" s="122"/>
      <c r="E5" s="122"/>
      <c r="F5" s="122"/>
      <c r="G5" s="122"/>
      <c r="H5" s="123"/>
    </row>
    <row r="6" spans="1:9" ht="15" customHeight="1">
      <c r="A6" s="27"/>
      <c r="B6" s="27"/>
      <c r="C6" s="27"/>
      <c r="D6" s="27"/>
      <c r="E6" s="27"/>
      <c r="F6" s="27"/>
      <c r="G6" s="27"/>
      <c r="H6" s="27"/>
      <c r="I6" s="6"/>
    </row>
    <row r="7" spans="1:9">
      <c r="A7" s="1" t="s">
        <v>10</v>
      </c>
      <c r="B7" s="1"/>
      <c r="C7" s="1"/>
      <c r="D7" s="1"/>
      <c r="E7" s="1"/>
      <c r="F7" s="1"/>
      <c r="G7" s="1"/>
      <c r="H7" s="49" t="str">
        <f>美金Invoice!H7</f>
        <v>SDM-17019</v>
      </c>
      <c r="I7" s="6"/>
    </row>
    <row r="8" spans="1:9">
      <c r="A8" s="3" t="s">
        <v>11</v>
      </c>
      <c r="H8" s="19">
        <f>美金Invoice!H8</f>
        <v>43089</v>
      </c>
      <c r="I8" s="6"/>
    </row>
    <row r="9" spans="1:9">
      <c r="B9" s="3" t="s">
        <v>12</v>
      </c>
      <c r="C9" s="85" t="s">
        <v>77</v>
      </c>
      <c r="D9" s="30"/>
      <c r="E9" s="41"/>
      <c r="F9" s="30"/>
      <c r="G9" s="30"/>
      <c r="H9" s="50"/>
      <c r="I9" s="6"/>
    </row>
    <row r="10" spans="1:9">
      <c r="C10" s="85" t="s">
        <v>78</v>
      </c>
      <c r="D10" s="30"/>
      <c r="E10" s="41"/>
      <c r="F10" s="30"/>
      <c r="G10" s="30"/>
      <c r="H10" s="50"/>
      <c r="I10" s="6"/>
    </row>
    <row r="11" spans="1:9">
      <c r="C11" s="86" t="s">
        <v>79</v>
      </c>
      <c r="D11" s="31"/>
      <c r="E11" s="42"/>
      <c r="F11" s="31"/>
      <c r="G11" s="31"/>
      <c r="H11" s="51"/>
      <c r="I11" s="6"/>
    </row>
    <row r="12" spans="1:9">
      <c r="C12" s="31"/>
      <c r="D12" s="31"/>
      <c r="E12" s="42"/>
      <c r="F12" s="31"/>
      <c r="G12" s="31"/>
      <c r="H12" s="31"/>
      <c r="I12" s="6"/>
    </row>
    <row r="13" spans="1:9">
      <c r="B13" s="3" t="s">
        <v>13</v>
      </c>
      <c r="C13" s="30" t="str">
        <f>C9</f>
        <v>苏州住电装有限公司</v>
      </c>
      <c r="D13" s="30"/>
      <c r="E13" s="41"/>
      <c r="F13" s="30"/>
      <c r="G13" s="30"/>
      <c r="H13" s="31"/>
      <c r="I13" s="6"/>
    </row>
    <row r="14" spans="1:9">
      <c r="C14" s="30" t="str">
        <f>C10</f>
        <v>苏州市相城区黄埭镇潘阳工业园区春秋路15号</v>
      </c>
      <c r="D14" s="30"/>
      <c r="E14" s="41"/>
      <c r="F14" s="30"/>
      <c r="G14" s="30"/>
      <c r="H14" s="31"/>
      <c r="I14" s="6"/>
    </row>
    <row r="15" spans="1:9">
      <c r="C15" s="31" t="str">
        <f>C11</f>
        <v>收货人：谢榕 电话：0512-65710060-256</v>
      </c>
      <c r="D15" s="31"/>
      <c r="E15" s="42"/>
      <c r="F15" s="31"/>
      <c r="G15" s="31"/>
      <c r="H15" s="31"/>
      <c r="I15" s="6"/>
    </row>
    <row r="16" spans="1:9">
      <c r="I16" s="6"/>
    </row>
    <row r="17" spans="1:10" ht="0.95" customHeight="1" thickBot="1">
      <c r="I17" s="6"/>
    </row>
    <row r="18" spans="1:10">
      <c r="A18" s="16" t="s">
        <v>14</v>
      </c>
      <c r="B18" s="16"/>
      <c r="C18" s="16"/>
      <c r="D18" s="16"/>
      <c r="E18" s="16"/>
      <c r="F18" s="16"/>
      <c r="G18" s="16" t="s">
        <v>15</v>
      </c>
      <c r="H18" s="16"/>
      <c r="I18" s="6"/>
    </row>
    <row r="19" spans="1:10" ht="16.5" thickBot="1">
      <c r="A19" s="5" t="s">
        <v>16</v>
      </c>
      <c r="B19" s="5"/>
      <c r="C19" s="5"/>
      <c r="D19" s="5"/>
      <c r="E19" s="5" t="s">
        <v>17</v>
      </c>
      <c r="F19" s="5"/>
      <c r="G19" s="5" t="s">
        <v>18</v>
      </c>
      <c r="H19" s="17" t="s">
        <v>19</v>
      </c>
      <c r="I19" s="6"/>
    </row>
    <row r="20" spans="1:10">
      <c r="A20" s="18" t="s">
        <v>91</v>
      </c>
      <c r="C20" s="124" t="s">
        <v>45</v>
      </c>
      <c r="D20" s="125"/>
      <c r="E20" s="40"/>
      <c r="H20" s="52"/>
      <c r="I20" s="32"/>
    </row>
    <row r="21" spans="1:10">
      <c r="A21" s="1" t="s">
        <v>46</v>
      </c>
      <c r="C21" s="18" t="s">
        <v>62</v>
      </c>
      <c r="E21" s="44"/>
      <c r="F21" s="12"/>
      <c r="G21" s="20"/>
      <c r="H21" s="25"/>
      <c r="I21" s="32"/>
    </row>
    <row r="22" spans="1:10">
      <c r="A22" s="104" t="s">
        <v>87</v>
      </c>
      <c r="B22" s="105"/>
      <c r="C22" s="106" t="s">
        <v>80</v>
      </c>
      <c r="D22" s="105"/>
      <c r="E22" s="107">
        <v>5000</v>
      </c>
      <c r="F22" s="106" t="s">
        <v>6</v>
      </c>
      <c r="G22" s="110">
        <v>5.7700000000000001E-2</v>
      </c>
      <c r="H22" s="109">
        <f>E22*G22</f>
        <v>288.5</v>
      </c>
      <c r="I22" s="32"/>
    </row>
    <row r="23" spans="1:10" s="3" customFormat="1">
      <c r="A23" s="104" t="s">
        <v>87</v>
      </c>
      <c r="B23" s="105"/>
      <c r="C23" s="106" t="s">
        <v>83</v>
      </c>
      <c r="D23" s="105"/>
      <c r="E23" s="107">
        <v>4000</v>
      </c>
      <c r="F23" s="106" t="s">
        <v>6</v>
      </c>
      <c r="G23" s="110">
        <v>0.17760000000000001</v>
      </c>
      <c r="H23" s="109">
        <f t="shared" ref="H23" si="0">E23*G23</f>
        <v>710.4</v>
      </c>
      <c r="I23" s="82"/>
      <c r="J23" s="79"/>
    </row>
    <row r="24" spans="1:10" s="3" customFormat="1">
      <c r="A24" s="104" t="s">
        <v>88</v>
      </c>
      <c r="B24" s="105"/>
      <c r="C24" s="106" t="s">
        <v>80</v>
      </c>
      <c r="D24" s="105"/>
      <c r="E24" s="107">
        <v>10000</v>
      </c>
      <c r="F24" s="106" t="s">
        <v>6</v>
      </c>
      <c r="G24" s="110">
        <v>5.7700000000000001E-2</v>
      </c>
      <c r="H24" s="109">
        <f>E24*G24</f>
        <v>577</v>
      </c>
      <c r="I24" s="82"/>
      <c r="J24" s="79"/>
    </row>
    <row r="25" spans="1:10" s="3" customFormat="1">
      <c r="A25" s="104" t="s">
        <v>88</v>
      </c>
      <c r="B25" s="105"/>
      <c r="C25" s="106" t="s">
        <v>83</v>
      </c>
      <c r="D25" s="105"/>
      <c r="E25" s="107">
        <v>1000</v>
      </c>
      <c r="F25" s="106" t="s">
        <v>6</v>
      </c>
      <c r="G25" s="110">
        <v>0.17760000000000001</v>
      </c>
      <c r="H25" s="109">
        <f t="shared" ref="H25:H26" si="1">E25*G25</f>
        <v>177.6</v>
      </c>
      <c r="I25" s="82"/>
      <c r="J25" s="79"/>
    </row>
    <row r="26" spans="1:10" s="3" customFormat="1">
      <c r="A26" s="104" t="s">
        <v>84</v>
      </c>
      <c r="B26" s="120"/>
      <c r="C26" s="106" t="s">
        <v>82</v>
      </c>
      <c r="D26" s="105"/>
      <c r="E26" s="107">
        <v>5000</v>
      </c>
      <c r="F26" s="106" t="s">
        <v>6</v>
      </c>
      <c r="G26" s="108">
        <v>5.1299999999999998E-2</v>
      </c>
      <c r="H26" s="109">
        <f t="shared" si="1"/>
        <v>256.5</v>
      </c>
      <c r="I26" s="82"/>
      <c r="J26" s="79"/>
    </row>
    <row r="27" spans="1:10" s="3" customFormat="1">
      <c r="A27" s="104" t="s">
        <v>84</v>
      </c>
      <c r="B27" s="105"/>
      <c r="C27" s="106" t="s">
        <v>80</v>
      </c>
      <c r="D27" s="105"/>
      <c r="E27" s="107">
        <v>25000</v>
      </c>
      <c r="F27" s="106" t="s">
        <v>6</v>
      </c>
      <c r="G27" s="110">
        <v>5.7700000000000001E-2</v>
      </c>
      <c r="H27" s="109">
        <f>E27*G27</f>
        <v>1442.5</v>
      </c>
      <c r="I27" s="82"/>
      <c r="J27" s="79"/>
    </row>
    <row r="28" spans="1:10" s="3" customFormat="1">
      <c r="A28" s="104" t="s">
        <v>89</v>
      </c>
      <c r="B28" s="105"/>
      <c r="C28" s="106" t="s">
        <v>81</v>
      </c>
      <c r="D28" s="105"/>
      <c r="E28" s="107">
        <v>3000</v>
      </c>
      <c r="F28" s="106" t="s">
        <v>6</v>
      </c>
      <c r="G28" s="110">
        <v>9.4500000000000001E-2</v>
      </c>
      <c r="H28" s="109">
        <f>E28*G28</f>
        <v>283.5</v>
      </c>
      <c r="I28" s="82"/>
      <c r="J28" s="79"/>
    </row>
    <row r="29" spans="1:10" s="3" customFormat="1">
      <c r="A29" s="104" t="s">
        <v>89</v>
      </c>
      <c r="B29" s="105"/>
      <c r="C29" s="106" t="s">
        <v>80</v>
      </c>
      <c r="D29" s="105"/>
      <c r="E29" s="107">
        <v>25000</v>
      </c>
      <c r="F29" s="106" t="s">
        <v>6</v>
      </c>
      <c r="G29" s="110">
        <v>5.7700000000000001E-2</v>
      </c>
      <c r="H29" s="109">
        <f>E29*G29</f>
        <v>1442.5</v>
      </c>
      <c r="I29" s="82"/>
      <c r="J29" s="79"/>
    </row>
    <row r="30" spans="1:10" s="3" customFormat="1" ht="16.5" thickBot="1">
      <c r="A30" s="104" t="s">
        <v>90</v>
      </c>
      <c r="B30" s="105"/>
      <c r="C30" s="106" t="s">
        <v>83</v>
      </c>
      <c r="D30" s="105"/>
      <c r="E30" s="107">
        <v>1000</v>
      </c>
      <c r="F30" s="106" t="s">
        <v>6</v>
      </c>
      <c r="G30" s="110">
        <v>0.17760000000000001</v>
      </c>
      <c r="H30" s="109">
        <f t="shared" ref="H30" si="2">E30*G30</f>
        <v>177.6</v>
      </c>
      <c r="I30" s="82"/>
      <c r="J30" s="79"/>
    </row>
    <row r="31" spans="1:10" s="3" customFormat="1" ht="16.5" thickTop="1">
      <c r="A31" s="38" t="s">
        <v>21</v>
      </c>
      <c r="B31" s="38"/>
      <c r="C31" s="71" t="s">
        <v>22</v>
      </c>
      <c r="D31" s="38"/>
      <c r="E31" s="74">
        <f>SUM(E21:E30)</f>
        <v>79000</v>
      </c>
      <c r="F31" s="72" t="s">
        <v>6</v>
      </c>
      <c r="G31" s="72"/>
      <c r="H31" s="73">
        <f>SUM(H21:H30)</f>
        <v>5356.1</v>
      </c>
      <c r="I31" s="82"/>
      <c r="J31" s="79"/>
    </row>
    <row r="32" spans="1:10">
      <c r="A32" s="7"/>
      <c r="B32" s="7"/>
      <c r="D32" s="7"/>
      <c r="E32" s="7"/>
      <c r="F32" s="13"/>
      <c r="H32" s="11"/>
      <c r="I32" s="9"/>
    </row>
    <row r="33" spans="1:9" ht="15">
      <c r="A33" s="7" t="s">
        <v>2</v>
      </c>
      <c r="B33" s="7"/>
      <c r="C33" s="7"/>
      <c r="D33" s="7"/>
      <c r="E33" s="7"/>
      <c r="F33" s="7" t="s">
        <v>37</v>
      </c>
      <c r="G33" s="7"/>
      <c r="H33" s="7"/>
      <c r="I33" s="9"/>
    </row>
    <row r="34" spans="1:9">
      <c r="A34" s="7" t="s">
        <v>44</v>
      </c>
      <c r="B34" s="7"/>
      <c r="C34" s="7"/>
      <c r="D34" s="7"/>
      <c r="E34" s="33" t="s">
        <v>23</v>
      </c>
      <c r="F34" s="10"/>
      <c r="G34" s="33"/>
      <c r="H34" s="10" t="s">
        <v>3</v>
      </c>
      <c r="I34" s="8"/>
    </row>
    <row r="35" spans="1:9" ht="15">
      <c r="A35" s="7" t="s">
        <v>5</v>
      </c>
      <c r="B35" s="7"/>
      <c r="C35" s="7"/>
      <c r="D35" s="7"/>
      <c r="E35" s="7"/>
      <c r="F35" s="7"/>
      <c r="G35" s="7"/>
      <c r="H35" s="7"/>
      <c r="I35" s="9"/>
    </row>
    <row r="36" spans="1:9" ht="15">
      <c r="A36" s="7" t="s">
        <v>24</v>
      </c>
      <c r="B36" s="7"/>
      <c r="C36" s="7"/>
      <c r="D36" s="7"/>
      <c r="E36" s="7" t="s">
        <v>25</v>
      </c>
      <c r="F36" s="7"/>
      <c r="G36" s="22"/>
      <c r="H36" s="7"/>
      <c r="I36" s="9"/>
    </row>
    <row r="37" spans="1:9" ht="15">
      <c r="A37" s="7" t="s">
        <v>38</v>
      </c>
      <c r="B37" s="7"/>
      <c r="C37" s="7"/>
      <c r="D37" s="7"/>
      <c r="E37" s="7"/>
      <c r="F37" s="7"/>
      <c r="G37" s="7"/>
      <c r="H37" s="7"/>
      <c r="I37" s="9"/>
    </row>
    <row r="38" spans="1:9" ht="15">
      <c r="A38" s="7" t="s">
        <v>35</v>
      </c>
      <c r="B38" s="7"/>
      <c r="C38" s="7"/>
      <c r="D38" s="7"/>
      <c r="E38" s="7"/>
      <c r="F38" s="7"/>
      <c r="G38" s="7"/>
      <c r="H38" s="7"/>
      <c r="I38" s="9"/>
    </row>
    <row r="39" spans="1:9" ht="15">
      <c r="A39" s="7"/>
      <c r="B39" s="7"/>
      <c r="C39" s="7"/>
      <c r="D39" s="7"/>
      <c r="E39" s="7"/>
      <c r="F39" s="7"/>
      <c r="G39" s="7"/>
      <c r="H39" s="7"/>
      <c r="I39" s="9"/>
    </row>
    <row r="40" spans="1:9" s="3" customFormat="1">
      <c r="A40" s="3" t="s">
        <v>40</v>
      </c>
      <c r="E40" s="3" t="s">
        <v>41</v>
      </c>
      <c r="I40" s="35"/>
    </row>
    <row r="41" spans="1:9">
      <c r="I41" s="9"/>
    </row>
    <row r="42" spans="1:9">
      <c r="I42" s="9"/>
    </row>
    <row r="43" spans="1:9" ht="16.5" thickBot="1">
      <c r="A43" s="36"/>
      <c r="B43" s="36"/>
      <c r="C43" s="36"/>
      <c r="D43" s="36"/>
      <c r="F43" s="36"/>
      <c r="G43" s="36"/>
      <c r="H43" s="36"/>
      <c r="I43" s="9"/>
    </row>
    <row r="44" spans="1:9" ht="16.5" thickTop="1">
      <c r="I44" s="6"/>
    </row>
    <row r="45" spans="1:9">
      <c r="I45" s="6"/>
    </row>
    <row r="46" spans="1:9">
      <c r="I46" s="6"/>
    </row>
    <row r="47" spans="1:9">
      <c r="I47" s="6"/>
    </row>
    <row r="48" spans="1:9">
      <c r="I48" s="6"/>
    </row>
    <row r="49" spans="9:9">
      <c r="I49" s="6"/>
    </row>
    <row r="50" spans="9:9">
      <c r="I50" s="6"/>
    </row>
  </sheetData>
  <mergeCells count="3">
    <mergeCell ref="A2:H2"/>
    <mergeCell ref="A5:H5"/>
    <mergeCell ref="C20:D20"/>
  </mergeCells>
  <phoneticPr fontId="1" type="noConversion"/>
  <printOptions horizontalCentered="1"/>
  <pageMargins left="0.74803149606299213" right="0.74803149606299213" top="0.47244094488188981" bottom="0.78740157480314965" header="0.51181102362204722" footer="0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美金Invoice</vt:lpstr>
      <vt:lpstr>美金Packing</vt:lpstr>
      <vt:lpstr>美金合同</vt:lpstr>
      <vt:lpstr>美金Invoice!Print_Area</vt:lpstr>
      <vt:lpstr>美金Packing!Print_Area</vt:lpstr>
      <vt:lpstr>美金合同!Print_Area</vt:lpstr>
    </vt:vector>
  </TitlesOfParts>
  <Company>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</dc:creator>
  <cp:lastModifiedBy>sophia</cp:lastModifiedBy>
  <cp:lastPrinted>2017-12-04T07:08:02Z</cp:lastPrinted>
  <dcterms:created xsi:type="dcterms:W3CDTF">2003-01-14T04:48:25Z</dcterms:created>
  <dcterms:modified xsi:type="dcterms:W3CDTF">2017-12-20T02:38:07Z</dcterms:modified>
</cp:coreProperties>
</file>