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wdp" ContentType="image/vnd.ms-photo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855" activeTab="2"/>
  </bookViews>
  <sheets>
    <sheet name="首页" sheetId="13" r:id="rId1"/>
    <sheet name="项目明细" sheetId="15" r:id="rId2"/>
    <sheet name="项目进度" sheetId="9" r:id="rId3"/>
  </sheets>
  <definedNames>
    <definedName name="prevWBS" localSheetId="2">项目进度!$A1048576</definedName>
    <definedName name="prevWBS" localSheetId="1">项目明细!$A1048576</definedName>
    <definedName name="_xlnm.Print_Area" localSheetId="2">项目进度!$A$2:$BM$22</definedName>
    <definedName name="_xlnm.Print_Area" localSheetId="1">项目明细!$A$1:$C$34</definedName>
    <definedName name="_xlnm.Print_Titles" localSheetId="2">项目进度!$3:$5</definedName>
    <definedName name="_xlnm.Print_Titles" localSheetId="1">项目明细!$3:$6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Vertex42</author>
  </authors>
  <commentList>
    <comment ref="A6" authorId="0">
      <text>
        <r>
          <rPr>
            <b/>
            <sz val="9"/>
            <rFont val="宋体"/>
            <charset val="134"/>
          </rPr>
          <t>工作分解结构
一级：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2</t>
        </r>
        <r>
          <rPr>
            <b/>
            <sz val="9"/>
            <rFont val="宋体"/>
            <charset val="134"/>
          </rPr>
          <t>级：</t>
        </r>
        <r>
          <rPr>
            <b/>
            <sz val="9"/>
            <rFont val="Tahoma"/>
            <charset val="134"/>
          </rPr>
          <t>1.1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3</t>
        </r>
        <r>
          <rPr>
            <b/>
            <sz val="9"/>
            <rFont val="宋体"/>
            <charset val="134"/>
          </rPr>
          <t>级：</t>
        </r>
        <r>
          <rPr>
            <b/>
            <sz val="9"/>
            <rFont val="Tahoma"/>
            <charset val="134"/>
          </rPr>
          <t>1.1.1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1.1.2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1.1.3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-</t>
        </r>
        <r>
          <rPr>
            <b/>
            <sz val="9"/>
            <rFont val="宋体"/>
            <charset val="134"/>
          </rPr>
          <t xml:space="preserve">各级别使用公式来控制编号，但不同级别的公式不同。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插入时，从工作表底部的示例复制并粘贴单元格。</t>
        </r>
      </text>
    </comment>
    <comment ref="B6" authorId="0">
      <text>
        <r>
          <rPr>
            <b/>
            <sz val="9"/>
            <rFont val="宋体"/>
            <charset val="134"/>
          </rPr>
          <t xml:space="preserve">任务描述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 xml:space="preserve">输入每个任务和子任务的名称。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对子任务使用缩进。</t>
        </r>
      </text>
    </comment>
  </commentList>
</comments>
</file>

<file path=xl/comments2.xml><?xml version="1.0" encoding="utf-8"?>
<comments xmlns="http://schemas.openxmlformats.org/spreadsheetml/2006/main">
  <authors>
    <author>况善军</author>
    <author>Vertex42</author>
    <author>Vertex42.com Templates</author>
  </authors>
  <commentList>
    <comment ref="H2" authorId="0">
      <text>
        <r>
          <rPr>
            <b/>
            <sz val="9"/>
            <rFont val="宋体"/>
            <charset val="134"/>
          </rPr>
          <t>辅助：
用于辅助时间轴变化；勿删！</t>
        </r>
      </text>
    </comment>
    <comment ref="A5" authorId="1">
      <text>
        <r>
          <rPr>
            <b/>
            <sz val="9"/>
            <rFont val="宋体"/>
            <charset val="134"/>
          </rPr>
          <t>工作分解结构
一级：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2</t>
        </r>
        <r>
          <rPr>
            <b/>
            <sz val="9"/>
            <rFont val="宋体"/>
            <charset val="134"/>
          </rPr>
          <t>级：</t>
        </r>
        <r>
          <rPr>
            <b/>
            <sz val="9"/>
            <rFont val="Tahoma"/>
            <charset val="134"/>
          </rPr>
          <t>1.1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3</t>
        </r>
        <r>
          <rPr>
            <b/>
            <sz val="9"/>
            <rFont val="宋体"/>
            <charset val="134"/>
          </rPr>
          <t>级：</t>
        </r>
        <r>
          <rPr>
            <b/>
            <sz val="9"/>
            <rFont val="Tahoma"/>
            <charset val="134"/>
          </rPr>
          <t>1.1.1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1.1.2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1.1.3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-</t>
        </r>
        <r>
          <rPr>
            <b/>
            <sz val="9"/>
            <rFont val="宋体"/>
            <charset val="134"/>
          </rPr>
          <t xml:space="preserve">各级别使用公式来控制编号，但不同级别的公式不同。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插入时，从工作表底部的示例复制并粘贴单元格。</t>
        </r>
      </text>
    </comment>
    <comment ref="B5" authorId="1">
      <text>
        <r>
          <rPr>
            <b/>
            <sz val="9"/>
            <rFont val="宋体"/>
            <charset val="134"/>
          </rPr>
          <t xml:space="preserve">任务描述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 xml:space="preserve">输入每个任务和子任务的名称。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对子任务使用缩进。</t>
        </r>
      </text>
    </comment>
    <comment ref="E5" authorId="2">
      <text>
        <r>
          <rPr>
            <b/>
            <sz val="9"/>
            <rFont val="宋体"/>
            <charset val="134"/>
          </rPr>
          <t>结束日期：（自动计算）
结束日期是根据</t>
        </r>
        <r>
          <rPr>
            <b/>
            <sz val="9"/>
            <rFont val="Tahoma"/>
            <charset val="134"/>
          </rPr>
          <t>“</t>
        </r>
        <r>
          <rPr>
            <b/>
            <sz val="9"/>
            <rFont val="宋体"/>
            <charset val="134"/>
          </rPr>
          <t>开始日期</t>
        </r>
        <r>
          <rPr>
            <b/>
            <sz val="9"/>
            <rFont val="Tahoma"/>
            <charset val="134"/>
          </rPr>
          <t>”</t>
        </r>
        <r>
          <rPr>
            <b/>
            <sz val="9"/>
            <rFont val="宋体"/>
            <charset val="134"/>
          </rPr>
          <t>和</t>
        </r>
        <r>
          <rPr>
            <b/>
            <sz val="9"/>
            <rFont val="Tahoma"/>
            <charset val="134"/>
          </rPr>
          <t>“</t>
        </r>
        <r>
          <rPr>
            <b/>
            <sz val="9"/>
            <rFont val="宋体"/>
            <charset val="134"/>
          </rPr>
          <t>日历天数</t>
        </r>
        <r>
          <rPr>
            <b/>
            <sz val="9"/>
            <rFont val="Tahoma"/>
            <charset val="134"/>
          </rPr>
          <t>”</t>
        </r>
        <r>
          <rPr>
            <b/>
            <sz val="9"/>
            <rFont val="宋体"/>
            <charset val="134"/>
          </rPr>
          <t>列计算的。</t>
        </r>
      </text>
    </comment>
    <comment ref="G5" authorId="1">
      <text>
        <r>
          <rPr>
            <b/>
            <sz val="9"/>
            <rFont val="宋体"/>
            <charset val="134"/>
          </rPr>
          <t>完成百分比
通过输入完成百分比（介于</t>
        </r>
        <r>
          <rPr>
            <b/>
            <sz val="9"/>
            <rFont val="Tahoma"/>
            <charset val="134"/>
          </rPr>
          <t>0%</t>
        </r>
        <r>
          <rPr>
            <b/>
            <sz val="9"/>
            <rFont val="宋体"/>
            <charset val="134"/>
          </rPr>
          <t>和</t>
        </r>
        <r>
          <rPr>
            <b/>
            <sz val="9"/>
            <rFont val="Tahoma"/>
            <charset val="134"/>
          </rPr>
          <t>100%</t>
        </r>
        <r>
          <rPr>
            <b/>
            <sz val="9"/>
            <rFont val="宋体"/>
            <charset val="134"/>
          </rPr>
          <t>之间）来更新此任务的状态和进度条的颜色。</t>
        </r>
      </text>
    </comment>
    <comment ref="H5" authorId="1">
      <text>
        <r>
          <rPr>
            <b/>
            <sz val="9"/>
            <rFont val="宋体"/>
            <charset val="134"/>
          </rPr>
          <t>工作日（自动计算）
统计工作日数，不包括周末（周六和周日）。
如需考虑节假日，可以手动计算填入。</t>
        </r>
      </text>
    </comment>
  </commentList>
</comments>
</file>

<file path=xl/sharedStrings.xml><?xml version="1.0" encoding="utf-8"?>
<sst xmlns="http://schemas.openxmlformats.org/spreadsheetml/2006/main" count="123" uniqueCount="94">
  <si>
    <t>[项目名称] 项目任务明细</t>
  </si>
  <si>
    <t>返回首页</t>
  </si>
  <si>
    <t>px飞飞飞</t>
  </si>
  <si>
    <t>项目开始时间</t>
  </si>
  <si>
    <t>项目负责人</t>
  </si>
  <si>
    <t>分级</t>
  </si>
  <si>
    <t>任务</t>
  </si>
  <si>
    <t>责任人</t>
  </si>
  <si>
    <t>任务描述</t>
  </si>
  <si>
    <t>任务目录</t>
  </si>
  <si>
    <t>[任务]</t>
  </si>
  <si>
    <t>[姓名]</t>
  </si>
  <si>
    <t>[任务描述]</t>
  </si>
  <si>
    <t>[子任务]</t>
  </si>
  <si>
    <t>[网上书店] 项目进度表</t>
  </si>
  <si>
    <t>*点击左右三角，改变时间轴。</t>
  </si>
  <si>
    <t>开始日期</t>
  </si>
  <si>
    <t>结束日期</t>
  </si>
  <si>
    <t>天数</t>
  </si>
  <si>
    <t>进度</t>
  </si>
  <si>
    <t>工作日</t>
  </si>
  <si>
    <t>项目规划</t>
  </si>
  <si>
    <t>计划确认</t>
  </si>
  <si>
    <t>需求分析</t>
  </si>
  <si>
    <t>确认需求</t>
  </si>
  <si>
    <t>可行性分析</t>
  </si>
  <si>
    <t>总体设计</t>
  </si>
  <si>
    <t>确认策略</t>
  </si>
  <si>
    <t>架构设计</t>
  </si>
  <si>
    <t>测试设计</t>
  </si>
  <si>
    <t>综合架构设计</t>
  </si>
  <si>
    <t>综合测试设计</t>
  </si>
  <si>
    <t>详细设计</t>
  </si>
  <si>
    <t>店主-网站书店简介模块设计</t>
  </si>
  <si>
    <t>店主-书店信息发布模块设计</t>
  </si>
  <si>
    <t>店主-库存管理模块设计</t>
  </si>
  <si>
    <t>店主-账目管理模块设计</t>
  </si>
  <si>
    <t>店主-进书管理模块设计</t>
  </si>
  <si>
    <t>店主-售书日志模块设计</t>
  </si>
  <si>
    <t>用户-游客模式设计</t>
  </si>
  <si>
    <t>用户-登录注册模块设计</t>
  </si>
  <si>
    <t>用户-分级浏览模块设计</t>
  </si>
  <si>
    <t>用户-选购模块设计</t>
  </si>
  <si>
    <t>留言模块</t>
  </si>
  <si>
    <t>进书管理与账目管理接口设计</t>
  </si>
  <si>
    <t>进书管理与库存管理接口设计</t>
  </si>
  <si>
    <t>售书日志与库存管理接口设计</t>
  </si>
  <si>
    <t>售书日志与账目管理接口设计</t>
  </si>
  <si>
    <t>库存管理与分级浏览接口设计</t>
  </si>
  <si>
    <t>分级浏览与用户选购接口设计</t>
  </si>
  <si>
    <t>账目管理与用户选购接口设计</t>
  </si>
  <si>
    <t>实现</t>
  </si>
  <si>
    <t>编码：店主-网站书店简介模块</t>
  </si>
  <si>
    <t>编码：店主-书店信息发布模块</t>
  </si>
  <si>
    <t>编码：书店-库存管理模块</t>
  </si>
  <si>
    <t>编码：店主-账目管理模块</t>
  </si>
  <si>
    <t>编码：店主-进书管理模块</t>
  </si>
  <si>
    <t>编码：店主-售书日志模块</t>
  </si>
  <si>
    <t>编码：用户-游客模式</t>
  </si>
  <si>
    <t>编码：用户-登录注册模块</t>
  </si>
  <si>
    <t>编码：用户-分级浏览模块</t>
  </si>
  <si>
    <t>编码：用户-选购模块</t>
  </si>
  <si>
    <t>编码：留言模块</t>
  </si>
  <si>
    <t>单元测试：店主-网站书店简介模块</t>
  </si>
  <si>
    <t>单元测试：店主-书店信息发布模块</t>
  </si>
  <si>
    <t>单元测试：书店-库存管理模块</t>
  </si>
  <si>
    <t>单元测试：店主-账目管理模块</t>
  </si>
  <si>
    <t>单元测试：店主-进书管理模块</t>
  </si>
  <si>
    <t>单元测试：店主-售书日志模块</t>
  </si>
  <si>
    <t>单元测试：用户-游客模式</t>
  </si>
  <si>
    <t>单元测试：用户-登录注册模块</t>
  </si>
  <si>
    <t>单元测试：用户-分级浏览模块</t>
  </si>
  <si>
    <t>单元测试：用户-选购模块</t>
  </si>
  <si>
    <t>单元测试：留言模块</t>
  </si>
  <si>
    <t>测试</t>
  </si>
  <si>
    <t>综合简介单元测试</t>
  </si>
  <si>
    <t>综合信息发布单元测试</t>
  </si>
  <si>
    <t>集成测试：店主-网站书店简介模块以及信息发布模块</t>
  </si>
  <si>
    <t>综合库存单元测试</t>
  </si>
  <si>
    <t>综合账目单元测试</t>
  </si>
  <si>
    <t>综合进书单元测试</t>
  </si>
  <si>
    <t>集成测试：店主-库存管理模块、账目管理模块、进书管理模块</t>
  </si>
  <si>
    <t>综合分级浏览单元测试</t>
  </si>
  <si>
    <t>综合游客单元测试</t>
  </si>
  <si>
    <t>综合登录注册单元测试</t>
  </si>
  <si>
    <t>集成测试：用户-游客模式、登录注册模块、分级浏览模块</t>
  </si>
  <si>
    <t>综合售书单元测试</t>
  </si>
  <si>
    <t>综合选购单元测试</t>
  </si>
  <si>
    <t>集成测试：店主-售书日志模块、用户-选购模块</t>
  </si>
  <si>
    <t>综合留言板单元测试</t>
  </si>
  <si>
    <t>测试总结</t>
  </si>
  <si>
    <t>交付</t>
  </si>
  <si>
    <t>交付测试</t>
  </si>
  <si>
    <t>产品提交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</si>
</sst>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\(&quot;周&quot;aaa\)"/>
    <numFmt numFmtId="177" formatCode="ddd\ m/dd/yy"/>
    <numFmt numFmtId="178" formatCode="&quot;周&quot;aaa\ m/dd/yy"/>
    <numFmt numFmtId="179" formatCode="d"/>
  </numFmts>
  <fonts count="35">
    <font>
      <sz val="10"/>
      <name val="Arial"/>
      <charset val="134"/>
    </font>
    <font>
      <sz val="10"/>
      <name val="印品黑体"/>
      <charset val="134"/>
    </font>
    <font>
      <sz val="9"/>
      <name val="印品黑体"/>
      <charset val="134"/>
    </font>
    <font>
      <sz val="11"/>
      <name val="印品黑体"/>
      <charset val="134"/>
    </font>
    <font>
      <b/>
      <sz val="16"/>
      <color theme="4" tint="-0.249977111117893"/>
      <name val="印品黑体"/>
      <charset val="134"/>
    </font>
    <font>
      <sz val="14"/>
      <color indexed="56"/>
      <name val="印品黑体"/>
      <charset val="134"/>
    </font>
    <font>
      <b/>
      <u/>
      <sz val="11"/>
      <color theme="0"/>
      <name val="印品黑体"/>
      <charset val="134"/>
    </font>
    <font>
      <sz val="7"/>
      <color indexed="55"/>
      <name val="印品黑体"/>
      <charset val="134"/>
    </font>
    <font>
      <sz val="8"/>
      <name val="印品黑体"/>
      <charset val="134"/>
    </font>
    <font>
      <b/>
      <sz val="11"/>
      <name val="印品黑体"/>
      <charset val="134"/>
    </font>
    <font>
      <sz val="10"/>
      <color rgb="FF000000"/>
      <name val="印品黑体"/>
      <charset val="134"/>
    </font>
    <font>
      <sz val="14"/>
      <name val="印品黑体"/>
      <charset val="134"/>
    </font>
    <font>
      <sz val="8"/>
      <color rgb="FFFF0000"/>
      <name val="印品黑体"/>
      <charset val="134"/>
    </font>
    <font>
      <sz val="11"/>
      <color theme="1"/>
      <name val="黑体"/>
      <charset val="134"/>
      <scheme val="minor"/>
    </font>
    <font>
      <u/>
      <sz val="10"/>
      <color indexed="12"/>
      <name val="Arial"/>
      <charset val="134"/>
    </font>
    <font>
      <u/>
      <sz val="11"/>
      <color rgb="FF800080"/>
      <name val="黑体"/>
      <charset val="0"/>
      <scheme val="minor"/>
    </font>
    <font>
      <sz val="11"/>
      <color indexed="10"/>
      <name val="Calibri"/>
      <charset val="134"/>
    </font>
    <font>
      <b/>
      <sz val="18"/>
      <color indexed="18"/>
      <name val="Cambria"/>
      <charset val="134"/>
    </font>
    <font>
      <i/>
      <sz val="11"/>
      <color indexed="23"/>
      <name val="Calibri"/>
      <charset val="134"/>
    </font>
    <font>
      <b/>
      <sz val="15"/>
      <color indexed="18"/>
      <name val="Calibri"/>
      <charset val="134"/>
    </font>
    <font>
      <b/>
      <sz val="13"/>
      <color indexed="18"/>
      <name val="Calibri"/>
      <charset val="134"/>
    </font>
    <font>
      <b/>
      <sz val="11"/>
      <color indexed="18"/>
      <name val="Calibri"/>
      <charset val="134"/>
    </font>
    <font>
      <sz val="11"/>
      <color indexed="53"/>
      <name val="Calibri"/>
      <charset val="134"/>
    </font>
    <font>
      <b/>
      <sz val="11"/>
      <color indexed="63"/>
      <name val="Calibri"/>
      <charset val="134"/>
    </font>
    <font>
      <b/>
      <sz val="11"/>
      <color indexed="50"/>
      <name val="Calibri"/>
      <charset val="134"/>
    </font>
    <font>
      <b/>
      <sz val="11"/>
      <color indexed="9"/>
      <name val="Calibri"/>
      <charset val="134"/>
    </font>
    <font>
      <sz val="11"/>
      <color indexed="50"/>
      <name val="Calibri"/>
      <charset val="134"/>
    </font>
    <font>
      <b/>
      <sz val="11"/>
      <color indexed="8"/>
      <name val="Calibri"/>
      <charset val="134"/>
    </font>
    <font>
      <sz val="11"/>
      <color indexed="17"/>
      <name val="Calibri"/>
      <charset val="134"/>
    </font>
    <font>
      <sz val="11"/>
      <color indexed="36"/>
      <name val="Calibri"/>
      <charset val="134"/>
    </font>
    <font>
      <sz val="11"/>
      <color indexed="59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26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"/>
        <bgColor rgb="FFD6F4D9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/>
      <bottom style="thin">
        <color theme="0" tint="-0.249946592608417"/>
      </bottom>
      <diagonal/>
    </border>
    <border>
      <left/>
      <right/>
      <top/>
      <bottom style="medium">
        <color theme="0" tint="-0.349986266670736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medium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medium">
        <color theme="0" tint="-0.249946592608417"/>
      </right>
      <top/>
      <bottom/>
      <diagonal/>
    </border>
    <border>
      <left style="medium">
        <color theme="0" tint="-0.249946592608417"/>
      </left>
      <right style="thin">
        <color theme="0" tint="-0.249946592608417"/>
      </right>
      <top/>
      <bottom style="medium">
        <color theme="0" tint="-0.349986266670736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theme="0" tint="-0.349986266670736"/>
      </bottom>
      <diagonal/>
    </border>
    <border>
      <left style="thin">
        <color theme="0" tint="-0.249946592608417"/>
      </left>
      <right style="medium">
        <color theme="0" tint="-0.249946592608417"/>
      </right>
      <top/>
      <bottom style="medium">
        <color theme="0" tint="-0.349986266670736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0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9">
    <xf numFmtId="0" fontId="0" fillId="0" borderId="0"/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center"/>
    </xf>
    <xf numFmtId="0" fontId="0" fillId="8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0" borderId="16" applyNumberFormat="0" applyFill="0" applyAlignment="0" applyProtection="0"/>
    <xf numFmtId="0" fontId="21" fillId="0" borderId="17" applyNumberFormat="0" applyFill="0" applyAlignment="0" applyProtection="0"/>
    <xf numFmtId="0" fontId="21" fillId="0" borderId="0" applyNumberFormat="0" applyFill="0" applyBorder="0" applyAlignment="0" applyProtection="0"/>
    <xf numFmtId="0" fontId="22" fillId="9" borderId="18" applyNumberFormat="0" applyAlignment="0" applyProtection="0"/>
    <xf numFmtId="0" fontId="23" fillId="10" borderId="19" applyNumberFormat="0" applyAlignment="0" applyProtection="0"/>
    <xf numFmtId="0" fontId="24" fillId="10" borderId="18" applyNumberFormat="0" applyAlignment="0" applyProtection="0"/>
    <xf numFmtId="0" fontId="25" fillId="11" borderId="20" applyNumberFormat="0" applyAlignment="0" applyProtection="0"/>
    <xf numFmtId="0" fontId="26" fillId="0" borderId="21" applyNumberFormat="0" applyFill="0" applyAlignment="0" applyProtection="0"/>
    <xf numFmtId="0" fontId="27" fillId="0" borderId="22" applyNumberFormat="0" applyFill="0" applyAlignment="0" applyProtection="0"/>
    <xf numFmtId="0" fontId="28" fillId="12" borderId="0" applyNumberFormat="0" applyBorder="0" applyAlignment="0" applyProtection="0"/>
    <xf numFmtId="0" fontId="29" fillId="13" borderId="0" applyNumberFormat="0" applyBorder="0" applyAlignment="0" applyProtection="0"/>
    <xf numFmtId="0" fontId="30" fillId="8" borderId="0" applyNumberFormat="0" applyBorder="0" applyAlignment="0" applyProtection="0"/>
    <xf numFmtId="0" fontId="31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1" fillId="14" borderId="0" applyNumberFormat="0" applyBorder="0" applyAlignment="0" applyProtection="0"/>
    <xf numFmtId="0" fontId="31" fillId="25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1" fillId="9" borderId="0" applyNumberFormat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2" fillId="0" borderId="0" xfId="0" applyFont="1" applyFill="1" applyBorder="1" applyProtection="1"/>
    <xf numFmtId="0" fontId="3" fillId="0" borderId="0" xfId="0" applyFont="1" applyFill="1" applyBorder="1" applyAlignment="1" applyProtection="1">
      <alignment shrinkToFit="1"/>
    </xf>
    <xf numFmtId="0" fontId="2" fillId="2" borderId="1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vertical="center"/>
    </xf>
    <xf numFmtId="0" fontId="1" fillId="0" borderId="0" xfId="0" applyNumberFormat="1" applyFont="1" applyFill="1" applyBorder="1" applyProtection="1"/>
    <xf numFmtId="0" fontId="1" fillId="0" borderId="0" xfId="0" applyFont="1" applyProtection="1"/>
    <xf numFmtId="0" fontId="1" fillId="0" borderId="0" xfId="0" applyFont="1" applyAlignment="1" applyProtection="1">
      <alignment shrinkToFit="1"/>
    </xf>
    <xf numFmtId="0" fontId="1" fillId="0" borderId="0" xfId="0" applyFont="1" applyFill="1" applyBorder="1" applyProtection="1"/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6" fillId="3" borderId="2" xfId="6" applyFont="1" applyFill="1" applyBorder="1" applyAlignment="1" applyProtection="1">
      <alignment horizontal="center" vertical="center"/>
    </xf>
    <xf numFmtId="0" fontId="3" fillId="0" borderId="0" xfId="0" applyNumberFormat="1" applyFont="1" applyAlignment="1" applyProtection="1">
      <alignment vertical="center"/>
      <protection locked="0"/>
    </xf>
    <xf numFmtId="0" fontId="2" fillId="0" borderId="0" xfId="0" applyNumberFormat="1" applyFont="1" applyAlignment="1" applyProtection="1">
      <protection locked="0"/>
    </xf>
    <xf numFmtId="0" fontId="7" fillId="0" borderId="0" xfId="0" applyFont="1" applyAlignment="1" applyProtection="1">
      <protection locked="0"/>
    </xf>
    <xf numFmtId="0" fontId="1" fillId="4" borderId="0" xfId="0" applyFont="1" applyFill="1" applyBorder="1" applyProtection="1"/>
    <xf numFmtId="0" fontId="8" fillId="0" borderId="0" xfId="0" applyFont="1" applyFill="1" applyAlignment="1" applyProtection="1">
      <alignment horizontal="right" vertical="center" shrinkToFit="1"/>
    </xf>
    <xf numFmtId="0" fontId="1" fillId="0" borderId="0" xfId="0" applyFont="1" applyFill="1" applyAlignment="1" applyProtection="1">
      <alignment horizontal="right" vertical="center"/>
    </xf>
    <xf numFmtId="176" fontId="1" fillId="0" borderId="3" xfId="0" applyNumberFormat="1" applyFont="1" applyFill="1" applyBorder="1" applyAlignment="1" applyProtection="1">
      <alignment horizontal="center" vertical="center" shrinkToFit="1"/>
      <protection locked="0"/>
    </xf>
    <xf numFmtId="0" fontId="1" fillId="0" borderId="0" xfId="0" applyFont="1" applyFill="1" applyBorder="1" applyAlignment="1" applyProtection="1">
      <alignment shrinkToFit="1"/>
    </xf>
    <xf numFmtId="0" fontId="2" fillId="0" borderId="0" xfId="0" applyNumberFormat="1" applyFont="1" applyFill="1" applyBorder="1" applyProtection="1"/>
    <xf numFmtId="0" fontId="2" fillId="0" borderId="0" xfId="0" applyFont="1" applyProtection="1"/>
    <xf numFmtId="0" fontId="2" fillId="0" borderId="0" xfId="0" applyFont="1" applyAlignment="1" applyProtection="1">
      <alignment shrinkToFit="1"/>
    </xf>
    <xf numFmtId="0" fontId="9" fillId="0" borderId="4" xfId="0" applyNumberFormat="1" applyFont="1" applyFill="1" applyBorder="1" applyAlignment="1" applyProtection="1">
      <alignment horizontal="left" vertical="center" shrinkToFit="1"/>
    </xf>
    <xf numFmtId="0" fontId="9" fillId="0" borderId="4" xfId="0" applyFont="1" applyFill="1" applyBorder="1" applyAlignment="1" applyProtection="1">
      <alignment horizontal="left" vertical="center" shrinkToFit="1"/>
    </xf>
    <xf numFmtId="0" fontId="9" fillId="0" borderId="4" xfId="0" applyFont="1" applyFill="1" applyBorder="1" applyAlignment="1" applyProtection="1">
      <alignment horizontal="center" vertical="center" shrinkToFit="1"/>
    </xf>
    <xf numFmtId="0" fontId="9" fillId="2" borderId="5" xfId="0" applyNumberFormat="1" applyFont="1" applyFill="1" applyBorder="1" applyAlignment="1" applyProtection="1">
      <alignment horizontal="left" vertical="center"/>
    </xf>
    <xf numFmtId="0" fontId="9" fillId="2" borderId="5" xfId="0" applyFont="1" applyFill="1" applyBorder="1" applyAlignment="1" applyProtection="1">
      <alignment vertical="center"/>
    </xf>
    <xf numFmtId="177" fontId="2" fillId="2" borderId="5" xfId="0" applyNumberFormat="1" applyFont="1" applyFill="1" applyBorder="1" applyAlignment="1" applyProtection="1">
      <alignment horizontal="right" vertical="center"/>
    </xf>
    <xf numFmtId="177" fontId="2" fillId="2" borderId="5" xfId="0" applyNumberFormat="1" applyFont="1" applyFill="1" applyBorder="1" applyAlignment="1" applyProtection="1">
      <alignment horizontal="center" vertical="center"/>
    </xf>
    <xf numFmtId="1" fontId="2" fillId="2" borderId="5" xfId="3" applyNumberFormat="1" applyFont="1" applyFill="1" applyBorder="1" applyAlignment="1" applyProtection="1">
      <alignment horizontal="center" vertical="center"/>
    </xf>
    <xf numFmtId="9" fontId="2" fillId="2" borderId="5" xfId="3" applyFont="1" applyFill="1" applyBorder="1" applyAlignment="1" applyProtection="1">
      <alignment horizontal="center" vertical="center"/>
    </xf>
    <xf numFmtId="1" fontId="2" fillId="2" borderId="5" xfId="0" applyNumberFormat="1" applyFont="1" applyFill="1" applyBorder="1" applyAlignment="1" applyProtection="1">
      <alignment horizontal="center" vertical="center" shrinkToFit="1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6" xfId="0" applyFont="1" applyFill="1" applyBorder="1" applyAlignment="1" applyProtection="1">
      <alignment vertical="center" wrapText="1"/>
    </xf>
    <xf numFmtId="178" fontId="10" fillId="5" borderId="7" xfId="0" applyNumberFormat="1" applyFont="1" applyFill="1" applyBorder="1" applyAlignment="1" applyProtection="1">
      <alignment horizontal="center" vertical="center"/>
    </xf>
    <xf numFmtId="178" fontId="10" fillId="0" borderId="7" xfId="0" applyNumberFormat="1" applyFont="1" applyBorder="1" applyAlignment="1" applyProtection="1">
      <alignment horizontal="center" vertical="center"/>
    </xf>
    <xf numFmtId="1" fontId="10" fillId="6" borderId="7" xfId="0" applyNumberFormat="1" applyFont="1" applyFill="1" applyBorder="1" applyAlignment="1" applyProtection="1">
      <alignment horizontal="center" vertical="center"/>
    </xf>
    <xf numFmtId="9" fontId="10" fillId="6" borderId="7" xfId="3" applyNumberFormat="1" applyFont="1" applyFill="1" applyBorder="1" applyAlignment="1" applyProtection="1">
      <alignment horizontal="center" vertical="center"/>
    </xf>
    <xf numFmtId="1" fontId="10" fillId="0" borderId="7" xfId="0" applyNumberFormat="1" applyFont="1" applyBorder="1" applyAlignment="1" applyProtection="1">
      <alignment horizontal="center" vertical="center" shrinkToFit="1"/>
    </xf>
    <xf numFmtId="0" fontId="9" fillId="2" borderId="1" xfId="0" applyNumberFormat="1" applyFont="1" applyFill="1" applyBorder="1" applyAlignment="1" applyProtection="1">
      <alignment horizontal="left" vertical="center"/>
    </xf>
    <xf numFmtId="178" fontId="2" fillId="2" borderId="1" xfId="0" applyNumberFormat="1" applyFont="1" applyFill="1" applyBorder="1" applyAlignment="1" applyProtection="1">
      <alignment horizontal="center" vertical="center"/>
    </xf>
    <xf numFmtId="1" fontId="2" fillId="2" borderId="1" xfId="3" applyNumberFormat="1" applyFont="1" applyFill="1" applyBorder="1" applyAlignment="1" applyProtection="1">
      <alignment horizontal="center" vertical="center"/>
    </xf>
    <xf numFmtId="9" fontId="2" fillId="2" borderId="1" xfId="3" applyFont="1" applyFill="1" applyBorder="1" applyAlignment="1" applyProtection="1">
      <alignment horizontal="center" vertical="center"/>
    </xf>
    <xf numFmtId="1" fontId="2" fillId="2" borderId="1" xfId="0" applyNumberFormat="1" applyFont="1" applyFill="1" applyBorder="1" applyAlignment="1" applyProtection="1">
      <alignment horizontal="center" vertical="center" shrinkToFit="1"/>
    </xf>
    <xf numFmtId="0" fontId="1" fillId="0" borderId="1" xfId="0" applyFont="1" applyFill="1" applyBorder="1" applyAlignment="1" applyProtection="1">
      <alignment vertical="center" wrapText="1"/>
    </xf>
    <xf numFmtId="49" fontId="1" fillId="0" borderId="1" xfId="0" applyNumberFormat="1" applyFont="1" applyFill="1" applyBorder="1" applyAlignment="1" applyProtection="1">
      <alignment vertical="center" wrapText="1"/>
    </xf>
    <xf numFmtId="0" fontId="3" fillId="0" borderId="8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/>
    </xf>
    <xf numFmtId="0" fontId="3" fillId="0" borderId="10" xfId="0" applyNumberFormat="1" applyFont="1" applyFill="1" applyBorder="1" applyAlignment="1" applyProtection="1">
      <alignment horizontal="center" vertical="center"/>
    </xf>
    <xf numFmtId="179" fontId="2" fillId="0" borderId="8" xfId="0" applyNumberFormat="1" applyFont="1" applyFill="1" applyBorder="1" applyAlignment="1" applyProtection="1">
      <alignment horizontal="center" vertical="center" shrinkToFit="1"/>
    </xf>
    <xf numFmtId="179" fontId="2" fillId="0" borderId="9" xfId="0" applyNumberFormat="1" applyFont="1" applyFill="1" applyBorder="1" applyAlignment="1" applyProtection="1">
      <alignment horizontal="center" vertical="center" shrinkToFit="1"/>
    </xf>
    <xf numFmtId="179" fontId="2" fillId="0" borderId="10" xfId="0" applyNumberFormat="1" applyFont="1" applyFill="1" applyBorder="1" applyAlignment="1" applyProtection="1">
      <alignment horizontal="center" vertical="center" shrinkToFit="1"/>
    </xf>
    <xf numFmtId="0" fontId="3" fillId="0" borderId="11" xfId="0" applyNumberFormat="1" applyFont="1" applyFill="1" applyBorder="1" applyAlignment="1" applyProtection="1">
      <alignment horizontal="center" vertical="center" shrinkToFit="1"/>
    </xf>
    <xf numFmtId="0" fontId="3" fillId="0" borderId="12" xfId="0" applyNumberFormat="1" applyFont="1" applyFill="1" applyBorder="1" applyAlignment="1" applyProtection="1">
      <alignment horizontal="center" vertical="center" shrinkToFit="1"/>
    </xf>
    <xf numFmtId="0" fontId="3" fillId="0" borderId="13" xfId="0" applyNumberFormat="1" applyFont="1" applyFill="1" applyBorder="1" applyAlignment="1" applyProtection="1">
      <alignment horizontal="center" vertical="center" shrinkToFit="1"/>
    </xf>
    <xf numFmtId="1" fontId="11" fillId="2" borderId="5" xfId="0" applyNumberFormat="1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left" vertical="center"/>
    </xf>
    <xf numFmtId="1" fontId="10" fillId="0" borderId="7" xfId="0" applyNumberFormat="1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/>
    </xf>
    <xf numFmtId="1" fontId="11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3" fillId="0" borderId="0" xfId="0" applyFont="1"/>
    <xf numFmtId="0" fontId="3" fillId="0" borderId="0" xfId="0" applyNumberFormat="1" applyFont="1" applyFill="1" applyBorder="1" applyProtection="1"/>
    <xf numFmtId="0" fontId="3" fillId="0" borderId="0" xfId="0" applyFont="1" applyFill="1" applyAlignment="1" applyProtection="1">
      <alignment horizontal="right" vertical="center"/>
    </xf>
    <xf numFmtId="176" fontId="1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2" fillId="2" borderId="5" xfId="0" applyFont="1" applyFill="1" applyBorder="1" applyAlignment="1" applyProtection="1">
      <alignment vertical="center"/>
    </xf>
    <xf numFmtId="0" fontId="9" fillId="2" borderId="0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horizontal="left" vertical="center" wrapText="1" indent="1"/>
    </xf>
    <xf numFmtId="0" fontId="1" fillId="7" borderId="0" xfId="0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499984740745262"/>
        </patternFill>
      </fill>
    </dxf>
    <dxf>
      <fill>
        <patternFill patternType="solid">
          <bgColor rgb="FF0070C0"/>
        </patternFill>
      </fill>
    </dxf>
    <dxf>
      <font>
        <color theme="0"/>
      </font>
      <fill>
        <patternFill patternType="solid"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FFCCCC"/>
      <color rgb="00FF9900"/>
      <color rgb="0091D0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croll" dx="22" fmlaLink="$H$2" horiz="1" max="100" min="1" val="8"/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wdp"/><Relationship Id="rId3" Type="http://schemas.openxmlformats.org/officeDocument/2006/relationships/image" Target="../media/image1.png"/><Relationship Id="rId2" Type="http://schemas.openxmlformats.org/officeDocument/2006/relationships/hyperlink" Target="#&#39033;&#30446;&#26126;&#32454;!A1"/><Relationship Id="rId1" Type="http://schemas.openxmlformats.org/officeDocument/2006/relationships/hyperlink" Target="#&#39033;&#30446;&#36827;&#24230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485972</xdr:colOff>
      <xdr:row>18</xdr:row>
      <xdr:rowOff>149677</xdr:rowOff>
    </xdr:from>
    <xdr:to>
      <xdr:col>14</xdr:col>
      <xdr:colOff>363311</xdr:colOff>
      <xdr:row>23</xdr:row>
      <xdr:rowOff>137431</xdr:rowOff>
    </xdr:to>
    <xdr:sp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8396605" y="3082925"/>
          <a:ext cx="2121535" cy="797560"/>
        </a:xfrm>
        <a:prstGeom prst="roundRect">
          <a:avLst/>
        </a:prstGeom>
        <a:solidFill>
          <a:schemeClr val="accent5">
            <a:lumMod val="75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>
              <a:latin typeface="印品黑体" panose="00000500000000000000" pitchFamily="2" charset="-122"/>
              <a:ea typeface="印品黑体" panose="00000500000000000000" pitchFamily="2" charset="-122"/>
            </a:rPr>
            <a:t>项目进度</a:t>
          </a:r>
          <a:endParaRPr lang="zh-CN" altLang="en-US" sz="2400">
            <a:latin typeface="印品黑体" panose="00000500000000000000" pitchFamily="2" charset="-122"/>
            <a:ea typeface="印品黑体" panose="00000500000000000000" pitchFamily="2" charset="-122"/>
          </a:endParaRPr>
        </a:p>
      </xdr:txBody>
    </xdr:sp>
    <xdr:clientData/>
  </xdr:twoCellAnchor>
  <xdr:twoCellAnchor>
    <xdr:from>
      <xdr:col>4</xdr:col>
      <xdr:colOff>54626</xdr:colOff>
      <xdr:row>18</xdr:row>
      <xdr:rowOff>149677</xdr:rowOff>
    </xdr:from>
    <xdr:to>
      <xdr:col>6</xdr:col>
      <xdr:colOff>544287</xdr:colOff>
      <xdr:row>23</xdr:row>
      <xdr:rowOff>137431</xdr:rowOff>
    </xdr:to>
    <xdr:sp>
      <xdr:nvSpPr>
        <xdr:cNvPr id="3" name="圆角矩形 2">
          <a:hlinkClick xmlns:r="http://schemas.openxmlformats.org/officeDocument/2006/relationships" r:id="rId2"/>
        </xdr:cNvPr>
        <xdr:cNvSpPr/>
      </xdr:nvSpPr>
      <xdr:spPr>
        <a:xfrm>
          <a:off x="2729230" y="3082925"/>
          <a:ext cx="1985645" cy="797560"/>
        </a:xfrm>
        <a:prstGeom prst="roundRect">
          <a:avLst/>
        </a:prstGeom>
        <a:solidFill>
          <a:schemeClr val="accent5">
            <a:lumMod val="75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>
              <a:latin typeface="印品黑体" panose="00000500000000000000" pitchFamily="2" charset="-122"/>
              <a:ea typeface="印品黑体" panose="00000500000000000000" pitchFamily="2" charset="-122"/>
            </a:rPr>
            <a:t>项目明细</a:t>
          </a:r>
          <a:endParaRPr lang="en-US" altLang="zh-CN" sz="2400">
            <a:latin typeface="印品黑体" panose="00000500000000000000" pitchFamily="2" charset="-122"/>
            <a:ea typeface="印品黑体" panose="00000500000000000000" pitchFamily="2" charset="-122"/>
          </a:endParaRPr>
        </a:p>
      </xdr:txBody>
    </xdr:sp>
    <xdr:clientData/>
  </xdr:twoCellAnchor>
  <xdr:twoCellAnchor>
    <xdr:from>
      <xdr:col>4</xdr:col>
      <xdr:colOff>352424</xdr:colOff>
      <xdr:row>9</xdr:row>
      <xdr:rowOff>122464</xdr:rowOff>
    </xdr:from>
    <xdr:to>
      <xdr:col>14</xdr:col>
      <xdr:colOff>209549</xdr:colOff>
      <xdr:row>13</xdr:row>
      <xdr:rowOff>151040</xdr:rowOff>
    </xdr:to>
    <xdr:sp>
      <xdr:nvSpPr>
        <xdr:cNvPr id="4" name="圆角矩形 3"/>
        <xdr:cNvSpPr/>
      </xdr:nvSpPr>
      <xdr:spPr>
        <a:xfrm>
          <a:off x="3026410" y="1598295"/>
          <a:ext cx="7337425" cy="676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4800" b="1">
              <a:solidFill>
                <a:sysClr val="windowText" lastClr="000000"/>
              </a:solidFill>
              <a:latin typeface="印品黑体" panose="00000500000000000000" pitchFamily="2" charset="-122"/>
              <a:ea typeface="印品黑体" panose="00000500000000000000" pitchFamily="2" charset="-122"/>
            </a:rPr>
            <a:t>项 目 进 度 甘 特 图</a:t>
          </a:r>
          <a:endParaRPr lang="en-US" altLang="zh-CN" sz="4800" b="1">
            <a:solidFill>
              <a:sysClr val="windowText" lastClr="000000"/>
            </a:solidFill>
            <a:latin typeface="印品黑体" panose="00000500000000000000" pitchFamily="2" charset="-122"/>
            <a:ea typeface="印品黑体" panose="00000500000000000000" pitchFamily="2" charset="-122"/>
          </a:endParaRPr>
        </a:p>
      </xdr:txBody>
    </xdr:sp>
    <xdr:clientData/>
  </xdr:twoCellAnchor>
  <xdr:twoCellAnchor editAs="oneCell">
    <xdr:from>
      <xdr:col>2</xdr:col>
      <xdr:colOff>28575</xdr:colOff>
      <xdr:row>1</xdr:row>
      <xdr:rowOff>19050</xdr:rowOff>
    </xdr:from>
    <xdr:to>
      <xdr:col>4</xdr:col>
      <xdr:colOff>155197</xdr:colOff>
      <xdr:row>5</xdr:row>
      <xdr:rowOff>142875</xdr:rowOff>
    </xdr:to>
    <xdr:pic>
      <xdr:nvPicPr>
        <xdr:cNvPr id="11" name="图片 10"/>
        <xdr:cNvPicPr>
          <a:picLocks noChangeAspect="1"/>
        </xdr:cNvPicPr>
      </xdr:nvPicPr>
      <xdr:blipFill>
        <a:blip r:embed="rId3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GlowEdges trans="1500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7135" y="200025"/>
          <a:ext cx="1622425" cy="771525"/>
        </a:xfrm>
        <a:prstGeom prst="rect">
          <a:avLst/>
        </a:prstGeom>
      </xdr:spPr>
    </xdr:pic>
    <xdr:clientData/>
  </xdr:twoCellAnchor>
  <xdr:twoCellAnchor>
    <xdr:from>
      <xdr:col>15</xdr:col>
      <xdr:colOff>40821</xdr:colOff>
      <xdr:row>27</xdr:row>
      <xdr:rowOff>122631</xdr:rowOff>
    </xdr:from>
    <xdr:to>
      <xdr:col>17</xdr:col>
      <xdr:colOff>1505</xdr:colOff>
      <xdr:row>35</xdr:row>
      <xdr:rowOff>1959</xdr:rowOff>
    </xdr:to>
    <xdr:sp>
      <xdr:nvSpPr>
        <xdr:cNvPr id="12" name="半闭框 11"/>
        <xdr:cNvSpPr/>
      </xdr:nvSpPr>
      <xdr:spPr>
        <a:xfrm rot="10800000">
          <a:off x="10943590" y="4513580"/>
          <a:ext cx="1456690" cy="1174750"/>
        </a:xfrm>
        <a:prstGeom prst="halfFram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latin typeface="印品黑体" panose="00000500000000000000" pitchFamily="2" charset="-122"/>
            <a:ea typeface="印品黑体" panose="00000500000000000000" pitchFamily="2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4</xdr:col>
      <xdr:colOff>1552575</xdr:colOff>
      <xdr:row>6</xdr:row>
      <xdr:rowOff>28575</xdr:rowOff>
    </xdr:from>
    <xdr:to>
      <xdr:col>8</xdr:col>
      <xdr:colOff>9525</xdr:colOff>
      <xdr:row>11</xdr:row>
      <xdr:rowOff>152400</xdr:rowOff>
    </xdr:to>
    <xdr:sp>
      <xdr:nvSpPr>
        <xdr:cNvPr id="2" name="Text Box 44" hidden="1"/>
        <xdr:cNvSpPr txBox="1">
          <a:spLocks noChangeArrowheads="1"/>
        </xdr:cNvSpPr>
      </xdr:nvSpPr>
      <xdr:spPr>
        <a:xfrm>
          <a:off x="5211445" y="1152525"/>
          <a:ext cx="3797300" cy="942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7</xdr:col>
      <xdr:colOff>133350</xdr:colOff>
      <xdr:row>5</xdr:row>
      <xdr:rowOff>161925</xdr:rowOff>
    </xdr:from>
    <xdr:to>
      <xdr:col>26</xdr:col>
      <xdr:colOff>38100</xdr:colOff>
      <xdr:row>10</xdr:row>
      <xdr:rowOff>152188</xdr:rowOff>
    </xdr:to>
    <xdr:sp>
      <xdr:nvSpPr>
        <xdr:cNvPr id="8236" name="Text Box 44" hidden="1"/>
        <xdr:cNvSpPr txBox="1">
          <a:spLocks noChangeArrowheads="1"/>
        </xdr:cNvSpPr>
      </xdr:nvSpPr>
      <xdr:spPr>
        <a:xfrm>
          <a:off x="5319395" y="1295400"/>
          <a:ext cx="3681095" cy="92265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1</xdr:row>
          <xdr:rowOff>19050</xdr:rowOff>
        </xdr:from>
        <xdr:to>
          <xdr:col>18</xdr:col>
          <xdr:colOff>152400</xdr:colOff>
          <xdr:row>1</xdr:row>
          <xdr:rowOff>180975</xdr:rowOff>
        </xdr:to>
        <xdr:sp>
          <xdr:nvSpPr>
            <xdr:cNvPr id="8238" name="Scroll Bar 46" hidden="1">
              <a:extLst>
                <a:ext uri="{63B3BB69-23CF-44E3-9099-C40C66FF867C}">
                  <a14:compatExt spid="_x0000_s8238"/>
                </a:ext>
              </a:extLst>
            </xdr:cNvPr>
            <xdr:cNvSpPr/>
          </xdr:nvSpPr>
          <xdr:spPr>
            <a:xfrm>
              <a:off x="5793740" y="285750"/>
              <a:ext cx="1847850" cy="161925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36"/>
  <sheetViews>
    <sheetView workbookViewId="0">
      <selection activeCell="A1" sqref="A1"/>
    </sheetView>
  </sheetViews>
  <sheetFormatPr defaultColWidth="9" defaultRowHeight="12.75"/>
  <cols>
    <col min="1" max="1" width="13.858407079646" style="71" customWidth="1"/>
    <col min="2" max="2" width="2.56637168141593" style="71" customWidth="1"/>
    <col min="3" max="17" width="10.4247787610619" style="71" customWidth="1"/>
    <col min="18" max="18" width="2.56637168141593" style="71" customWidth="1"/>
    <col min="19" max="16384" width="9.14159292035398" style="71"/>
  </cols>
  <sheetData>
    <row r="1" ht="14.25" customHeight="1" spans="2:18"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2:18">
      <c r="B2" s="72"/>
      <c r="R2" s="72"/>
    </row>
    <row r="3" spans="2:18">
      <c r="B3" s="72"/>
      <c r="R3" s="72"/>
    </row>
    <row r="4" spans="2:18">
      <c r="B4" s="72"/>
      <c r="R4" s="72"/>
    </row>
    <row r="5" spans="2:18">
      <c r="B5" s="72"/>
      <c r="R5" s="72"/>
    </row>
    <row r="6" spans="2:18">
      <c r="B6" s="72"/>
      <c r="R6" s="72"/>
    </row>
    <row r="7" spans="2:18">
      <c r="B7" s="72"/>
      <c r="R7" s="72"/>
    </row>
    <row r="8" spans="2:18">
      <c r="B8" s="72"/>
      <c r="R8" s="72"/>
    </row>
    <row r="9" spans="2:18">
      <c r="B9" s="72"/>
      <c r="R9" s="72"/>
    </row>
    <row r="10" spans="2:18">
      <c r="B10" s="72"/>
      <c r="R10" s="72"/>
    </row>
    <row r="11" spans="2:18">
      <c r="B11" s="72"/>
      <c r="R11" s="72"/>
    </row>
    <row r="12" spans="2:18">
      <c r="B12" s="72"/>
      <c r="R12" s="72"/>
    </row>
    <row r="13" spans="2:18">
      <c r="B13" s="72"/>
      <c r="R13" s="72"/>
    </row>
    <row r="14" spans="2:18">
      <c r="B14" s="72"/>
      <c r="R14" s="72"/>
    </row>
    <row r="15" spans="2:18">
      <c r="B15" s="72"/>
      <c r="R15" s="72"/>
    </row>
    <row r="16" spans="2:18">
      <c r="B16" s="72"/>
      <c r="R16" s="72"/>
    </row>
    <row r="17" spans="2:18">
      <c r="B17" s="72"/>
      <c r="R17" s="72"/>
    </row>
    <row r="18" spans="2:18">
      <c r="B18" s="72"/>
      <c r="R18" s="72"/>
    </row>
    <row r="19" spans="2:18">
      <c r="B19" s="72"/>
      <c r="R19" s="72"/>
    </row>
    <row r="20" spans="2:18">
      <c r="B20" s="72"/>
      <c r="R20" s="72"/>
    </row>
    <row r="21" spans="2:18">
      <c r="B21" s="72"/>
      <c r="R21" s="72"/>
    </row>
    <row r="22" spans="2:18">
      <c r="B22" s="72"/>
      <c r="R22" s="72"/>
    </row>
    <row r="23" spans="2:18">
      <c r="B23" s="72"/>
      <c r="R23" s="72"/>
    </row>
    <row r="24" spans="2:18">
      <c r="B24" s="72"/>
      <c r="R24" s="72"/>
    </row>
    <row r="25" spans="2:18">
      <c r="B25" s="72"/>
      <c r="R25" s="72"/>
    </row>
    <row r="26" spans="2:18">
      <c r="B26" s="72"/>
      <c r="R26" s="72"/>
    </row>
    <row r="27" spans="2:18">
      <c r="B27" s="72"/>
      <c r="R27" s="72"/>
    </row>
    <row r="28" spans="2:18">
      <c r="B28" s="72"/>
      <c r="R28" s="72"/>
    </row>
    <row r="29" spans="2:18">
      <c r="B29" s="72"/>
      <c r="R29" s="72"/>
    </row>
    <row r="30" spans="2:18">
      <c r="B30" s="72"/>
      <c r="R30" s="72"/>
    </row>
    <row r="31" spans="2:18">
      <c r="B31" s="72"/>
      <c r="R31" s="72"/>
    </row>
    <row r="32" spans="2:18">
      <c r="B32" s="72"/>
      <c r="R32" s="72"/>
    </row>
    <row r="33" spans="2:18">
      <c r="B33" s="72"/>
      <c r="R33" s="72"/>
    </row>
    <row r="34" spans="2:18">
      <c r="B34" s="72"/>
      <c r="R34" s="72"/>
    </row>
    <row r="35" spans="2:18">
      <c r="B35" s="72"/>
      <c r="R35" s="72"/>
    </row>
    <row r="36" ht="14.25" customHeight="1" spans="2:18"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34"/>
  <sheetViews>
    <sheetView showGridLines="0" workbookViewId="0">
      <pane ySplit="6" topLeftCell="A7" activePane="bottomLeft" state="frozen"/>
      <selection/>
      <selection pane="bottomLeft" activeCell="H17" sqref="H17"/>
    </sheetView>
  </sheetViews>
  <sheetFormatPr defaultColWidth="9.14159292035398" defaultRowHeight="12.75" outlineLevelCol="5"/>
  <cols>
    <col min="1" max="1" width="9.56637168141593" style="6" customWidth="1"/>
    <col min="2" max="2" width="20.858407079646" style="7" customWidth="1"/>
    <col min="3" max="4" width="10.283185840708" style="7" customWidth="1"/>
    <col min="5" max="5" width="43.141592920354" style="7" customWidth="1"/>
    <col min="6" max="6" width="13" style="1" customWidth="1"/>
    <col min="7" max="16384" width="9.14159292035398" style="1"/>
  </cols>
  <sheetData>
    <row r="1" ht="21" spans="1:6">
      <c r="A1" s="10" t="s">
        <v>0</v>
      </c>
      <c r="B1" s="11"/>
      <c r="C1" s="11"/>
      <c r="D1" s="11"/>
      <c r="E1" s="11"/>
      <c r="F1" s="12" t="s">
        <v>1</v>
      </c>
    </row>
    <row r="2" ht="13.5" spans="1:5">
      <c r="A2" s="13" t="s">
        <v>2</v>
      </c>
      <c r="B2" s="14"/>
      <c r="C2" s="14"/>
      <c r="D2" s="14"/>
      <c r="E2" s="14"/>
    </row>
    <row r="3" s="64" customFormat="1" ht="13.5" spans="1:5">
      <c r="A3" s="65"/>
      <c r="B3" s="66" t="s">
        <v>3</v>
      </c>
      <c r="C3" s="19">
        <v>45716</v>
      </c>
      <c r="D3" s="19"/>
      <c r="E3" s="67"/>
    </row>
    <row r="4" s="64" customFormat="1" ht="13.5" spans="1:5">
      <c r="A4" s="65"/>
      <c r="B4" s="66" t="s">
        <v>4</v>
      </c>
      <c r="C4" s="19"/>
      <c r="D4" s="19"/>
      <c r="E4" s="67"/>
    </row>
    <row r="6" ht="14.25" spans="1:5">
      <c r="A6" s="24" t="s">
        <v>5</v>
      </c>
      <c r="B6" s="25" t="s">
        <v>6</v>
      </c>
      <c r="C6" s="26" t="s">
        <v>7</v>
      </c>
      <c r="D6" s="25" t="s">
        <v>8</v>
      </c>
      <c r="E6" s="25"/>
    </row>
    <row r="7" ht="13.5" spans="1:5">
      <c r="A7" s="27" t="str">
        <f>IF(ISERROR(VALUE(SUBSTITUTE(prevWBS,".",""))),"1",IF(ISERROR(FIND("`",SUBSTITUTE(prevWBS,".","`",1))),TEXT(VALUE(prevWBS)+1,"#"),TEXT(VALUE(LEFT(prevWBS,FIND("`",SUBSTITUTE(prevWBS,".","`",1))-1))+1,"#")))</f>
        <v>1</v>
      </c>
      <c r="B7" s="28" t="s">
        <v>9</v>
      </c>
      <c r="C7" s="68"/>
      <c r="D7" s="28"/>
      <c r="E7" s="69"/>
    </row>
    <row r="8" spans="1:5">
      <c r="A8" s="34" t="str">
        <f t="shared" ref="A8:A16" si="0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8" s="46" t="s">
        <v>10</v>
      </c>
      <c r="C8" s="5" t="s">
        <v>11</v>
      </c>
      <c r="D8" s="5" t="s">
        <v>12</v>
      </c>
      <c r="E8" s="46"/>
    </row>
    <row r="9" spans="1:5">
      <c r="A9" s="34" t="str">
        <f t="shared" si="0"/>
        <v>1.2</v>
      </c>
      <c r="B9" s="46" t="s">
        <v>10</v>
      </c>
      <c r="C9" s="5"/>
      <c r="D9" s="46"/>
      <c r="E9" s="46"/>
    </row>
    <row r="10" spans="1:5">
      <c r="A10" s="34" t="str">
        <f t="shared" si="0"/>
        <v>1.3</v>
      </c>
      <c r="B10" s="46" t="s">
        <v>10</v>
      </c>
      <c r="C10" s="5"/>
      <c r="D10" s="46"/>
      <c r="E10" s="46"/>
    </row>
    <row r="11" spans="1:5">
      <c r="A11" s="34" t="str">
        <f t="shared" si="0"/>
        <v>1.4</v>
      </c>
      <c r="B11" s="46" t="s">
        <v>10</v>
      </c>
      <c r="C11" s="5"/>
      <c r="D11" s="46"/>
      <c r="E11" s="46"/>
    </row>
    <row r="12" spans="1:5">
      <c r="A12" s="3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12" s="70" t="s">
        <v>13</v>
      </c>
      <c r="C12" s="5"/>
      <c r="D12" s="70"/>
      <c r="E12" s="70"/>
    </row>
    <row r="13" spans="1:5">
      <c r="A13" s="3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1.4.2</v>
      </c>
      <c r="B13" s="70" t="s">
        <v>13</v>
      </c>
      <c r="C13" s="5"/>
      <c r="D13" s="70"/>
      <c r="E13" s="70"/>
    </row>
    <row r="14" spans="1:5">
      <c r="A14" s="34" t="str">
        <f t="shared" si="0"/>
        <v>1.5</v>
      </c>
      <c r="B14" s="46" t="s">
        <v>10</v>
      </c>
      <c r="C14" s="5"/>
      <c r="D14" s="46"/>
      <c r="E14" s="46"/>
    </row>
    <row r="15" spans="1:5">
      <c r="A15" s="34" t="str">
        <f t="shared" si="0"/>
        <v>1.6</v>
      </c>
      <c r="B15" s="46" t="s">
        <v>10</v>
      </c>
      <c r="C15" s="5"/>
      <c r="D15" s="46"/>
      <c r="E15" s="46"/>
    </row>
    <row r="16" spans="1:5">
      <c r="A16" s="34" t="str">
        <f t="shared" si="0"/>
        <v>1.7</v>
      </c>
      <c r="B16" s="46" t="s">
        <v>10</v>
      </c>
      <c r="C16" s="5"/>
      <c r="D16" s="46"/>
      <c r="E16" s="46"/>
    </row>
    <row r="17" ht="13.5" spans="1:5">
      <c r="A17" s="41" t="str">
        <f>IF(ISERROR(VALUE(SUBSTITUTE(prevWBS,".",""))),"1",IF(ISERROR(FIND("`",SUBSTITUTE(prevWBS,".","`",1))),TEXT(VALUE(prevWBS)+1,"#"),TEXT(VALUE(LEFT(prevWBS,FIND("`",SUBSTITUTE(prevWBS,".","`",1))-1))+1,"#")))</f>
        <v>2</v>
      </c>
      <c r="B17" s="28" t="s">
        <v>9</v>
      </c>
      <c r="C17" s="4"/>
      <c r="D17" s="28"/>
      <c r="E17" s="69"/>
    </row>
    <row r="18" spans="1:5">
      <c r="A1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8" s="46" t="s">
        <v>10</v>
      </c>
      <c r="C18" s="5"/>
      <c r="D18" s="46"/>
      <c r="E18" s="46"/>
    </row>
    <row r="19" spans="1:5">
      <c r="A1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9" s="46" t="s">
        <v>10</v>
      </c>
      <c r="C19" s="5"/>
      <c r="D19" s="46"/>
      <c r="E19" s="46"/>
    </row>
    <row r="20" spans="1:5">
      <c r="A2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20" s="46" t="s">
        <v>10</v>
      </c>
      <c r="C20" s="5"/>
      <c r="D20" s="46"/>
      <c r="E20" s="46"/>
    </row>
    <row r="21" spans="1:5">
      <c r="A2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21" s="46" t="s">
        <v>10</v>
      </c>
      <c r="C21" s="5"/>
      <c r="D21" s="46"/>
      <c r="E21" s="46"/>
    </row>
    <row r="22" spans="1:5">
      <c r="A2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22" s="46" t="s">
        <v>10</v>
      </c>
      <c r="C22" s="5"/>
      <c r="D22" s="46"/>
      <c r="E22" s="46"/>
    </row>
    <row r="23" ht="13.5" spans="1:5">
      <c r="A23" s="41" t="str">
        <f>IF(ISERROR(VALUE(SUBSTITUTE(prevWBS,".",""))),"1",IF(ISERROR(FIND("`",SUBSTITUTE(prevWBS,".","`",1))),TEXT(VALUE(prevWBS)+1,"#"),TEXT(VALUE(LEFT(prevWBS,FIND("`",SUBSTITUTE(prevWBS,".","`",1))-1))+1,"#")))</f>
        <v>3</v>
      </c>
      <c r="B23" s="28" t="s">
        <v>9</v>
      </c>
      <c r="C23" s="4"/>
      <c r="D23" s="28"/>
      <c r="E23" s="69"/>
    </row>
    <row r="24" spans="1:5">
      <c r="A2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4" s="46" t="s">
        <v>10</v>
      </c>
      <c r="C24" s="5"/>
      <c r="D24" s="46"/>
      <c r="E24" s="46"/>
    </row>
    <row r="25" spans="1:5">
      <c r="A2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5" s="46" t="s">
        <v>10</v>
      </c>
      <c r="C25" s="5"/>
      <c r="D25" s="46"/>
      <c r="E25" s="46"/>
    </row>
    <row r="26" spans="1:5">
      <c r="A2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6" s="46" t="s">
        <v>10</v>
      </c>
      <c r="C26" s="5"/>
      <c r="D26" s="46"/>
      <c r="E26" s="46"/>
    </row>
    <row r="27" spans="1:5">
      <c r="A2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7" s="46" t="s">
        <v>10</v>
      </c>
      <c r="C27" s="5"/>
      <c r="D27" s="46"/>
      <c r="E27" s="46"/>
    </row>
    <row r="28" spans="1:5">
      <c r="A2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28" s="46" t="s">
        <v>10</v>
      </c>
      <c r="C28" s="5"/>
      <c r="D28" s="46"/>
      <c r="E28" s="46"/>
    </row>
    <row r="29" ht="13.5" spans="1:5">
      <c r="A29" s="41" t="str">
        <f>IF(ISERROR(VALUE(SUBSTITUTE(prevWBS,".",""))),"1",IF(ISERROR(FIND("`",SUBSTITUTE(prevWBS,".","`",1))),TEXT(VALUE(prevWBS)+1,"#"),TEXT(VALUE(LEFT(prevWBS,FIND("`",SUBSTITUTE(prevWBS,".","`",1))-1))+1,"#")))</f>
        <v>4</v>
      </c>
      <c r="B29" s="28" t="s">
        <v>9</v>
      </c>
      <c r="C29" s="4"/>
      <c r="D29" s="28"/>
      <c r="E29" s="69"/>
    </row>
    <row r="30" spans="1:5">
      <c r="A3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30" s="46" t="s">
        <v>10</v>
      </c>
      <c r="C30" s="5"/>
      <c r="D30" s="46"/>
      <c r="E30" s="46"/>
    </row>
    <row r="31" spans="1:5">
      <c r="A3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31" s="46" t="s">
        <v>10</v>
      </c>
      <c r="C31" s="5"/>
      <c r="D31" s="46"/>
      <c r="E31" s="46"/>
    </row>
    <row r="32" spans="1:5">
      <c r="A3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32" s="46" t="s">
        <v>10</v>
      </c>
      <c r="C32" s="5"/>
      <c r="D32" s="46"/>
      <c r="E32" s="46"/>
    </row>
    <row r="33" spans="1:5">
      <c r="A3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33" s="46" t="s">
        <v>10</v>
      </c>
      <c r="C33" s="5"/>
      <c r="D33" s="46"/>
      <c r="E33" s="46"/>
    </row>
    <row r="34" spans="1:5">
      <c r="A3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4.5</v>
      </c>
      <c r="B34" s="46" t="s">
        <v>10</v>
      </c>
      <c r="C34" s="5"/>
      <c r="D34" s="46"/>
      <c r="E34" s="46"/>
    </row>
  </sheetData>
  <sheetProtection formatCells="0" formatColumns="0" formatRows="0" insertRows="0" deleteRows="0"/>
  <mergeCells count="3">
    <mergeCell ref="C3:D3"/>
    <mergeCell ref="C4:D4"/>
    <mergeCell ref="D6:E6"/>
  </mergeCells>
  <hyperlinks>
    <hyperlink ref="F1" location="首页!A1" display="返回首页"/>
  </hyperlinks>
  <pageMargins left="0.25" right="0.25" top="0.5" bottom="0.5" header="0.5" footer="0.25"/>
  <pageSetup paperSize="1" fitToHeight="0" orientation="landscape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pageSetUpPr fitToPage="1"/>
  </sheetPr>
  <dimension ref="A1:CH78"/>
  <sheetViews>
    <sheetView showGridLines="0" tabSelected="1" zoomScale="40" zoomScaleNormal="40" workbookViewId="0">
      <pane ySplit="5" topLeftCell="A25" activePane="bottomLeft" state="frozen"/>
      <selection/>
      <selection pane="bottomLeft" activeCell="G49" sqref="G49"/>
    </sheetView>
  </sheetViews>
  <sheetFormatPr defaultColWidth="9.14159292035398" defaultRowHeight="12.75"/>
  <cols>
    <col min="1" max="1" width="6.85840707964602" style="6" customWidth="1"/>
    <col min="2" max="2" width="19" style="7" customWidth="1"/>
    <col min="3" max="3" width="9.28318584070797" style="7" customWidth="1"/>
    <col min="4" max="5" width="12.283185840708" style="7" customWidth="1"/>
    <col min="6" max="6" width="5.85840707964602" style="7" customWidth="1"/>
    <col min="7" max="7" width="6.70796460176991" style="7" customWidth="1"/>
    <col min="8" max="8" width="7.14159292035398" style="8" customWidth="1"/>
    <col min="9" max="9" width="1.85840707964602" style="7" customWidth="1"/>
    <col min="10" max="65" width="2.56637168141593" style="7" customWidth="1"/>
    <col min="66" max="86" width="2.56637168141593" style="9" customWidth="1"/>
    <col min="87" max="16384" width="9.14159292035398" style="9"/>
  </cols>
  <sheetData>
    <row r="1" s="1" customFormat="1" ht="21" spans="1:5">
      <c r="A1" s="10" t="s">
        <v>14</v>
      </c>
      <c r="B1" s="11"/>
      <c r="C1" s="11"/>
      <c r="D1" s="11"/>
      <c r="E1" s="12" t="s">
        <v>1</v>
      </c>
    </row>
    <row r="2" ht="18" customHeight="1" spans="1:21">
      <c r="A2" s="13" t="str">
        <f>项目明细!A2</f>
        <v>px飞飞飞</v>
      </c>
      <c r="B2" s="14"/>
      <c r="C2" s="14"/>
      <c r="D2" s="15"/>
      <c r="E2" s="15"/>
      <c r="G2" s="16"/>
      <c r="H2" s="17">
        <v>8</v>
      </c>
      <c r="U2" s="63" t="s">
        <v>15</v>
      </c>
    </row>
    <row r="3" ht="17.25" customHeight="1" spans="2:86">
      <c r="B3" s="18" t="s">
        <v>3</v>
      </c>
      <c r="C3" s="19">
        <f>项目明细!C3</f>
        <v>45716</v>
      </c>
      <c r="D3" s="19"/>
      <c r="E3" s="9"/>
      <c r="F3" s="18"/>
      <c r="H3" s="20"/>
      <c r="J3" s="48" t="str">
        <f>"第 "&amp;(J4-($C$3-WEEKDAY($C$3,1)+2))/7+1&amp;" 周"</f>
        <v>第 8 周</v>
      </c>
      <c r="K3" s="49"/>
      <c r="L3" s="49"/>
      <c r="M3" s="49"/>
      <c r="N3" s="49"/>
      <c r="O3" s="49"/>
      <c r="P3" s="50"/>
      <c r="Q3" s="48" t="str">
        <f>"第 "&amp;(Q4-($C$3-WEEKDAY($C$3,1)+2))/7+1&amp;" 周"</f>
        <v>第 9 周</v>
      </c>
      <c r="R3" s="49"/>
      <c r="S3" s="49"/>
      <c r="T3" s="49"/>
      <c r="U3" s="49"/>
      <c r="V3" s="49"/>
      <c r="W3" s="50"/>
      <c r="X3" s="48" t="str">
        <f t="shared" ref="X3" si="0">"第 "&amp;(X4-($C$3-WEEKDAY($C$3,1)+2))/7+1&amp;" 周"</f>
        <v>第 10 周</v>
      </c>
      <c r="Y3" s="49"/>
      <c r="Z3" s="49"/>
      <c r="AA3" s="49"/>
      <c r="AB3" s="49"/>
      <c r="AC3" s="49"/>
      <c r="AD3" s="50"/>
      <c r="AE3" s="48" t="str">
        <f t="shared" ref="AE3" si="1">"第 "&amp;(AE4-($C$3-WEEKDAY($C$3,1)+2))/7+1&amp;" 周"</f>
        <v>第 11 周</v>
      </c>
      <c r="AF3" s="49"/>
      <c r="AG3" s="49"/>
      <c r="AH3" s="49"/>
      <c r="AI3" s="49"/>
      <c r="AJ3" s="49"/>
      <c r="AK3" s="50"/>
      <c r="AL3" s="48" t="str">
        <f t="shared" ref="AL3" si="2">"第 "&amp;(AL4-($C$3-WEEKDAY($C$3,1)+2))/7+1&amp;" 周"</f>
        <v>第 12 周</v>
      </c>
      <c r="AM3" s="49"/>
      <c r="AN3" s="49"/>
      <c r="AO3" s="49"/>
      <c r="AP3" s="49"/>
      <c r="AQ3" s="49"/>
      <c r="AR3" s="50"/>
      <c r="AS3" s="48" t="str">
        <f t="shared" ref="AS3" si="3">"第 "&amp;(AS4-($C$3-WEEKDAY($C$3,1)+2))/7+1&amp;" 周"</f>
        <v>第 13 周</v>
      </c>
      <c r="AT3" s="49"/>
      <c r="AU3" s="49"/>
      <c r="AV3" s="49"/>
      <c r="AW3" s="49"/>
      <c r="AX3" s="49"/>
      <c r="AY3" s="50"/>
      <c r="AZ3" s="48" t="str">
        <f t="shared" ref="AZ3" si="4">"第 "&amp;(AZ4-($C$3-WEEKDAY($C$3,1)+2))/7+1&amp;" 周"</f>
        <v>第 14 周</v>
      </c>
      <c r="BA3" s="49"/>
      <c r="BB3" s="49"/>
      <c r="BC3" s="49"/>
      <c r="BD3" s="49"/>
      <c r="BE3" s="49"/>
      <c r="BF3" s="50"/>
      <c r="BG3" s="48" t="str">
        <f t="shared" ref="BG3" si="5">"第 "&amp;(BG4-($C$3-WEEKDAY($C$3,1)+2))/7+1&amp;" 周"</f>
        <v>第 15 周</v>
      </c>
      <c r="BH3" s="49"/>
      <c r="BI3" s="49"/>
      <c r="BJ3" s="49"/>
      <c r="BK3" s="49"/>
      <c r="BL3" s="49"/>
      <c r="BM3" s="50"/>
      <c r="BN3" s="48" t="str">
        <f t="shared" ref="BN3" si="6">"第 "&amp;(BN4-($C$3-WEEKDAY($C$3,1)+2))/7+1&amp;" 周"</f>
        <v>第 16 周</v>
      </c>
      <c r="BO3" s="49"/>
      <c r="BP3" s="49"/>
      <c r="BQ3" s="49"/>
      <c r="BR3" s="49"/>
      <c r="BS3" s="49"/>
      <c r="BT3" s="50"/>
      <c r="BU3" s="48" t="str">
        <f t="shared" ref="BU3" si="7">"第 "&amp;(BU4-($C$3-WEEKDAY($C$3,1)+2))/7+1&amp;" 周"</f>
        <v>第 17 周</v>
      </c>
      <c r="BV3" s="49"/>
      <c r="BW3" s="49"/>
      <c r="BX3" s="49"/>
      <c r="BY3" s="49"/>
      <c r="BZ3" s="49"/>
      <c r="CA3" s="50"/>
      <c r="CB3" s="48" t="str">
        <f t="shared" ref="CB3" si="8">"第 "&amp;(CB4-($C$3-WEEKDAY($C$3,1)+2))/7+1&amp;" 周"</f>
        <v>第 18 周</v>
      </c>
      <c r="CC3" s="49"/>
      <c r="CD3" s="49"/>
      <c r="CE3" s="49"/>
      <c r="CF3" s="49"/>
      <c r="CG3" s="49"/>
      <c r="CH3" s="50"/>
    </row>
    <row r="4" s="2" customFormat="1" ht="11.25" spans="1:86">
      <c r="A4" s="21"/>
      <c r="B4" s="22"/>
      <c r="C4" s="22"/>
      <c r="D4" s="22"/>
      <c r="E4" s="22"/>
      <c r="F4" s="22"/>
      <c r="G4" s="22"/>
      <c r="H4" s="23"/>
      <c r="I4" s="22"/>
      <c r="J4" s="51">
        <f>C3-WEEKDAY(C3,1)+2+7*(H2-1)</f>
        <v>45761</v>
      </c>
      <c r="K4" s="52">
        <f t="shared" ref="K4:AP4" si="9">J4+1</f>
        <v>45762</v>
      </c>
      <c r="L4" s="52">
        <f t="shared" si="9"/>
        <v>45763</v>
      </c>
      <c r="M4" s="52">
        <f t="shared" si="9"/>
        <v>45764</v>
      </c>
      <c r="N4" s="52">
        <f t="shared" si="9"/>
        <v>45765</v>
      </c>
      <c r="O4" s="52">
        <f t="shared" si="9"/>
        <v>45766</v>
      </c>
      <c r="P4" s="53">
        <f t="shared" si="9"/>
        <v>45767</v>
      </c>
      <c r="Q4" s="51">
        <f t="shared" si="9"/>
        <v>45768</v>
      </c>
      <c r="R4" s="52">
        <f t="shared" si="9"/>
        <v>45769</v>
      </c>
      <c r="S4" s="52">
        <f t="shared" si="9"/>
        <v>45770</v>
      </c>
      <c r="T4" s="52">
        <f t="shared" si="9"/>
        <v>45771</v>
      </c>
      <c r="U4" s="52">
        <f t="shared" si="9"/>
        <v>45772</v>
      </c>
      <c r="V4" s="52">
        <f t="shared" si="9"/>
        <v>45773</v>
      </c>
      <c r="W4" s="53">
        <f t="shared" si="9"/>
        <v>45774</v>
      </c>
      <c r="X4" s="51">
        <f t="shared" si="9"/>
        <v>45775</v>
      </c>
      <c r="Y4" s="52">
        <f t="shared" si="9"/>
        <v>45776</v>
      </c>
      <c r="Z4" s="52">
        <f t="shared" si="9"/>
        <v>45777</v>
      </c>
      <c r="AA4" s="52">
        <f t="shared" si="9"/>
        <v>45778</v>
      </c>
      <c r="AB4" s="52">
        <f t="shared" si="9"/>
        <v>45779</v>
      </c>
      <c r="AC4" s="52">
        <f t="shared" si="9"/>
        <v>45780</v>
      </c>
      <c r="AD4" s="53">
        <f t="shared" si="9"/>
        <v>45781</v>
      </c>
      <c r="AE4" s="51">
        <f t="shared" si="9"/>
        <v>45782</v>
      </c>
      <c r="AF4" s="52">
        <f t="shared" si="9"/>
        <v>45783</v>
      </c>
      <c r="AG4" s="52">
        <f t="shared" si="9"/>
        <v>45784</v>
      </c>
      <c r="AH4" s="52">
        <f t="shared" si="9"/>
        <v>45785</v>
      </c>
      <c r="AI4" s="52">
        <f t="shared" si="9"/>
        <v>45786</v>
      </c>
      <c r="AJ4" s="52">
        <f t="shared" si="9"/>
        <v>45787</v>
      </c>
      <c r="AK4" s="53">
        <f t="shared" si="9"/>
        <v>45788</v>
      </c>
      <c r="AL4" s="51">
        <f t="shared" si="9"/>
        <v>45789</v>
      </c>
      <c r="AM4" s="52">
        <f t="shared" si="9"/>
        <v>45790</v>
      </c>
      <c r="AN4" s="52">
        <f t="shared" si="9"/>
        <v>45791</v>
      </c>
      <c r="AO4" s="52">
        <f t="shared" si="9"/>
        <v>45792</v>
      </c>
      <c r="AP4" s="52">
        <f t="shared" si="9"/>
        <v>45793</v>
      </c>
      <c r="AQ4" s="52">
        <f t="shared" ref="AQ4:BM4" si="10">AP4+1</f>
        <v>45794</v>
      </c>
      <c r="AR4" s="53">
        <f t="shared" si="10"/>
        <v>45795</v>
      </c>
      <c r="AS4" s="51">
        <f t="shared" si="10"/>
        <v>45796</v>
      </c>
      <c r="AT4" s="52">
        <f t="shared" si="10"/>
        <v>45797</v>
      </c>
      <c r="AU4" s="52">
        <f t="shared" si="10"/>
        <v>45798</v>
      </c>
      <c r="AV4" s="52">
        <f t="shared" si="10"/>
        <v>45799</v>
      </c>
      <c r="AW4" s="52">
        <f t="shared" si="10"/>
        <v>45800</v>
      </c>
      <c r="AX4" s="52">
        <f t="shared" si="10"/>
        <v>45801</v>
      </c>
      <c r="AY4" s="53">
        <f t="shared" si="10"/>
        <v>45802</v>
      </c>
      <c r="AZ4" s="51">
        <f t="shared" si="10"/>
        <v>45803</v>
      </c>
      <c r="BA4" s="52">
        <f t="shared" si="10"/>
        <v>45804</v>
      </c>
      <c r="BB4" s="52">
        <f t="shared" si="10"/>
        <v>45805</v>
      </c>
      <c r="BC4" s="52">
        <f t="shared" si="10"/>
        <v>45806</v>
      </c>
      <c r="BD4" s="52">
        <f t="shared" si="10"/>
        <v>45807</v>
      </c>
      <c r="BE4" s="52">
        <f t="shared" si="10"/>
        <v>45808</v>
      </c>
      <c r="BF4" s="53">
        <f t="shared" si="10"/>
        <v>45809</v>
      </c>
      <c r="BG4" s="51">
        <f t="shared" si="10"/>
        <v>45810</v>
      </c>
      <c r="BH4" s="52">
        <f t="shared" si="10"/>
        <v>45811</v>
      </c>
      <c r="BI4" s="52">
        <f t="shared" si="10"/>
        <v>45812</v>
      </c>
      <c r="BJ4" s="52">
        <f t="shared" si="10"/>
        <v>45813</v>
      </c>
      <c r="BK4" s="52">
        <f t="shared" si="10"/>
        <v>45814</v>
      </c>
      <c r="BL4" s="52">
        <f t="shared" si="10"/>
        <v>45815</v>
      </c>
      <c r="BM4" s="53">
        <f t="shared" si="10"/>
        <v>45816</v>
      </c>
      <c r="BN4" s="51">
        <f t="shared" ref="BN4" si="11">BM4+1</f>
        <v>45817</v>
      </c>
      <c r="BO4" s="52">
        <f t="shared" ref="BO4" si="12">BN4+1</f>
        <v>45818</v>
      </c>
      <c r="BP4" s="52">
        <f t="shared" ref="BP4" si="13">BO4+1</f>
        <v>45819</v>
      </c>
      <c r="BQ4" s="52">
        <f t="shared" ref="BQ4" si="14">BP4+1</f>
        <v>45820</v>
      </c>
      <c r="BR4" s="52">
        <f t="shared" ref="BR4" si="15">BQ4+1</f>
        <v>45821</v>
      </c>
      <c r="BS4" s="52">
        <f t="shared" ref="BS4" si="16">BR4+1</f>
        <v>45822</v>
      </c>
      <c r="BT4" s="53">
        <f t="shared" ref="BT4" si="17">BS4+1</f>
        <v>45823</v>
      </c>
      <c r="BU4" s="51">
        <f t="shared" ref="BU4" si="18">BT4+1</f>
        <v>45824</v>
      </c>
      <c r="BV4" s="52">
        <f t="shared" ref="BV4" si="19">BU4+1</f>
        <v>45825</v>
      </c>
      <c r="BW4" s="52">
        <f t="shared" ref="BW4" si="20">BV4+1</f>
        <v>45826</v>
      </c>
      <c r="BX4" s="52">
        <f t="shared" ref="BX4" si="21">BW4+1</f>
        <v>45827</v>
      </c>
      <c r="BY4" s="52">
        <f t="shared" ref="BY4" si="22">BX4+1</f>
        <v>45828</v>
      </c>
      <c r="BZ4" s="52">
        <f t="shared" ref="BZ4" si="23">BY4+1</f>
        <v>45829</v>
      </c>
      <c r="CA4" s="53">
        <f t="shared" ref="CA4" si="24">BZ4+1</f>
        <v>45830</v>
      </c>
      <c r="CB4" s="51">
        <f t="shared" ref="CB4" si="25">CA4+1</f>
        <v>45831</v>
      </c>
      <c r="CC4" s="52">
        <f t="shared" ref="CC4" si="26">CB4+1</f>
        <v>45832</v>
      </c>
      <c r="CD4" s="52">
        <f t="shared" ref="CD4" si="27">CC4+1</f>
        <v>45833</v>
      </c>
      <c r="CE4" s="52">
        <f t="shared" ref="CE4" si="28">CD4+1</f>
        <v>45834</v>
      </c>
      <c r="CF4" s="52">
        <f t="shared" ref="CF4" si="29">CE4+1</f>
        <v>45835</v>
      </c>
      <c r="CG4" s="52">
        <f t="shared" ref="CG4" si="30">CF4+1</f>
        <v>45836</v>
      </c>
      <c r="CH4" s="53">
        <f t="shared" ref="CH4" si="31">CG4+1</f>
        <v>45837</v>
      </c>
    </row>
    <row r="5" s="3" customFormat="1" ht="21.75" customHeight="1" spans="1:86">
      <c r="A5" s="24" t="s">
        <v>5</v>
      </c>
      <c r="B5" s="25" t="s">
        <v>6</v>
      </c>
      <c r="C5" s="25"/>
      <c r="D5" s="26" t="s">
        <v>16</v>
      </c>
      <c r="E5" s="26" t="s">
        <v>17</v>
      </c>
      <c r="F5" s="26" t="s">
        <v>18</v>
      </c>
      <c r="G5" s="26" t="s">
        <v>19</v>
      </c>
      <c r="H5" s="26" t="s">
        <v>20</v>
      </c>
      <c r="I5" s="26"/>
      <c r="J5" s="54" t="str">
        <f t="shared" ref="J5:AO5" si="32">CHOOSE(WEEKDAY(J4,1),"S","M","T","W","T","F","S")</f>
        <v>M</v>
      </c>
      <c r="K5" s="55" t="str">
        <f t="shared" si="32"/>
        <v>T</v>
      </c>
      <c r="L5" s="55" t="str">
        <f t="shared" si="32"/>
        <v>W</v>
      </c>
      <c r="M5" s="55" t="str">
        <f t="shared" si="32"/>
        <v>T</v>
      </c>
      <c r="N5" s="55" t="str">
        <f t="shared" si="32"/>
        <v>F</v>
      </c>
      <c r="O5" s="55" t="str">
        <f t="shared" si="32"/>
        <v>S</v>
      </c>
      <c r="P5" s="56" t="str">
        <f t="shared" si="32"/>
        <v>S</v>
      </c>
      <c r="Q5" s="54" t="str">
        <f t="shared" si="32"/>
        <v>M</v>
      </c>
      <c r="R5" s="55" t="str">
        <f t="shared" si="32"/>
        <v>T</v>
      </c>
      <c r="S5" s="55" t="str">
        <f t="shared" si="32"/>
        <v>W</v>
      </c>
      <c r="T5" s="55" t="str">
        <f t="shared" si="32"/>
        <v>T</v>
      </c>
      <c r="U5" s="55" t="str">
        <f t="shared" si="32"/>
        <v>F</v>
      </c>
      <c r="V5" s="55" t="str">
        <f t="shared" si="32"/>
        <v>S</v>
      </c>
      <c r="W5" s="56" t="str">
        <f t="shared" si="32"/>
        <v>S</v>
      </c>
      <c r="X5" s="54" t="str">
        <f t="shared" si="32"/>
        <v>M</v>
      </c>
      <c r="Y5" s="55" t="str">
        <f t="shared" si="32"/>
        <v>T</v>
      </c>
      <c r="Z5" s="55" t="str">
        <f t="shared" si="32"/>
        <v>W</v>
      </c>
      <c r="AA5" s="55" t="str">
        <f t="shared" si="32"/>
        <v>T</v>
      </c>
      <c r="AB5" s="55" t="str">
        <f t="shared" si="32"/>
        <v>F</v>
      </c>
      <c r="AC5" s="55" t="str">
        <f t="shared" si="32"/>
        <v>S</v>
      </c>
      <c r="AD5" s="56" t="str">
        <f t="shared" si="32"/>
        <v>S</v>
      </c>
      <c r="AE5" s="54" t="str">
        <f t="shared" si="32"/>
        <v>M</v>
      </c>
      <c r="AF5" s="55" t="str">
        <f t="shared" si="32"/>
        <v>T</v>
      </c>
      <c r="AG5" s="55" t="str">
        <f t="shared" si="32"/>
        <v>W</v>
      </c>
      <c r="AH5" s="55" t="str">
        <f t="shared" si="32"/>
        <v>T</v>
      </c>
      <c r="AI5" s="55" t="str">
        <f t="shared" si="32"/>
        <v>F</v>
      </c>
      <c r="AJ5" s="55" t="str">
        <f t="shared" si="32"/>
        <v>S</v>
      </c>
      <c r="AK5" s="56" t="str">
        <f t="shared" si="32"/>
        <v>S</v>
      </c>
      <c r="AL5" s="54" t="str">
        <f t="shared" si="32"/>
        <v>M</v>
      </c>
      <c r="AM5" s="55" t="str">
        <f t="shared" si="32"/>
        <v>T</v>
      </c>
      <c r="AN5" s="55" t="str">
        <f t="shared" si="32"/>
        <v>W</v>
      </c>
      <c r="AO5" s="55" t="str">
        <f t="shared" si="32"/>
        <v>T</v>
      </c>
      <c r="AP5" s="55" t="str">
        <f t="shared" ref="AP5:BM5" si="33">CHOOSE(WEEKDAY(AP4,1),"S","M","T","W","T","F","S")</f>
        <v>F</v>
      </c>
      <c r="AQ5" s="55" t="str">
        <f t="shared" si="33"/>
        <v>S</v>
      </c>
      <c r="AR5" s="56" t="str">
        <f t="shared" si="33"/>
        <v>S</v>
      </c>
      <c r="AS5" s="54" t="str">
        <f t="shared" si="33"/>
        <v>M</v>
      </c>
      <c r="AT5" s="55" t="str">
        <f t="shared" si="33"/>
        <v>T</v>
      </c>
      <c r="AU5" s="55" t="str">
        <f t="shared" si="33"/>
        <v>W</v>
      </c>
      <c r="AV5" s="55" t="str">
        <f t="shared" si="33"/>
        <v>T</v>
      </c>
      <c r="AW5" s="55" t="str">
        <f t="shared" si="33"/>
        <v>F</v>
      </c>
      <c r="AX5" s="55" t="str">
        <f t="shared" si="33"/>
        <v>S</v>
      </c>
      <c r="AY5" s="56" t="str">
        <f t="shared" si="33"/>
        <v>S</v>
      </c>
      <c r="AZ5" s="54" t="str">
        <f t="shared" si="33"/>
        <v>M</v>
      </c>
      <c r="BA5" s="55" t="str">
        <f t="shared" si="33"/>
        <v>T</v>
      </c>
      <c r="BB5" s="55" t="str">
        <f t="shared" si="33"/>
        <v>W</v>
      </c>
      <c r="BC5" s="55" t="str">
        <f t="shared" si="33"/>
        <v>T</v>
      </c>
      <c r="BD5" s="55" t="str">
        <f t="shared" si="33"/>
        <v>F</v>
      </c>
      <c r="BE5" s="55" t="str">
        <f t="shared" si="33"/>
        <v>S</v>
      </c>
      <c r="BF5" s="56" t="str">
        <f t="shared" si="33"/>
        <v>S</v>
      </c>
      <c r="BG5" s="54" t="str">
        <f t="shared" si="33"/>
        <v>M</v>
      </c>
      <c r="BH5" s="55" t="str">
        <f t="shared" si="33"/>
        <v>T</v>
      </c>
      <c r="BI5" s="55" t="str">
        <f t="shared" si="33"/>
        <v>W</v>
      </c>
      <c r="BJ5" s="55" t="str">
        <f t="shared" si="33"/>
        <v>T</v>
      </c>
      <c r="BK5" s="55" t="str">
        <f t="shared" si="33"/>
        <v>F</v>
      </c>
      <c r="BL5" s="55" t="str">
        <f t="shared" si="33"/>
        <v>S</v>
      </c>
      <c r="BM5" s="56" t="str">
        <f t="shared" si="33"/>
        <v>S</v>
      </c>
      <c r="BN5" s="54" t="str">
        <f t="shared" ref="BN5:CH5" si="34">CHOOSE(WEEKDAY(BN4,1),"S","M","T","W","T","F","S")</f>
        <v>M</v>
      </c>
      <c r="BO5" s="55" t="str">
        <f t="shared" si="34"/>
        <v>T</v>
      </c>
      <c r="BP5" s="55" t="str">
        <f t="shared" si="34"/>
        <v>W</v>
      </c>
      <c r="BQ5" s="55" t="str">
        <f t="shared" si="34"/>
        <v>T</v>
      </c>
      <c r="BR5" s="55" t="str">
        <f t="shared" si="34"/>
        <v>F</v>
      </c>
      <c r="BS5" s="55" t="str">
        <f t="shared" si="34"/>
        <v>S</v>
      </c>
      <c r="BT5" s="56" t="str">
        <f t="shared" si="34"/>
        <v>S</v>
      </c>
      <c r="BU5" s="54" t="str">
        <f t="shared" si="34"/>
        <v>M</v>
      </c>
      <c r="BV5" s="55" t="str">
        <f t="shared" si="34"/>
        <v>T</v>
      </c>
      <c r="BW5" s="55" t="str">
        <f t="shared" si="34"/>
        <v>W</v>
      </c>
      <c r="BX5" s="55" t="str">
        <f t="shared" si="34"/>
        <v>T</v>
      </c>
      <c r="BY5" s="55" t="str">
        <f t="shared" si="34"/>
        <v>F</v>
      </c>
      <c r="BZ5" s="55" t="str">
        <f t="shared" si="34"/>
        <v>S</v>
      </c>
      <c r="CA5" s="56" t="str">
        <f t="shared" si="34"/>
        <v>S</v>
      </c>
      <c r="CB5" s="54" t="str">
        <f t="shared" si="34"/>
        <v>M</v>
      </c>
      <c r="CC5" s="55" t="str">
        <f t="shared" si="34"/>
        <v>T</v>
      </c>
      <c r="CD5" s="55" t="str">
        <f t="shared" si="34"/>
        <v>W</v>
      </c>
      <c r="CE5" s="55" t="str">
        <f t="shared" si="34"/>
        <v>T</v>
      </c>
      <c r="CF5" s="55" t="str">
        <f t="shared" si="34"/>
        <v>F</v>
      </c>
      <c r="CG5" s="55" t="str">
        <f t="shared" si="34"/>
        <v>S</v>
      </c>
      <c r="CH5" s="56" t="str">
        <f t="shared" si="34"/>
        <v>S</v>
      </c>
    </row>
    <row r="6" s="4" customFormat="1" ht="17.6" spans="1:65">
      <c r="A6" s="27" t="str">
        <f>IF(ISERROR(VALUE(SUBSTITUTE(prevWBS,".",""))),"1",IF(ISERROR(FIND("`",SUBSTITUTE(prevWBS,".","`",1))),TEXT(VALUE(prevWBS)+1,"#"),TEXT(VALUE(LEFT(prevWBS,FIND("`",SUBSTITUTE(prevWBS,".","`",1))-1))+1,"#")))</f>
        <v>1</v>
      </c>
      <c r="B6" s="28" t="s">
        <v>21</v>
      </c>
      <c r="C6" s="28"/>
      <c r="D6" s="29"/>
      <c r="E6" s="30" t="str">
        <f>IF(ISBLANK(D6)," - ",IF(F6=0,D6,D6+F6-1))</f>
        <v> - </v>
      </c>
      <c r="F6" s="31"/>
      <c r="G6" s="32"/>
      <c r="H6" s="33" t="str">
        <f>IF(OR(E6=0,D6=0)," - ",NETWORKDAYS(D6,E6))</f>
        <v> - </v>
      </c>
      <c r="I6" s="57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</row>
    <row r="7" s="5" customFormat="1" spans="1:65">
      <c r="A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7" s="35" t="s">
        <v>22</v>
      </c>
      <c r="C7" s="35"/>
      <c r="D7" s="36">
        <v>45716</v>
      </c>
      <c r="E7" s="37">
        <f>IF(ISBLANK(D7)," - ",IF(F7=0,D7,D7+F7-1))</f>
        <v>45722</v>
      </c>
      <c r="F7" s="38">
        <v>7</v>
      </c>
      <c r="G7" s="39">
        <v>1</v>
      </c>
      <c r="H7" s="40">
        <f>IF(OR(E7=0,D7=0)," - ",NETWORKDAYS(D7,E7))</f>
        <v>5</v>
      </c>
      <c r="I7" s="59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</row>
    <row r="8" s="4" customFormat="1" ht="17.6" spans="1:65">
      <c r="A8" s="41" t="str">
        <f>IF(ISERROR(VALUE(SUBSTITUTE(prevWBS,".",""))),"1",IF(ISERROR(FIND("`",SUBSTITUTE(prevWBS,".","`",1))),TEXT(VALUE(prevWBS)+1,"#"),TEXT(VALUE(LEFT(prevWBS,FIND("`",SUBSTITUTE(prevWBS,".","`",1))-1))+1,"#")))</f>
        <v>2</v>
      </c>
      <c r="B8" s="28" t="s">
        <v>23</v>
      </c>
      <c r="C8" s="28"/>
      <c r="D8" s="42"/>
      <c r="E8" s="42" t="str">
        <f>IF(ISBLANK(D8)," - ",IF(F8=0,D8,D8+F8-1))</f>
        <v> - </v>
      </c>
      <c r="F8" s="43"/>
      <c r="G8" s="44"/>
      <c r="H8" s="45" t="str">
        <f>IF(OR(E8=0,D8=0)," - ",NETWORKDAYS(D8,E8))</f>
        <v> - </v>
      </c>
      <c r="I8" s="61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</row>
    <row r="9" s="5" customFormat="1" spans="1:65">
      <c r="A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9" s="46" t="s">
        <v>24</v>
      </c>
      <c r="C9" s="46"/>
      <c r="D9" s="36">
        <v>45723</v>
      </c>
      <c r="E9" s="37">
        <f>IF(ISBLANK(D9)," - ",IF(F9=0,D9,D9+F9-1))</f>
        <v>45729</v>
      </c>
      <c r="F9" s="38">
        <v>7</v>
      </c>
      <c r="G9" s="39">
        <v>1</v>
      </c>
      <c r="H9" s="40">
        <f>IF(OR(E9=0,D9=0)," - ",NETWORKDAYS(D9,E9))</f>
        <v>5</v>
      </c>
      <c r="I9" s="59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</row>
    <row r="10" s="5" customFormat="1" spans="1:65">
      <c r="A1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0" s="35" t="s">
        <v>25</v>
      </c>
      <c r="C10" s="35"/>
      <c r="D10" s="36">
        <v>45730</v>
      </c>
      <c r="E10" s="37">
        <f>IF(ISBLANK(D10)," - ",IF(F10=0,D10,D10+F10-1))</f>
        <v>45736</v>
      </c>
      <c r="F10" s="38">
        <v>7</v>
      </c>
      <c r="G10" s="39">
        <v>1</v>
      </c>
      <c r="H10" s="40">
        <f>IF(OR(E10=0,D10=0)," - ",NETWORKDAYS(D10,E10))</f>
        <v>5</v>
      </c>
      <c r="I10" s="59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</row>
    <row r="11" s="4" customFormat="1" ht="17.6" spans="1:65">
      <c r="A11" s="41" t="str">
        <f>IF(ISERROR(VALUE(SUBSTITUTE(prevWBS,".",""))),"1",IF(ISERROR(FIND("`",SUBSTITUTE(prevWBS,".","`",1))),TEXT(VALUE(prevWBS)+1,"#"),TEXT(VALUE(LEFT(prevWBS,FIND("`",SUBSTITUTE(prevWBS,".","`",1))-1))+1,"#")))</f>
        <v>3</v>
      </c>
      <c r="B11" s="28" t="s">
        <v>26</v>
      </c>
      <c r="C11" s="28"/>
      <c r="D11" s="42"/>
      <c r="E11" s="42" t="str">
        <f t="shared" ref="E11:E74" si="35">IF(ISBLANK(D11)," - ",IF(F11=0,D11,D11+F11-1))</f>
        <v> - </v>
      </c>
      <c r="F11" s="43"/>
      <c r="G11" s="44"/>
      <c r="H11" s="45" t="str">
        <f t="shared" ref="H11:H74" si="36">IF(OR(E11=0,D11=0)," - ",NETWORKDAYS(D11,E11))</f>
        <v> - </v>
      </c>
      <c r="I11" s="61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</row>
    <row r="12" s="5" customFormat="1" spans="1:65">
      <c r="A1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12" s="46" t="s">
        <v>27</v>
      </c>
      <c r="C12" s="46"/>
      <c r="D12" s="36">
        <v>45737</v>
      </c>
      <c r="E12" s="37">
        <f t="shared" si="35"/>
        <v>45739</v>
      </c>
      <c r="F12" s="38">
        <v>3</v>
      </c>
      <c r="G12" s="39">
        <v>1</v>
      </c>
      <c r="H12" s="40">
        <f t="shared" si="36"/>
        <v>1</v>
      </c>
      <c r="I12" s="59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</row>
    <row r="13" s="5" customFormat="1" spans="1:65">
      <c r="A1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13" s="46" t="s">
        <v>28</v>
      </c>
      <c r="C13" s="46"/>
      <c r="D13" s="36">
        <v>45740</v>
      </c>
      <c r="E13" s="37">
        <f t="shared" si="35"/>
        <v>45749</v>
      </c>
      <c r="F13" s="38">
        <v>10</v>
      </c>
      <c r="G13" s="39">
        <v>1</v>
      </c>
      <c r="H13" s="40">
        <f t="shared" si="36"/>
        <v>8</v>
      </c>
      <c r="I13" s="59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</row>
    <row r="14" s="5" customFormat="1" spans="1:65">
      <c r="A1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14" s="46" t="s">
        <v>29</v>
      </c>
      <c r="C14" s="46"/>
      <c r="D14" s="36">
        <v>45740</v>
      </c>
      <c r="E14" s="37">
        <f t="shared" si="35"/>
        <v>45748</v>
      </c>
      <c r="F14" s="38">
        <v>9</v>
      </c>
      <c r="G14" s="39">
        <v>1</v>
      </c>
      <c r="H14" s="40">
        <f t="shared" si="36"/>
        <v>7</v>
      </c>
      <c r="I14" s="59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</row>
    <row r="15" s="5" customFormat="1" spans="1:65">
      <c r="A1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15" s="46" t="s">
        <v>30</v>
      </c>
      <c r="C15" s="46"/>
      <c r="D15" s="36">
        <v>45750</v>
      </c>
      <c r="E15" s="37">
        <f t="shared" si="35"/>
        <v>45756</v>
      </c>
      <c r="F15" s="38">
        <v>7</v>
      </c>
      <c r="G15" s="39">
        <v>1</v>
      </c>
      <c r="H15" s="40">
        <f t="shared" si="36"/>
        <v>5</v>
      </c>
      <c r="I15" s="59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</row>
    <row r="16" s="5" customFormat="1" spans="1:65">
      <c r="A1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16" s="35" t="s">
        <v>31</v>
      </c>
      <c r="C16" s="35"/>
      <c r="D16" s="36">
        <v>45749</v>
      </c>
      <c r="E16" s="37">
        <f t="shared" si="35"/>
        <v>45755</v>
      </c>
      <c r="F16" s="38">
        <v>7</v>
      </c>
      <c r="G16" s="39">
        <v>1</v>
      </c>
      <c r="H16" s="40">
        <f t="shared" si="36"/>
        <v>5</v>
      </c>
      <c r="I16" s="59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</row>
    <row r="17" s="4" customFormat="1" ht="17.6" spans="1:65">
      <c r="A17" s="41" t="str">
        <f>IF(ISERROR(VALUE(SUBSTITUTE(prevWBS,".",""))),"1",IF(ISERROR(FIND("`",SUBSTITUTE(prevWBS,".","`",1))),TEXT(VALUE(prevWBS)+1,"#"),TEXT(VALUE(LEFT(prevWBS,FIND("`",SUBSTITUTE(prevWBS,".","`",1))-1))+1,"#")))</f>
        <v>4</v>
      </c>
      <c r="B17" s="28" t="s">
        <v>32</v>
      </c>
      <c r="C17" s="28"/>
      <c r="D17" s="42"/>
      <c r="E17" s="42" t="str">
        <f t="shared" si="35"/>
        <v> - </v>
      </c>
      <c r="F17" s="43"/>
      <c r="G17" s="44"/>
      <c r="H17" s="45" t="str">
        <f t="shared" si="36"/>
        <v> - </v>
      </c>
      <c r="I17" s="61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</row>
    <row r="18" s="5" customFormat="1" customHeight="1" spans="1:65">
      <c r="A1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18" s="47" t="s">
        <v>33</v>
      </c>
      <c r="C18" s="47"/>
      <c r="D18" s="36">
        <v>45757</v>
      </c>
      <c r="E18" s="37">
        <f t="shared" si="35"/>
        <v>45758</v>
      </c>
      <c r="F18" s="38">
        <v>2</v>
      </c>
      <c r="G18" s="39">
        <v>1</v>
      </c>
      <c r="H18" s="40">
        <f t="shared" si="36"/>
        <v>2</v>
      </c>
      <c r="I18" s="59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</row>
    <row r="19" s="5" customFormat="1" customHeight="1" spans="1:65">
      <c r="A1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19" s="47" t="s">
        <v>34</v>
      </c>
      <c r="C19" s="47"/>
      <c r="D19" s="36">
        <v>45757</v>
      </c>
      <c r="E19" s="37">
        <f t="shared" si="35"/>
        <v>45758</v>
      </c>
      <c r="F19" s="38">
        <v>2</v>
      </c>
      <c r="G19" s="39">
        <v>1</v>
      </c>
      <c r="H19" s="40">
        <f t="shared" si="36"/>
        <v>2</v>
      </c>
      <c r="I19" s="59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</row>
    <row r="20" s="5" customFormat="1" customHeight="1" spans="1:65">
      <c r="A2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20" s="47" t="s">
        <v>35</v>
      </c>
      <c r="C20" s="47"/>
      <c r="D20" s="36">
        <v>45757</v>
      </c>
      <c r="E20" s="37">
        <f t="shared" si="35"/>
        <v>45758</v>
      </c>
      <c r="F20" s="38">
        <v>2</v>
      </c>
      <c r="G20" s="39">
        <v>1</v>
      </c>
      <c r="H20" s="40">
        <f t="shared" si="36"/>
        <v>2</v>
      </c>
      <c r="I20" s="59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</row>
    <row r="21" s="5" customFormat="1" customHeight="1" spans="1:65">
      <c r="A2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21" s="47" t="s">
        <v>36</v>
      </c>
      <c r="C21" s="47"/>
      <c r="D21" s="36">
        <v>45757</v>
      </c>
      <c r="E21" s="37">
        <f t="shared" si="35"/>
        <v>45758</v>
      </c>
      <c r="F21" s="38">
        <v>2</v>
      </c>
      <c r="G21" s="39">
        <v>1</v>
      </c>
      <c r="H21" s="40">
        <f t="shared" si="36"/>
        <v>2</v>
      </c>
      <c r="I21" s="59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</row>
    <row r="22" s="5" customFormat="1" customHeight="1" spans="1:65">
      <c r="A2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4.5</v>
      </c>
      <c r="B22" s="47" t="s">
        <v>37</v>
      </c>
      <c r="C22" s="47"/>
      <c r="D22" s="36">
        <v>45757</v>
      </c>
      <c r="E22" s="37">
        <f t="shared" si="35"/>
        <v>45760</v>
      </c>
      <c r="F22" s="38">
        <v>4</v>
      </c>
      <c r="G22" s="39">
        <v>1</v>
      </c>
      <c r="H22" s="40">
        <f t="shared" si="36"/>
        <v>2</v>
      </c>
      <c r="I22" s="59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</row>
    <row r="23" s="5" customFormat="1" customHeight="1" spans="1:65">
      <c r="A2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4.6</v>
      </c>
      <c r="B23" s="47" t="s">
        <v>38</v>
      </c>
      <c r="C23" s="47"/>
      <c r="D23" s="36">
        <v>45757</v>
      </c>
      <c r="E23" s="37">
        <f t="shared" si="35"/>
        <v>45758</v>
      </c>
      <c r="F23" s="38">
        <v>2</v>
      </c>
      <c r="G23" s="39">
        <v>1</v>
      </c>
      <c r="H23" s="40">
        <f t="shared" si="36"/>
        <v>2</v>
      </c>
      <c r="I23" s="59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</row>
    <row r="24" s="5" customFormat="1" customHeight="1" spans="1:65">
      <c r="A2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4.7</v>
      </c>
      <c r="B24" s="47" t="s">
        <v>39</v>
      </c>
      <c r="C24" s="47"/>
      <c r="D24" s="36">
        <v>45757</v>
      </c>
      <c r="E24" s="37">
        <f t="shared" si="35"/>
        <v>45757</v>
      </c>
      <c r="F24" s="38">
        <v>1</v>
      </c>
      <c r="G24" s="39">
        <v>1</v>
      </c>
      <c r="H24" s="40">
        <f t="shared" si="36"/>
        <v>1</v>
      </c>
      <c r="I24" s="59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</row>
    <row r="25" s="5" customFormat="1" customHeight="1" spans="1:65">
      <c r="A2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4.8</v>
      </c>
      <c r="B25" s="47" t="s">
        <v>40</v>
      </c>
      <c r="C25" s="47"/>
      <c r="D25" s="36">
        <v>45757</v>
      </c>
      <c r="E25" s="37">
        <f t="shared" si="35"/>
        <v>45757</v>
      </c>
      <c r="F25" s="38">
        <v>1</v>
      </c>
      <c r="G25" s="39">
        <v>1</v>
      </c>
      <c r="H25" s="40">
        <f t="shared" si="36"/>
        <v>1</v>
      </c>
      <c r="I25" s="59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</row>
    <row r="26" s="5" customFormat="1" customHeight="1" spans="1:65">
      <c r="A2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4.9</v>
      </c>
      <c r="B26" s="47" t="s">
        <v>41</v>
      </c>
      <c r="C26" s="47"/>
      <c r="D26" s="36">
        <v>45757</v>
      </c>
      <c r="E26" s="37">
        <f t="shared" si="35"/>
        <v>45758</v>
      </c>
      <c r="F26" s="38">
        <v>2</v>
      </c>
      <c r="G26" s="39">
        <v>1</v>
      </c>
      <c r="H26" s="40">
        <f t="shared" si="36"/>
        <v>2</v>
      </c>
      <c r="I26" s="59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</row>
    <row r="27" s="5" customFormat="1" customHeight="1" spans="1:65">
      <c r="A2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4.10</v>
      </c>
      <c r="B27" s="47" t="s">
        <v>42</v>
      </c>
      <c r="C27" s="47"/>
      <c r="D27" s="36">
        <v>45757</v>
      </c>
      <c r="E27" s="37">
        <f t="shared" si="35"/>
        <v>45760</v>
      </c>
      <c r="F27" s="38">
        <v>4</v>
      </c>
      <c r="G27" s="39">
        <v>1</v>
      </c>
      <c r="H27" s="40">
        <f t="shared" si="36"/>
        <v>2</v>
      </c>
      <c r="I27" s="59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</row>
    <row r="28" s="5" customFormat="1" customHeight="1" spans="1:65">
      <c r="A2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4.11</v>
      </c>
      <c r="B28" s="47" t="s">
        <v>43</v>
      </c>
      <c r="C28" s="47"/>
      <c r="D28" s="36">
        <v>45757</v>
      </c>
      <c r="E28" s="37">
        <f t="shared" si="35"/>
        <v>45759</v>
      </c>
      <c r="F28" s="38">
        <v>3</v>
      </c>
      <c r="G28" s="39">
        <v>1</v>
      </c>
      <c r="H28" s="40">
        <f t="shared" si="36"/>
        <v>2</v>
      </c>
      <c r="I28" s="59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</row>
    <row r="29" s="5" customFormat="1" customHeight="1" spans="1:65">
      <c r="A2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4.12</v>
      </c>
      <c r="B29" s="47" t="s">
        <v>44</v>
      </c>
      <c r="C29" s="47"/>
      <c r="D29" s="36">
        <v>45759</v>
      </c>
      <c r="E29" s="37">
        <f t="shared" si="35"/>
        <v>45761</v>
      </c>
      <c r="F29" s="38">
        <v>3</v>
      </c>
      <c r="G29" s="39">
        <v>1</v>
      </c>
      <c r="H29" s="40">
        <f t="shared" si="36"/>
        <v>1</v>
      </c>
      <c r="I29" s="59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</row>
    <row r="30" s="5" customFormat="1" customHeight="1" spans="1:65">
      <c r="A3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4.13</v>
      </c>
      <c r="B30" s="47" t="s">
        <v>45</v>
      </c>
      <c r="C30" s="47"/>
      <c r="D30" s="36">
        <v>45759</v>
      </c>
      <c r="E30" s="37">
        <f t="shared" si="35"/>
        <v>45761</v>
      </c>
      <c r="F30" s="38">
        <v>3</v>
      </c>
      <c r="G30" s="39">
        <v>1</v>
      </c>
      <c r="H30" s="40">
        <f t="shared" si="36"/>
        <v>1</v>
      </c>
      <c r="I30" s="59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</row>
    <row r="31" s="5" customFormat="1" customHeight="1" spans="1:65">
      <c r="A3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4.14</v>
      </c>
      <c r="B31" s="47" t="s">
        <v>46</v>
      </c>
      <c r="C31" s="47"/>
      <c r="D31" s="36">
        <v>45759</v>
      </c>
      <c r="E31" s="37">
        <f t="shared" si="35"/>
        <v>45763</v>
      </c>
      <c r="F31" s="38">
        <v>5</v>
      </c>
      <c r="G31" s="39">
        <v>1</v>
      </c>
      <c r="H31" s="40">
        <f t="shared" si="36"/>
        <v>3</v>
      </c>
      <c r="I31" s="59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</row>
    <row r="32" s="5" customFormat="1" customHeight="1" spans="1:65">
      <c r="A3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4.15</v>
      </c>
      <c r="B32" s="47" t="s">
        <v>47</v>
      </c>
      <c r="C32" s="47"/>
      <c r="D32" s="36">
        <v>45759</v>
      </c>
      <c r="E32" s="37">
        <f t="shared" si="35"/>
        <v>45762</v>
      </c>
      <c r="F32" s="38">
        <v>4</v>
      </c>
      <c r="G32" s="39">
        <v>1</v>
      </c>
      <c r="H32" s="40">
        <f t="shared" si="36"/>
        <v>2</v>
      </c>
      <c r="I32" s="59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</row>
    <row r="33" s="5" customFormat="1" customHeight="1" spans="1:65">
      <c r="A3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4.16</v>
      </c>
      <c r="B33" s="47" t="s">
        <v>48</v>
      </c>
      <c r="C33" s="47"/>
      <c r="D33" s="36">
        <v>45759</v>
      </c>
      <c r="E33" s="37">
        <f t="shared" si="35"/>
        <v>45761</v>
      </c>
      <c r="F33" s="38">
        <v>3</v>
      </c>
      <c r="G33" s="39">
        <v>1</v>
      </c>
      <c r="H33" s="40">
        <f t="shared" si="36"/>
        <v>1</v>
      </c>
      <c r="I33" s="59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</row>
    <row r="34" s="5" customFormat="1" customHeight="1" spans="1:65">
      <c r="A3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4.17</v>
      </c>
      <c r="B34" s="47" t="s">
        <v>49</v>
      </c>
      <c r="C34" s="47"/>
      <c r="D34" s="36">
        <v>45762</v>
      </c>
      <c r="E34" s="37">
        <f t="shared" si="35"/>
        <v>45765</v>
      </c>
      <c r="F34" s="38">
        <v>4</v>
      </c>
      <c r="G34" s="39">
        <v>1</v>
      </c>
      <c r="H34" s="40">
        <f t="shared" si="36"/>
        <v>4</v>
      </c>
      <c r="I34" s="59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</row>
    <row r="35" s="5" customFormat="1" customHeight="1" spans="1:65">
      <c r="A3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4.18</v>
      </c>
      <c r="B35" s="47" t="s">
        <v>50</v>
      </c>
      <c r="C35" s="47"/>
      <c r="D35" s="36">
        <v>45759</v>
      </c>
      <c r="E35" s="37">
        <f t="shared" si="35"/>
        <v>45763</v>
      </c>
      <c r="F35" s="38">
        <v>5</v>
      </c>
      <c r="G35" s="39">
        <v>1</v>
      </c>
      <c r="H35" s="40">
        <f t="shared" si="36"/>
        <v>3</v>
      </c>
      <c r="I35" s="59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</row>
    <row r="36" s="4" customFormat="1" ht="17.6" spans="1:65">
      <c r="A36" s="41" t="str">
        <f>IF(ISERROR(VALUE(SUBSTITUTE(prevWBS,".",""))),"1",IF(ISERROR(FIND("`",SUBSTITUTE(prevWBS,".","`",1))),TEXT(VALUE(prevWBS)+1,"#"),TEXT(VALUE(LEFT(prevWBS,FIND("`",SUBSTITUTE(prevWBS,".","`",1))-1))+1,"#")))</f>
        <v>5</v>
      </c>
      <c r="B36" s="28" t="s">
        <v>51</v>
      </c>
      <c r="C36" s="28"/>
      <c r="D36" s="42"/>
      <c r="E36" s="42" t="str">
        <f t="shared" si="35"/>
        <v> - </v>
      </c>
      <c r="F36" s="43"/>
      <c r="G36" s="44"/>
      <c r="H36" s="45" t="str">
        <f t="shared" si="36"/>
        <v> - </v>
      </c>
      <c r="I36" s="61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</row>
    <row r="37" s="5" customFormat="1" customHeight="1" spans="1:65">
      <c r="A3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</v>
      </c>
      <c r="B37" s="47" t="s">
        <v>52</v>
      </c>
      <c r="C37" s="47"/>
      <c r="D37" s="36">
        <v>45759</v>
      </c>
      <c r="E37" s="37">
        <f t="shared" si="35"/>
        <v>45768</v>
      </c>
      <c r="F37" s="38">
        <v>10</v>
      </c>
      <c r="G37" s="39">
        <v>1</v>
      </c>
      <c r="H37" s="40">
        <f t="shared" si="36"/>
        <v>6</v>
      </c>
      <c r="I37" s="59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</row>
    <row r="38" s="5" customFormat="1" customHeight="1" spans="1:65">
      <c r="A3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</v>
      </c>
      <c r="B38" s="47" t="s">
        <v>53</v>
      </c>
      <c r="C38" s="47"/>
      <c r="D38" s="36">
        <v>45759</v>
      </c>
      <c r="E38" s="37">
        <f t="shared" si="35"/>
        <v>45773</v>
      </c>
      <c r="F38" s="38">
        <v>15</v>
      </c>
      <c r="G38" s="39">
        <v>0.28</v>
      </c>
      <c r="H38" s="40">
        <f t="shared" si="36"/>
        <v>10</v>
      </c>
      <c r="I38" s="59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</row>
    <row r="39" s="5" customFormat="1" customHeight="1" spans="1:65">
      <c r="A3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5.3</v>
      </c>
      <c r="B39" s="47" t="s">
        <v>54</v>
      </c>
      <c r="C39" s="47"/>
      <c r="D39" s="36">
        <v>45759</v>
      </c>
      <c r="E39" s="37">
        <f t="shared" si="35"/>
        <v>45773</v>
      </c>
      <c r="F39" s="38">
        <v>15</v>
      </c>
      <c r="G39" s="39">
        <v>1</v>
      </c>
      <c r="H39" s="40">
        <f t="shared" si="36"/>
        <v>10</v>
      </c>
      <c r="I39" s="59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</row>
    <row r="40" s="5" customFormat="1" customHeight="1" spans="1:65">
      <c r="A4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5.4</v>
      </c>
      <c r="B40" s="47" t="s">
        <v>55</v>
      </c>
      <c r="C40" s="47"/>
      <c r="D40" s="36">
        <v>45759</v>
      </c>
      <c r="E40" s="37">
        <f t="shared" si="35"/>
        <v>45774</v>
      </c>
      <c r="F40" s="38">
        <v>16</v>
      </c>
      <c r="G40" s="39">
        <v>1</v>
      </c>
      <c r="H40" s="40">
        <f t="shared" si="36"/>
        <v>10</v>
      </c>
      <c r="I40" s="59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</row>
    <row r="41" s="5" customFormat="1" customHeight="1" spans="1:65">
      <c r="A4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5.5</v>
      </c>
      <c r="B41" s="47" t="s">
        <v>56</v>
      </c>
      <c r="C41" s="47"/>
      <c r="D41" s="36">
        <v>45762</v>
      </c>
      <c r="E41" s="37">
        <f t="shared" si="35"/>
        <v>45781</v>
      </c>
      <c r="F41" s="38">
        <v>20</v>
      </c>
      <c r="G41" s="39">
        <v>1</v>
      </c>
      <c r="H41" s="40">
        <f t="shared" si="36"/>
        <v>14</v>
      </c>
      <c r="I41" s="59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</row>
    <row r="42" s="5" customFormat="1" customHeight="1" spans="1:65">
      <c r="A4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5.6</v>
      </c>
      <c r="B42" s="47" t="s">
        <v>57</v>
      </c>
      <c r="C42" s="47"/>
      <c r="D42" s="36">
        <v>45764</v>
      </c>
      <c r="E42" s="37">
        <f t="shared" si="35"/>
        <v>45779</v>
      </c>
      <c r="F42" s="38">
        <v>16</v>
      </c>
      <c r="G42" s="39">
        <v>1</v>
      </c>
      <c r="H42" s="40">
        <f t="shared" si="36"/>
        <v>12</v>
      </c>
      <c r="I42" s="59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</row>
    <row r="43" s="5" customFormat="1" customHeight="1" spans="1:65">
      <c r="A4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5.7</v>
      </c>
      <c r="B43" s="47" t="s">
        <v>58</v>
      </c>
      <c r="C43" s="47"/>
      <c r="D43" s="36">
        <v>45758</v>
      </c>
      <c r="E43" s="37">
        <f t="shared" si="35"/>
        <v>45767</v>
      </c>
      <c r="F43" s="38">
        <v>10</v>
      </c>
      <c r="G43" s="39">
        <v>1</v>
      </c>
      <c r="H43" s="40">
        <f t="shared" si="36"/>
        <v>6</v>
      </c>
      <c r="I43" s="59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</row>
    <row r="44" s="5" customFormat="1" customHeight="1" spans="1:65">
      <c r="A4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5.8</v>
      </c>
      <c r="B44" s="47" t="s">
        <v>59</v>
      </c>
      <c r="C44" s="47"/>
      <c r="D44" s="36">
        <v>45758</v>
      </c>
      <c r="E44" s="37">
        <f t="shared" si="35"/>
        <v>45767</v>
      </c>
      <c r="F44" s="38">
        <v>10</v>
      </c>
      <c r="G44" s="39">
        <v>1</v>
      </c>
      <c r="H44" s="40">
        <f t="shared" si="36"/>
        <v>6</v>
      </c>
      <c r="I44" s="59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</row>
    <row r="45" s="5" customFormat="1" customHeight="1" spans="1:65">
      <c r="A4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5.9</v>
      </c>
      <c r="B45" s="47" t="s">
        <v>60</v>
      </c>
      <c r="C45" s="47"/>
      <c r="D45" s="36">
        <v>45762</v>
      </c>
      <c r="E45" s="37">
        <f t="shared" si="35"/>
        <v>45780</v>
      </c>
      <c r="F45" s="38">
        <v>19</v>
      </c>
      <c r="G45" s="39">
        <v>0.16</v>
      </c>
      <c r="H45" s="40">
        <f t="shared" si="36"/>
        <v>14</v>
      </c>
      <c r="I45" s="59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</row>
    <row r="46" s="5" customFormat="1" customHeight="1" spans="1:65">
      <c r="A4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5.10</v>
      </c>
      <c r="B46" s="47" t="s">
        <v>61</v>
      </c>
      <c r="C46" s="47"/>
      <c r="D46" s="36">
        <v>45766</v>
      </c>
      <c r="E46" s="37">
        <f t="shared" si="35"/>
        <v>45785</v>
      </c>
      <c r="F46" s="38">
        <v>20</v>
      </c>
      <c r="G46" s="39">
        <v>1</v>
      </c>
      <c r="H46" s="40">
        <f t="shared" si="36"/>
        <v>14</v>
      </c>
      <c r="I46" s="59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</row>
    <row r="47" s="5" customFormat="1" customHeight="1" spans="1:65">
      <c r="A4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5.11</v>
      </c>
      <c r="B47" s="47" t="s">
        <v>62</v>
      </c>
      <c r="C47" s="47"/>
      <c r="D47" s="36">
        <v>45760</v>
      </c>
      <c r="E47" s="37">
        <f t="shared" si="35"/>
        <v>45777</v>
      </c>
      <c r="F47" s="38">
        <v>18</v>
      </c>
      <c r="G47" s="39">
        <v>0.13</v>
      </c>
      <c r="H47" s="40">
        <f t="shared" si="36"/>
        <v>13</v>
      </c>
      <c r="I47" s="59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</row>
    <row r="48" s="5" customFormat="1" customHeight="1" spans="1:65">
      <c r="A4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5.12</v>
      </c>
      <c r="B48" s="47" t="s">
        <v>63</v>
      </c>
      <c r="C48" s="47"/>
      <c r="D48" s="36">
        <v>45769</v>
      </c>
      <c r="E48" s="37">
        <f t="shared" si="35"/>
        <v>45772</v>
      </c>
      <c r="F48" s="38">
        <v>4</v>
      </c>
      <c r="G48" s="39">
        <v>1</v>
      </c>
      <c r="H48" s="40">
        <f t="shared" si="36"/>
        <v>4</v>
      </c>
      <c r="I48" s="59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</row>
    <row r="49" s="5" customFormat="1" customHeight="1" spans="1:65">
      <c r="A4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5.13</v>
      </c>
      <c r="B49" s="47" t="s">
        <v>64</v>
      </c>
      <c r="C49" s="47"/>
      <c r="D49" s="36">
        <v>45774</v>
      </c>
      <c r="E49" s="37">
        <f t="shared" si="35"/>
        <v>45777</v>
      </c>
      <c r="F49" s="38">
        <v>4</v>
      </c>
      <c r="G49" s="39">
        <v>0</v>
      </c>
      <c r="H49" s="40">
        <f t="shared" si="36"/>
        <v>3</v>
      </c>
      <c r="I49" s="59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</row>
    <row r="50" s="5" customFormat="1" customHeight="1" spans="1:65">
      <c r="A5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5.14</v>
      </c>
      <c r="B50" s="47" t="s">
        <v>65</v>
      </c>
      <c r="C50" s="47"/>
      <c r="D50" s="36">
        <v>45774</v>
      </c>
      <c r="E50" s="37">
        <f t="shared" si="35"/>
        <v>45778</v>
      </c>
      <c r="F50" s="38">
        <v>5</v>
      </c>
      <c r="G50" s="39">
        <v>1</v>
      </c>
      <c r="H50" s="40">
        <f t="shared" si="36"/>
        <v>4</v>
      </c>
      <c r="I50" s="59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</row>
    <row r="51" s="5" customFormat="1" customHeight="1" spans="1:65">
      <c r="A5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5.15</v>
      </c>
      <c r="B51" s="47" t="s">
        <v>66</v>
      </c>
      <c r="C51" s="47"/>
      <c r="D51" s="36">
        <v>45775</v>
      </c>
      <c r="E51" s="37">
        <f t="shared" si="35"/>
        <v>45779</v>
      </c>
      <c r="F51" s="38">
        <v>5</v>
      </c>
      <c r="G51" s="39">
        <v>1</v>
      </c>
      <c r="H51" s="40">
        <f t="shared" si="36"/>
        <v>5</v>
      </c>
      <c r="I51" s="59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</row>
    <row r="52" s="5" customFormat="1" customHeight="1" spans="1:65">
      <c r="A5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5.16</v>
      </c>
      <c r="B52" s="47" t="s">
        <v>67</v>
      </c>
      <c r="C52" s="47"/>
      <c r="D52" s="36">
        <v>45782</v>
      </c>
      <c r="E52" s="37">
        <f t="shared" si="35"/>
        <v>45787</v>
      </c>
      <c r="F52" s="38">
        <v>6</v>
      </c>
      <c r="G52" s="39">
        <v>1</v>
      </c>
      <c r="H52" s="40">
        <f t="shared" si="36"/>
        <v>5</v>
      </c>
      <c r="I52" s="59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</row>
    <row r="53" s="5" customFormat="1" customHeight="1" spans="1:65">
      <c r="A5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5.17</v>
      </c>
      <c r="B53" s="47" t="s">
        <v>68</v>
      </c>
      <c r="C53" s="47"/>
      <c r="D53" s="36">
        <v>45780</v>
      </c>
      <c r="E53" s="37">
        <f t="shared" si="35"/>
        <v>45785</v>
      </c>
      <c r="F53" s="38">
        <v>6</v>
      </c>
      <c r="G53" s="39">
        <v>1</v>
      </c>
      <c r="H53" s="40">
        <f t="shared" si="36"/>
        <v>4</v>
      </c>
      <c r="I53" s="59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</row>
    <row r="54" s="5" customFormat="1" customHeight="1" spans="1:65">
      <c r="A5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5.18</v>
      </c>
      <c r="B54" s="47" t="s">
        <v>69</v>
      </c>
      <c r="C54" s="47"/>
      <c r="D54" s="36">
        <v>45768</v>
      </c>
      <c r="E54" s="37">
        <f t="shared" si="35"/>
        <v>45768</v>
      </c>
      <c r="F54" s="38">
        <v>1</v>
      </c>
      <c r="G54" s="39">
        <v>1</v>
      </c>
      <c r="H54" s="40">
        <f t="shared" si="36"/>
        <v>1</v>
      </c>
      <c r="I54" s="59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</row>
    <row r="55" s="5" customFormat="1" customHeight="1" spans="1:65">
      <c r="A5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5.19</v>
      </c>
      <c r="B55" s="47" t="s">
        <v>70</v>
      </c>
      <c r="C55" s="47"/>
      <c r="D55" s="36">
        <v>45768</v>
      </c>
      <c r="E55" s="37">
        <f t="shared" si="35"/>
        <v>45769</v>
      </c>
      <c r="F55" s="38">
        <v>2</v>
      </c>
      <c r="G55" s="39">
        <v>1</v>
      </c>
      <c r="H55" s="40">
        <f t="shared" si="36"/>
        <v>2</v>
      </c>
      <c r="I55" s="59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</row>
    <row r="56" s="5" customFormat="1" customHeight="1" spans="1:65">
      <c r="A5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5.20</v>
      </c>
      <c r="B56" s="47" t="s">
        <v>71</v>
      </c>
      <c r="C56" s="47"/>
      <c r="D56" s="36">
        <v>45781</v>
      </c>
      <c r="E56" s="37">
        <f t="shared" si="35"/>
        <v>45785</v>
      </c>
      <c r="F56" s="38">
        <v>5</v>
      </c>
      <c r="G56" s="39">
        <v>0</v>
      </c>
      <c r="H56" s="40">
        <f t="shared" si="36"/>
        <v>4</v>
      </c>
      <c r="I56" s="59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</row>
    <row r="57" s="5" customFormat="1" customHeight="1" spans="1:65">
      <c r="A5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5.21</v>
      </c>
      <c r="B57" s="47" t="s">
        <v>72</v>
      </c>
      <c r="C57" s="47"/>
      <c r="D57" s="36">
        <v>45786</v>
      </c>
      <c r="E57" s="37">
        <f t="shared" si="35"/>
        <v>45792</v>
      </c>
      <c r="F57" s="38">
        <v>7</v>
      </c>
      <c r="G57" s="39">
        <v>1</v>
      </c>
      <c r="H57" s="40">
        <f t="shared" si="36"/>
        <v>5</v>
      </c>
      <c r="I57" s="59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</row>
    <row r="58" s="5" customFormat="1" customHeight="1" spans="1:65">
      <c r="A5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5.22</v>
      </c>
      <c r="B58" s="47" t="s">
        <v>73</v>
      </c>
      <c r="C58" s="47"/>
      <c r="D58" s="36">
        <v>45778</v>
      </c>
      <c r="E58" s="37">
        <f t="shared" si="35"/>
        <v>45780</v>
      </c>
      <c r="F58" s="38">
        <v>3</v>
      </c>
      <c r="G58" s="39">
        <v>0</v>
      </c>
      <c r="H58" s="40">
        <f t="shared" si="36"/>
        <v>2</v>
      </c>
      <c r="I58" s="59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</row>
    <row r="59" s="4" customFormat="1" ht="17.6" spans="1:65">
      <c r="A59" s="41" t="str">
        <f>IF(ISERROR(VALUE(SUBSTITUTE(prevWBS,".",""))),"1",IF(ISERROR(FIND("`",SUBSTITUTE(prevWBS,".","`",1))),TEXT(VALUE(prevWBS)+1,"#"),TEXT(VALUE(LEFT(prevWBS,FIND("`",SUBSTITUTE(prevWBS,".","`",1))-1))+1,"#")))</f>
        <v>6</v>
      </c>
      <c r="B59" s="28" t="s">
        <v>74</v>
      </c>
      <c r="C59" s="28"/>
      <c r="D59" s="42"/>
      <c r="E59" s="42" t="str">
        <f t="shared" si="35"/>
        <v> - </v>
      </c>
      <c r="F59" s="43"/>
      <c r="G59" s="44"/>
      <c r="H59" s="45" t="str">
        <f t="shared" si="36"/>
        <v> - </v>
      </c>
      <c r="I59" s="61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</row>
    <row r="60" s="5" customFormat="1" customHeight="1" spans="1:65">
      <c r="A6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</v>
      </c>
      <c r="B60" s="47" t="s">
        <v>75</v>
      </c>
      <c r="C60" s="47"/>
      <c r="D60" s="36">
        <v>45773</v>
      </c>
      <c r="E60" s="37">
        <f t="shared" si="35"/>
        <v>45775</v>
      </c>
      <c r="F60" s="38">
        <v>3</v>
      </c>
      <c r="G60" s="39">
        <v>1</v>
      </c>
      <c r="H60" s="40">
        <f t="shared" si="36"/>
        <v>1</v>
      </c>
      <c r="I60" s="59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</row>
    <row r="61" s="5" customFormat="1" customHeight="1" spans="1:65">
      <c r="A6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6.2</v>
      </c>
      <c r="B61" s="47" t="s">
        <v>76</v>
      </c>
      <c r="C61" s="47"/>
      <c r="D61" s="36">
        <v>45778</v>
      </c>
      <c r="E61" s="37">
        <f t="shared" si="35"/>
        <v>45782</v>
      </c>
      <c r="F61" s="38">
        <v>5</v>
      </c>
      <c r="G61" s="39">
        <v>0</v>
      </c>
      <c r="H61" s="40">
        <f t="shared" si="36"/>
        <v>3</v>
      </c>
      <c r="I61" s="59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</row>
    <row r="62" s="5" customFormat="1" customHeight="1" spans="1:65">
      <c r="A6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6.3</v>
      </c>
      <c r="B62" s="47" t="s">
        <v>77</v>
      </c>
      <c r="C62" s="47"/>
      <c r="D62" s="36">
        <v>45783</v>
      </c>
      <c r="E62" s="37">
        <f t="shared" si="35"/>
        <v>45792</v>
      </c>
      <c r="F62" s="38">
        <v>10</v>
      </c>
      <c r="G62" s="39">
        <v>0</v>
      </c>
      <c r="H62" s="40">
        <f t="shared" si="36"/>
        <v>8</v>
      </c>
      <c r="I62" s="59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</row>
    <row r="63" s="5" customFormat="1" customHeight="1" spans="1:65">
      <c r="A6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6.4</v>
      </c>
      <c r="B63" s="47" t="s">
        <v>78</v>
      </c>
      <c r="C63" s="47"/>
      <c r="D63" s="36">
        <v>45779</v>
      </c>
      <c r="E63" s="37">
        <f t="shared" si="35"/>
        <v>45786</v>
      </c>
      <c r="F63" s="38">
        <v>8</v>
      </c>
      <c r="G63" s="39">
        <v>1</v>
      </c>
      <c r="H63" s="40">
        <f t="shared" si="36"/>
        <v>6</v>
      </c>
      <c r="I63" s="59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</row>
    <row r="64" s="5" customFormat="1" customHeight="1" spans="1:65">
      <c r="A6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6.5</v>
      </c>
      <c r="B64" s="47" t="s">
        <v>79</v>
      </c>
      <c r="C64" s="47"/>
      <c r="D64" s="36">
        <v>45780</v>
      </c>
      <c r="E64" s="37">
        <f t="shared" si="35"/>
        <v>45787</v>
      </c>
      <c r="F64" s="38">
        <v>8</v>
      </c>
      <c r="G64" s="39">
        <v>1</v>
      </c>
      <c r="H64" s="40">
        <f t="shared" si="36"/>
        <v>5</v>
      </c>
      <c r="I64" s="59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</row>
    <row r="65" s="5" customFormat="1" customHeight="1" spans="1:65">
      <c r="A6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6.6</v>
      </c>
      <c r="B65" s="47" t="s">
        <v>80</v>
      </c>
      <c r="C65" s="47"/>
      <c r="D65" s="36">
        <v>45788</v>
      </c>
      <c r="E65" s="37">
        <f t="shared" si="35"/>
        <v>45795</v>
      </c>
      <c r="F65" s="38">
        <v>8</v>
      </c>
      <c r="G65" s="39">
        <v>1</v>
      </c>
      <c r="H65" s="40">
        <f t="shared" si="36"/>
        <v>5</v>
      </c>
      <c r="I65" s="59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</row>
    <row r="66" s="5" customFormat="1" customHeight="1" spans="1:65">
      <c r="A6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6.7</v>
      </c>
      <c r="B66" s="47" t="s">
        <v>81</v>
      </c>
      <c r="C66" s="47"/>
      <c r="D66" s="36">
        <v>45796</v>
      </c>
      <c r="E66" s="37">
        <f t="shared" si="35"/>
        <v>45810</v>
      </c>
      <c r="F66" s="38">
        <v>15</v>
      </c>
      <c r="G66" s="39">
        <v>1</v>
      </c>
      <c r="H66" s="40">
        <f t="shared" si="36"/>
        <v>11</v>
      </c>
      <c r="I66" s="59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</row>
    <row r="67" s="5" customFormat="1" customHeight="1" spans="1:65">
      <c r="A6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6.8</v>
      </c>
      <c r="B67" s="47" t="s">
        <v>82</v>
      </c>
      <c r="C67" s="47"/>
      <c r="D67" s="36">
        <v>45786</v>
      </c>
      <c r="E67" s="37">
        <f t="shared" si="35"/>
        <v>45790</v>
      </c>
      <c r="F67" s="38">
        <v>5</v>
      </c>
      <c r="G67" s="39">
        <v>0</v>
      </c>
      <c r="H67" s="40">
        <f t="shared" si="36"/>
        <v>3</v>
      </c>
      <c r="I67" s="59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</row>
    <row r="68" s="5" customFormat="1" customHeight="1" spans="1:65">
      <c r="A6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6.9</v>
      </c>
      <c r="B68" s="47" t="s">
        <v>83</v>
      </c>
      <c r="C68" s="47"/>
      <c r="D68" s="36">
        <v>45769</v>
      </c>
      <c r="E68" s="37">
        <f t="shared" si="35"/>
        <v>45771</v>
      </c>
      <c r="F68" s="38">
        <v>3</v>
      </c>
      <c r="G68" s="39">
        <v>1</v>
      </c>
      <c r="H68" s="40">
        <f t="shared" si="36"/>
        <v>3</v>
      </c>
      <c r="I68" s="59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</row>
    <row r="69" s="5" customFormat="1" customHeight="1" spans="1:65">
      <c r="A6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6.10</v>
      </c>
      <c r="B69" s="47" t="s">
        <v>84</v>
      </c>
      <c r="C69" s="47"/>
      <c r="D69" s="36">
        <v>45770</v>
      </c>
      <c r="E69" s="37">
        <f t="shared" si="35"/>
        <v>45772</v>
      </c>
      <c r="F69" s="38">
        <v>3</v>
      </c>
      <c r="G69" s="39">
        <v>1</v>
      </c>
      <c r="H69" s="40">
        <f t="shared" si="36"/>
        <v>3</v>
      </c>
      <c r="I69" s="59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</row>
    <row r="70" s="5" customFormat="1" customHeight="1" spans="1:65">
      <c r="A7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6.11</v>
      </c>
      <c r="B70" s="47" t="s">
        <v>85</v>
      </c>
      <c r="C70" s="47"/>
      <c r="D70" s="36">
        <v>45790</v>
      </c>
      <c r="E70" s="37">
        <f t="shared" si="35"/>
        <v>45799</v>
      </c>
      <c r="F70" s="38">
        <v>10</v>
      </c>
      <c r="G70" s="39">
        <v>0</v>
      </c>
      <c r="H70" s="40">
        <f t="shared" si="36"/>
        <v>8</v>
      </c>
      <c r="I70" s="59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</row>
    <row r="71" s="5" customFormat="1" customHeight="1" spans="1:65">
      <c r="A7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6.12</v>
      </c>
      <c r="B71" s="47" t="s">
        <v>86</v>
      </c>
      <c r="C71" s="47"/>
      <c r="D71" s="36">
        <v>45786</v>
      </c>
      <c r="E71" s="37">
        <f t="shared" si="35"/>
        <v>45794</v>
      </c>
      <c r="F71" s="38">
        <v>9</v>
      </c>
      <c r="G71" s="39">
        <v>1</v>
      </c>
      <c r="H71" s="40">
        <f t="shared" si="36"/>
        <v>6</v>
      </c>
      <c r="I71" s="59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</row>
    <row r="72" s="5" customFormat="1" customHeight="1" spans="1:65">
      <c r="A7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6.13</v>
      </c>
      <c r="B72" s="47" t="s">
        <v>87</v>
      </c>
      <c r="C72" s="47"/>
      <c r="D72" s="36">
        <v>45793</v>
      </c>
      <c r="E72" s="37">
        <f t="shared" si="35"/>
        <v>45801</v>
      </c>
      <c r="F72" s="38">
        <v>9</v>
      </c>
      <c r="G72" s="39">
        <v>1</v>
      </c>
      <c r="H72" s="40">
        <f t="shared" si="36"/>
        <v>6</v>
      </c>
      <c r="I72" s="59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</row>
    <row r="73" s="5" customFormat="1" customHeight="1" spans="1:65">
      <c r="A7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6.14</v>
      </c>
      <c r="B73" s="47" t="s">
        <v>88</v>
      </c>
      <c r="C73" s="47"/>
      <c r="D73" s="36">
        <v>45802</v>
      </c>
      <c r="E73" s="37">
        <f t="shared" si="35"/>
        <v>45811</v>
      </c>
      <c r="F73" s="38">
        <v>10</v>
      </c>
      <c r="G73" s="39">
        <v>1</v>
      </c>
      <c r="H73" s="40">
        <f t="shared" si="36"/>
        <v>7</v>
      </c>
      <c r="I73" s="59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</row>
    <row r="74" s="5" customFormat="1" customHeight="1" spans="1:65">
      <c r="A7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6.15</v>
      </c>
      <c r="B74" s="47" t="s">
        <v>89</v>
      </c>
      <c r="C74" s="47"/>
      <c r="D74" s="36">
        <v>45781</v>
      </c>
      <c r="E74" s="37">
        <f t="shared" si="35"/>
        <v>45785</v>
      </c>
      <c r="F74" s="38">
        <v>5</v>
      </c>
      <c r="G74" s="39">
        <v>0</v>
      </c>
      <c r="H74" s="40">
        <f t="shared" si="36"/>
        <v>4</v>
      </c>
      <c r="I74" s="59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</row>
    <row r="75" s="5" customFormat="1" customHeight="1" spans="1:65">
      <c r="A7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6.16</v>
      </c>
      <c r="B75" s="47" t="s">
        <v>90</v>
      </c>
      <c r="C75" s="47"/>
      <c r="D75" s="36">
        <v>45812</v>
      </c>
      <c r="E75" s="37">
        <f t="shared" ref="E75:E78" si="37">IF(ISBLANK(D75)," - ",IF(F75=0,D75,D75+F75-1))</f>
        <v>45813</v>
      </c>
      <c r="F75" s="38">
        <v>2</v>
      </c>
      <c r="G75" s="39">
        <v>0</v>
      </c>
      <c r="H75" s="40">
        <f t="shared" ref="H75:H78" si="38">IF(OR(E75=0,D75=0)," - ",NETWORKDAYS(D75,E75))</f>
        <v>2</v>
      </c>
      <c r="I75" s="59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</row>
    <row r="76" s="4" customFormat="1" ht="17.6" spans="1:65">
      <c r="A76" s="41" t="str">
        <f>IF(ISERROR(VALUE(SUBSTITUTE(prevWBS,".",""))),"1",IF(ISERROR(FIND("`",SUBSTITUTE(prevWBS,".","`",1))),TEXT(VALUE(prevWBS)+1,"#"),TEXT(VALUE(LEFT(prevWBS,FIND("`",SUBSTITUTE(prevWBS,".","`",1))-1))+1,"#")))</f>
        <v>7</v>
      </c>
      <c r="B76" s="28" t="s">
        <v>91</v>
      </c>
      <c r="C76" s="28"/>
      <c r="D76" s="42"/>
      <c r="E76" s="42" t="str">
        <f t="shared" si="37"/>
        <v> - </v>
      </c>
      <c r="F76" s="43"/>
      <c r="G76" s="44"/>
      <c r="H76" s="45" t="str">
        <f t="shared" si="38"/>
        <v> - </v>
      </c>
      <c r="I76" s="61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</row>
    <row r="77" s="5" customFormat="1" customHeight="1" spans="1:65">
      <c r="A7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7.1</v>
      </c>
      <c r="B77" s="47" t="s">
        <v>92</v>
      </c>
      <c r="C77" s="47"/>
      <c r="D77" s="36">
        <v>45814</v>
      </c>
      <c r="E77" s="37">
        <f t="shared" si="37"/>
        <v>45818</v>
      </c>
      <c r="F77" s="38">
        <v>5</v>
      </c>
      <c r="G77" s="39">
        <v>0</v>
      </c>
      <c r="H77" s="40">
        <f t="shared" si="38"/>
        <v>3</v>
      </c>
      <c r="I77" s="59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</row>
    <row r="78" s="5" customFormat="1" customHeight="1" spans="1:65">
      <c r="A7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7.2</v>
      </c>
      <c r="B78" s="47" t="s">
        <v>93</v>
      </c>
      <c r="C78" s="47"/>
      <c r="D78" s="36">
        <v>45819</v>
      </c>
      <c r="E78" s="37">
        <f t="shared" si="37"/>
        <v>45819</v>
      </c>
      <c r="F78" s="38">
        <v>1</v>
      </c>
      <c r="G78" s="39">
        <v>0</v>
      </c>
      <c r="H78" s="40">
        <f t="shared" si="38"/>
        <v>1</v>
      </c>
      <c r="I78" s="59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</row>
  </sheetData>
  <sheetProtection formatCells="0" formatColumns="0" formatRows="0" insertRows="0" deleteRows="0"/>
  <mergeCells count="86">
    <mergeCell ref="C3:D3"/>
    <mergeCell ref="J3:P3"/>
    <mergeCell ref="Q3:W3"/>
    <mergeCell ref="X3:AD3"/>
    <mergeCell ref="AE3:AK3"/>
    <mergeCell ref="AL3:AR3"/>
    <mergeCell ref="AS3:AY3"/>
    <mergeCell ref="AZ3:BF3"/>
    <mergeCell ref="BG3:BM3"/>
    <mergeCell ref="BN3:BT3"/>
    <mergeCell ref="BU3:CA3"/>
    <mergeCell ref="CB3:CH3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</mergeCells>
  <conditionalFormatting sqref="G23">
    <cfRule type="dataBar" priority="7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{1466a9d5-698a-48f6-8e53-ec9b885b6174}</x14:id>
        </ext>
      </extLst>
    </cfRule>
  </conditionalFormatting>
  <conditionalFormatting sqref="G24">
    <cfRule type="dataBar" priority="7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{b958d93e-8725-4ab9-9d24-e3c15305c035}</x14:id>
        </ext>
      </extLst>
    </cfRule>
  </conditionalFormatting>
  <conditionalFormatting sqref="G25">
    <cfRule type="dataBar" priority="6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{a9b71d06-341b-48ea-863a-3f2503ec5a89}</x14:id>
        </ext>
      </extLst>
    </cfRule>
  </conditionalFormatting>
  <conditionalFormatting sqref="G26">
    <cfRule type="dataBar" priority="68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{c7fe6398-dd39-4715-81a9-2833f0fbbd7c}</x14:id>
        </ext>
      </extLst>
    </cfRule>
  </conditionalFormatting>
  <conditionalFormatting sqref="G27">
    <cfRule type="dataBar" priority="67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{1e1f3eb4-e8c0-4f9b-b72a-32988fcf3416}</x14:id>
        </ext>
      </extLst>
    </cfRule>
  </conditionalFormatting>
  <conditionalFormatting sqref="G28">
    <cfRule type="dataBar" priority="66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{f323b2e8-14ad-4498-be55-738784b0897c}</x14:id>
        </ext>
      </extLst>
    </cfRule>
  </conditionalFormatting>
  <conditionalFormatting sqref="G29">
    <cfRule type="dataBar" priority="65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{ef692d1a-fa64-495d-bd80-b48d643d0e0d}</x14:id>
        </ext>
      </extLst>
    </cfRule>
  </conditionalFormatting>
  <conditionalFormatting sqref="G30">
    <cfRule type="dataBar" priority="6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{772c249d-b5e9-4533-a48a-dbe24f3aa0b8}</x14:id>
        </ext>
      </extLst>
    </cfRule>
  </conditionalFormatting>
  <conditionalFormatting sqref="G31">
    <cfRule type="dataBar" priority="63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{c43ba636-299d-4711-8c19-4fe6c5a4ea36}</x14:id>
        </ext>
      </extLst>
    </cfRule>
  </conditionalFormatting>
  <conditionalFormatting sqref="G32">
    <cfRule type="dataBar" priority="6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{c83f38fd-08e5-450c-b3cd-7f89e4dc5dd7}</x14:id>
        </ext>
      </extLst>
    </cfRule>
  </conditionalFormatting>
  <conditionalFormatting sqref="G33">
    <cfRule type="dataBar" priority="6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{4c7f2da0-8648-4240-805a-c1705f6e442a}</x14:id>
        </ext>
      </extLst>
    </cfRule>
  </conditionalFormatting>
  <conditionalFormatting sqref="G34">
    <cfRule type="dataBar" priority="5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{2f708ec7-bd4f-4c69-b3c9-4225e080f91b}</x14:id>
        </ext>
      </extLst>
    </cfRule>
  </conditionalFormatting>
  <conditionalFormatting sqref="G35">
    <cfRule type="dataBar" priority="6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{be7de281-7c04-4020-a712-ba52ffb69c1d}</x14:id>
        </ext>
      </extLst>
    </cfRule>
  </conditionalFormatting>
  <conditionalFormatting sqref="G42">
    <cfRule type="dataBar" priority="5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{8dca5029-88d7-408d-aae8-c7f45b82fa7d}</x14:id>
        </ext>
      </extLst>
    </cfRule>
  </conditionalFormatting>
  <conditionalFormatting sqref="G43">
    <cfRule type="dataBar" priority="53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{0b81a0f1-61f4-4ea3-a07e-6bd74dcbfef3}</x14:id>
        </ext>
      </extLst>
    </cfRule>
  </conditionalFormatting>
  <conditionalFormatting sqref="G44">
    <cfRule type="dataBar" priority="5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{0fb35522-a5c7-44b4-ac1e-3a22de48131f}</x14:id>
        </ext>
      </extLst>
    </cfRule>
  </conditionalFormatting>
  <conditionalFormatting sqref="G45">
    <cfRule type="dataBar" priority="5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{adb6a768-8536-4472-bfae-5ea56f98032b}</x14:id>
        </ext>
      </extLst>
    </cfRule>
  </conditionalFormatting>
  <conditionalFormatting sqref="G46">
    <cfRule type="dataBar" priority="5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{79c66d26-0f40-498c-ac64-c5773846fcc7}</x14:id>
        </ext>
      </extLst>
    </cfRule>
  </conditionalFormatting>
  <conditionalFormatting sqref="G47">
    <cfRule type="dataBar" priority="4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{d8b2ecb2-9382-44e9-9bd2-8bfb98f23234}</x14:id>
        </ext>
      </extLst>
    </cfRule>
  </conditionalFormatting>
  <conditionalFormatting sqref="G48">
    <cfRule type="dataBar" priority="48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{692ea9c3-b876-49de-b47b-76f9e74e497e}</x14:id>
        </ext>
      </extLst>
    </cfRule>
  </conditionalFormatting>
  <conditionalFormatting sqref="G49">
    <cfRule type="dataBar" priority="47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{b949f89a-e3dc-4e87-87e0-4690249f7488}</x14:id>
        </ext>
      </extLst>
    </cfRule>
  </conditionalFormatting>
  <conditionalFormatting sqref="G50">
    <cfRule type="dataBar" priority="46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{c2354d7b-3a2c-4d14-b20b-9061887606ab}</x14:id>
        </ext>
      </extLst>
    </cfRule>
  </conditionalFormatting>
  <conditionalFormatting sqref="G51">
    <cfRule type="dataBar" priority="45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{c2994e53-8220-4840-bcb1-8f631f811b73}</x14:id>
        </ext>
      </extLst>
    </cfRule>
  </conditionalFormatting>
  <conditionalFormatting sqref="G52">
    <cfRule type="dataBar" priority="4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{d279ed87-fddf-42a7-ba93-acc76b0b5dd1}</x14:id>
        </ext>
      </extLst>
    </cfRule>
  </conditionalFormatting>
  <conditionalFormatting sqref="G53">
    <cfRule type="dataBar" priority="43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{363e401e-a05c-4580-b21d-b050d8798ca8}</x14:id>
        </ext>
      </extLst>
    </cfRule>
  </conditionalFormatting>
  <conditionalFormatting sqref="G54">
    <cfRule type="dataBar" priority="4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{7480de7d-61a2-438e-81fb-e30e1db76b55}</x14:id>
        </ext>
      </extLst>
    </cfRule>
  </conditionalFormatting>
  <conditionalFormatting sqref="G55">
    <cfRule type="dataBar" priority="4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{6efe7180-edcf-42c4-9d76-d032d75b011f}</x14:id>
        </ext>
      </extLst>
    </cfRule>
  </conditionalFormatting>
  <conditionalFormatting sqref="G56">
    <cfRule type="dataBar" priority="4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{67553e8e-4541-402d-81d7-4b50943163d0}</x14:id>
        </ext>
      </extLst>
    </cfRule>
  </conditionalFormatting>
  <conditionalFormatting sqref="G57">
    <cfRule type="dataBar" priority="3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{1399ff0d-e5b2-4d15-957f-f8386f515a10}</x14:id>
        </ext>
      </extLst>
    </cfRule>
  </conditionalFormatting>
  <conditionalFormatting sqref="G58">
    <cfRule type="dataBar" priority="38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{7af822f2-4c9f-4dc0-8089-66b836e65334}</x14:id>
        </ext>
      </extLst>
    </cfRule>
  </conditionalFormatting>
  <conditionalFormatting sqref="G65">
    <cfRule type="dataBar" priority="2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{fe8bf79f-197d-4dd4-a185-75a79e2e5ead}</x14:id>
        </ext>
      </extLst>
    </cfRule>
  </conditionalFormatting>
  <conditionalFormatting sqref="G66">
    <cfRule type="dataBar" priority="2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{90677a36-0af5-4709-bfe9-f9aa8e07be93}</x14:id>
        </ext>
      </extLst>
    </cfRule>
  </conditionalFormatting>
  <conditionalFormatting sqref="G67">
    <cfRule type="dataBar" priority="1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{4a642363-8b7f-4251-9f0d-5452ee59c7ad}</x14:id>
        </ext>
      </extLst>
    </cfRule>
  </conditionalFormatting>
  <conditionalFormatting sqref="G68">
    <cfRule type="dataBar" priority="18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{3bb028d4-c75b-4c51-8fd6-dd15e13405e8}</x14:id>
        </ext>
      </extLst>
    </cfRule>
  </conditionalFormatting>
  <conditionalFormatting sqref="G69">
    <cfRule type="dataBar" priority="17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{dda9eca7-4764-47c4-89d0-80071cda36f1}</x14:id>
        </ext>
      </extLst>
    </cfRule>
  </conditionalFormatting>
  <conditionalFormatting sqref="G70">
    <cfRule type="dataBar" priority="16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{f17cce87-d7be-4344-8916-aaa79648d897}</x14:id>
        </ext>
      </extLst>
    </cfRule>
  </conditionalFormatting>
  <conditionalFormatting sqref="G71">
    <cfRule type="dataBar" priority="15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{7eb7a823-dbd5-467e-9151-b4993dbf32b7}</x14:id>
        </ext>
      </extLst>
    </cfRule>
  </conditionalFormatting>
  <conditionalFormatting sqref="G72">
    <cfRule type="dataBar" priority="1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{46a73de0-eabb-4a1f-967b-a319838675f4}</x14:id>
        </ext>
      </extLst>
    </cfRule>
  </conditionalFormatting>
  <conditionalFormatting sqref="G73">
    <cfRule type="dataBar" priority="13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{01b86178-9c31-4469-aa1d-97ab8e2c44f2}</x14:id>
        </ext>
      </extLst>
    </cfRule>
  </conditionalFormatting>
  <conditionalFormatting sqref="G74">
    <cfRule type="dataBar" priority="1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{7c9e65fd-2829-45c1-9c2d-a0c959fe4a6d}</x14:id>
        </ext>
      </extLst>
    </cfRule>
  </conditionalFormatting>
  <conditionalFormatting sqref="G75">
    <cfRule type="dataBar" priority="1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{6e803be5-8b5f-43dd-afe6-3ee273c3d979}</x14:id>
        </ext>
      </extLst>
    </cfRule>
  </conditionalFormatting>
  <conditionalFormatting sqref="J75:BM75">
    <cfRule type="expression" dxfId="0" priority="25">
      <formula>J$4=TODAY()</formula>
    </cfRule>
    <cfRule type="expression" dxfId="1" priority="26">
      <formula>AND($D75&lt;=J$4,ROUNDDOWN(($E75-$D75+1)*$G75,0)+$D75-1&gt;=J$4)</formula>
    </cfRule>
    <cfRule type="expression" dxfId="2" priority="27">
      <formula>AND(NOT(ISBLANK($D75)),$D75&lt;=J$4,$E75&gt;=J$4)</formula>
    </cfRule>
  </conditionalFormatting>
  <conditionalFormatting sqref="G6:G22">
    <cfRule type="dataBar" priority="10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{76ad8eac-dcc2-44eb-85cd-a5b73eba1ad2}</x14:id>
        </ext>
      </extLst>
    </cfRule>
  </conditionalFormatting>
  <conditionalFormatting sqref="G36:G41">
    <cfRule type="dataBar" priority="8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{6bebc1e9-6ea9-43f4-9d84-27af0065e64c}</x14:id>
        </ext>
      </extLst>
    </cfRule>
  </conditionalFormatting>
  <conditionalFormatting sqref="G59:G64">
    <cfRule type="dataBar" priority="3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{402d2978-224d-4c31-ae21-b8876d9351de}</x14:id>
        </ext>
      </extLst>
    </cfRule>
  </conditionalFormatting>
  <conditionalFormatting sqref="G76:G78">
    <cfRule type="dataBar" priority="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{afb9d300-466c-4cce-a24d-d999326ecf33}</x14:id>
        </ext>
      </extLst>
    </cfRule>
  </conditionalFormatting>
  <conditionalFormatting sqref="J4:CH5">
    <cfRule type="expression" dxfId="3" priority="144">
      <formula>J$4=TODAY()</formula>
    </cfRule>
  </conditionalFormatting>
  <conditionalFormatting sqref="J4:BM22 BN4:CH5">
    <cfRule type="expression" dxfId="0" priority="107">
      <formula>J$4=TODAY()</formula>
    </cfRule>
  </conditionalFormatting>
  <conditionalFormatting sqref="J6:BM22">
    <cfRule type="expression" dxfId="1" priority="147">
      <formula>AND($D6&lt;=J$4,ROUNDDOWN(($E6-$D6+1)*$G6,0)+$D6-1&gt;=J$4)</formula>
    </cfRule>
    <cfRule type="expression" dxfId="2" priority="148">
      <formula>AND(NOT(ISBLANK($D6)),$D6&lt;=J$4,$E6&gt;=J$4)</formula>
    </cfRule>
  </conditionalFormatting>
  <conditionalFormatting sqref="J23:BM27">
    <cfRule type="expression" dxfId="0" priority="97">
      <formula>J$4=TODAY()</formula>
    </cfRule>
    <cfRule type="expression" dxfId="1" priority="98">
      <formula>AND($D23&lt;=J$4,ROUNDDOWN(($E23-$D23+1)*$G23,0)+$D23-1&gt;=J$4)</formula>
    </cfRule>
    <cfRule type="expression" dxfId="2" priority="99">
      <formula>AND(NOT(ISBLANK($D23)),$D23&lt;=J$4,$E23&gt;=J$4)</formula>
    </cfRule>
  </conditionalFormatting>
  <conditionalFormatting sqref="J28:BM32">
    <cfRule type="expression" dxfId="0" priority="93">
      <formula>J$4=TODAY()</formula>
    </cfRule>
    <cfRule type="expression" dxfId="1" priority="94">
      <formula>AND($D28&lt;=J$4,ROUNDDOWN(($E28-$D28+1)*$G28,0)+$D28-1&gt;=J$4)</formula>
    </cfRule>
    <cfRule type="expression" dxfId="2" priority="95">
      <formula>AND(NOT(ISBLANK($D28)),$D28&lt;=J$4,$E28&gt;=J$4)</formula>
    </cfRule>
  </conditionalFormatting>
  <conditionalFormatting sqref="J33:BM35">
    <cfRule type="expression" dxfId="0" priority="89">
      <formula>J$4=TODAY()</formula>
    </cfRule>
    <cfRule type="expression" dxfId="1" priority="90">
      <formula>AND($D33&lt;=J$4,ROUNDDOWN(($E33-$D33+1)*$G33,0)+$D33-1&gt;=J$4)</formula>
    </cfRule>
    <cfRule type="expression" dxfId="2" priority="91">
      <formula>AND(NOT(ISBLANK($D33)),$D33&lt;=J$4,$E33&gt;=J$4)</formula>
    </cfRule>
  </conditionalFormatting>
  <conditionalFormatting sqref="J36:BM41">
    <cfRule type="expression" dxfId="0" priority="85">
      <formula>J$4=TODAY()</formula>
    </cfRule>
    <cfRule type="expression" dxfId="1" priority="86">
      <formula>AND($D36&lt;=J$4,ROUNDDOWN(($E36-$D36+1)*$G36,0)+$D36-1&gt;=J$4)</formula>
    </cfRule>
    <cfRule type="expression" dxfId="2" priority="87">
      <formula>AND(NOT(ISBLANK($D36)),$D36&lt;=J$4,$E36&gt;=J$4)</formula>
    </cfRule>
  </conditionalFormatting>
  <conditionalFormatting sqref="J42:BM46">
    <cfRule type="expression" dxfId="0" priority="81">
      <formula>J$4=TODAY()</formula>
    </cfRule>
    <cfRule type="expression" dxfId="1" priority="82">
      <formula>AND($D42&lt;=J$4,ROUNDDOWN(($E42-$D42+1)*$G42,0)+$D42-1&gt;=J$4)</formula>
    </cfRule>
    <cfRule type="expression" dxfId="2" priority="83">
      <formula>AND(NOT(ISBLANK($D42)),$D42&lt;=J$4,$E42&gt;=J$4)</formula>
    </cfRule>
  </conditionalFormatting>
  <conditionalFormatting sqref="J47:BM51">
    <cfRule type="expression" dxfId="0" priority="77">
      <formula>J$4=TODAY()</formula>
    </cfRule>
    <cfRule type="expression" dxfId="1" priority="78">
      <formula>AND($D47&lt;=J$4,ROUNDDOWN(($E47-$D47+1)*$G47,0)+$D47-1&gt;=J$4)</formula>
    </cfRule>
    <cfRule type="expression" dxfId="2" priority="79">
      <formula>AND(NOT(ISBLANK($D47)),$D47&lt;=J$4,$E47&gt;=J$4)</formula>
    </cfRule>
  </conditionalFormatting>
  <conditionalFormatting sqref="J52:BM54">
    <cfRule type="expression" dxfId="0" priority="73">
      <formula>J$4=TODAY()</formula>
    </cfRule>
    <cfRule type="expression" dxfId="1" priority="74">
      <formula>AND($D52&lt;=J$4,ROUNDDOWN(($E52-$D52+1)*$G52,0)+$D52-1&gt;=J$4)</formula>
    </cfRule>
    <cfRule type="expression" dxfId="2" priority="75">
      <formula>AND(NOT(ISBLANK($D52)),$D52&lt;=J$4,$E52&gt;=J$4)</formula>
    </cfRule>
  </conditionalFormatting>
  <conditionalFormatting sqref="J55:BM58">
    <cfRule type="expression" dxfId="0" priority="56">
      <formula>J$4=TODAY()</formula>
    </cfRule>
    <cfRule type="expression" dxfId="1" priority="57">
      <formula>AND($D55&lt;=J$4,ROUNDDOWN(($E55-$D55+1)*$G55,0)+$D55-1&gt;=J$4)</formula>
    </cfRule>
    <cfRule type="expression" dxfId="2" priority="58">
      <formula>AND(NOT(ISBLANK($D55)),$D55&lt;=J$4,$E55&gt;=J$4)</formula>
    </cfRule>
  </conditionalFormatting>
  <conditionalFormatting sqref="J59:BM64">
    <cfRule type="expression" dxfId="0" priority="35">
      <formula>J$4=TODAY()</formula>
    </cfRule>
    <cfRule type="expression" dxfId="1" priority="36">
      <formula>AND($D59&lt;=J$4,ROUNDDOWN(($E59-$D59+1)*$G59,0)+$D59-1&gt;=J$4)</formula>
    </cfRule>
    <cfRule type="expression" dxfId="2" priority="37">
      <formula>AND(NOT(ISBLANK($D59)),$D59&lt;=J$4,$E59&gt;=J$4)</formula>
    </cfRule>
  </conditionalFormatting>
  <conditionalFormatting sqref="J65:BM69">
    <cfRule type="expression" dxfId="0" priority="31">
      <formula>J$4=TODAY()</formula>
    </cfRule>
    <cfRule type="expression" dxfId="1" priority="32">
      <formula>AND($D65&lt;=J$4,ROUNDDOWN(($E65-$D65+1)*$G65,0)+$D65-1&gt;=J$4)</formula>
    </cfRule>
    <cfRule type="expression" dxfId="2" priority="33">
      <formula>AND(NOT(ISBLANK($D65)),$D65&lt;=J$4,$E65&gt;=J$4)</formula>
    </cfRule>
  </conditionalFormatting>
  <conditionalFormatting sqref="J70:BM74">
    <cfRule type="expression" dxfId="0" priority="28">
      <formula>J$4=TODAY()</formula>
    </cfRule>
    <cfRule type="expression" dxfId="1" priority="29">
      <formula>AND($D70&lt;=J$4,ROUNDDOWN(($E70-$D70+1)*$G70,0)+$D70-1&gt;=J$4)</formula>
    </cfRule>
    <cfRule type="expression" dxfId="2" priority="30">
      <formula>AND(NOT(ISBLANK($D70)),$D70&lt;=J$4,$E70&gt;=J$4)</formula>
    </cfRule>
  </conditionalFormatting>
  <conditionalFormatting sqref="J76:BM78">
    <cfRule type="expression" dxfId="2" priority="4">
      <formula>AND(NOT(ISBLANK($D76)),$D76&lt;=J$4,$E76&gt;=J$4)</formula>
    </cfRule>
    <cfRule type="expression" dxfId="1" priority="3">
      <formula>AND($D76&lt;=J$4,ROUNDDOWN(($E76-$D76+1)*$G76,0)+$D76-1&gt;=J$4)</formula>
    </cfRule>
    <cfRule type="expression" dxfId="0" priority="2">
      <formula>J$4=TODAY()</formula>
    </cfRule>
  </conditionalFormatting>
  <hyperlinks>
    <hyperlink ref="E1" location="首页!A1" display="返回首页"/>
  </hyperlinks>
  <pageMargins left="0.25" right="0.25" top="0.5" bottom="0.5" header="0.5" footer="0.25"/>
  <pageSetup paperSize="1" scale="60" fitToHeight="0" orientation="landscape"/>
  <headerFooter alignWithMargins="0"/>
  <ignoredErrors>
    <ignoredError sqref="A17 A8 A11" formula="1"/>
    <ignoredError sqref="F17:G17 D17 A2 F11:G11 F8:G8 D11 D8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name="Scroll Bar 46" r:id="rId4">
              <controlPr print="0" defaultSize="0">
                <anchor moveWithCells="1">
                  <from>
                    <xdr:col>8</xdr:col>
                    <xdr:colOff>95250</xdr:colOff>
                    <xdr:row>1</xdr:row>
                    <xdr:rowOff>19050</xdr:rowOff>
                  </from>
                  <to>
                    <xdr:col>18</xdr:col>
                    <xdr:colOff>152400</xdr:colOff>
                    <xdr:row>1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66a9d5-698a-48f6-8e53-ec9b885b61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b958d93e-8725-4ab9-9d24-e3c15305c0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a9b71d06-341b-48ea-863a-3f2503ec5a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c7fe6398-dd39-4715-81a9-2833f0fbbd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1e1f3eb4-e8c0-4f9b-b72a-32988fcf34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f323b2e8-14ad-4498-be55-738784b089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ef692d1a-fa64-495d-bd80-b48d643d0e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772c249d-b5e9-4533-a48a-dbe24f3aa0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c43ba636-299d-4711-8c19-4fe6c5a4ea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c83f38fd-08e5-450c-b3cd-7f89e4dc5d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4c7f2da0-8648-4240-805a-c1705f6e44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2f708ec7-bd4f-4c69-b3c9-4225e080f9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be7de281-7c04-4020-a712-ba52ffb69c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8dca5029-88d7-408d-aae8-c7f45b82fa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0b81a0f1-61f4-4ea3-a07e-6bd74dcbfe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0fb35522-a5c7-44b4-ac1e-3a22de4813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G44</xm:sqref>
        </x14:conditionalFormatting>
        <x14:conditionalFormatting xmlns:xm="http://schemas.microsoft.com/office/excel/2006/main">
          <x14:cfRule type="dataBar" id="{adb6a768-8536-4472-bfae-5ea56f9803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79c66d26-0f40-498c-ac64-c5773846fc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d8b2ecb2-9382-44e9-9bd2-8bfb98f232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692ea9c3-b876-49de-b47b-76f9e74e49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G48</xm:sqref>
        </x14:conditionalFormatting>
        <x14:conditionalFormatting xmlns:xm="http://schemas.microsoft.com/office/excel/2006/main">
          <x14:cfRule type="dataBar" id="{b949f89a-e3dc-4e87-87e0-4690249f74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c2354d7b-3a2c-4d14-b20b-9061887606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c2994e53-8220-4840-bcb1-8f631f811b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G51</xm:sqref>
        </x14:conditionalFormatting>
        <x14:conditionalFormatting xmlns:xm="http://schemas.microsoft.com/office/excel/2006/main">
          <x14:cfRule type="dataBar" id="{d279ed87-fddf-42a7-ba93-acc76b0b5d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G52</xm:sqref>
        </x14:conditionalFormatting>
        <x14:conditionalFormatting xmlns:xm="http://schemas.microsoft.com/office/excel/2006/main">
          <x14:cfRule type="dataBar" id="{363e401e-a05c-4580-b21d-b050d8798c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7480de7d-61a2-438e-81fb-e30e1db76b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G54</xm:sqref>
        </x14:conditionalFormatting>
        <x14:conditionalFormatting xmlns:xm="http://schemas.microsoft.com/office/excel/2006/main">
          <x14:cfRule type="dataBar" id="{6efe7180-edcf-42c4-9d76-d032d75b01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G55</xm:sqref>
        </x14:conditionalFormatting>
        <x14:conditionalFormatting xmlns:xm="http://schemas.microsoft.com/office/excel/2006/main">
          <x14:cfRule type="dataBar" id="{67553e8e-4541-402d-81d7-4b50943163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G56</xm:sqref>
        </x14:conditionalFormatting>
        <x14:conditionalFormatting xmlns:xm="http://schemas.microsoft.com/office/excel/2006/main">
          <x14:cfRule type="dataBar" id="{1399ff0d-e5b2-4d15-957f-f8386f515a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G57</xm:sqref>
        </x14:conditionalFormatting>
        <x14:conditionalFormatting xmlns:xm="http://schemas.microsoft.com/office/excel/2006/main">
          <x14:cfRule type="dataBar" id="{7af822f2-4c9f-4dc0-8089-66b836e653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G58</xm:sqref>
        </x14:conditionalFormatting>
        <x14:conditionalFormatting xmlns:xm="http://schemas.microsoft.com/office/excel/2006/main">
          <x14:cfRule type="dataBar" id="{fe8bf79f-197d-4dd4-a185-75a79e2e5e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G65</xm:sqref>
        </x14:conditionalFormatting>
        <x14:conditionalFormatting xmlns:xm="http://schemas.microsoft.com/office/excel/2006/main">
          <x14:cfRule type="dataBar" id="{90677a36-0af5-4709-bfe9-f9aa8e07be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G66</xm:sqref>
        </x14:conditionalFormatting>
        <x14:conditionalFormatting xmlns:xm="http://schemas.microsoft.com/office/excel/2006/main">
          <x14:cfRule type="dataBar" id="{4a642363-8b7f-4251-9f0d-5452ee59c7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G67</xm:sqref>
        </x14:conditionalFormatting>
        <x14:conditionalFormatting xmlns:xm="http://schemas.microsoft.com/office/excel/2006/main">
          <x14:cfRule type="dataBar" id="{3bb028d4-c75b-4c51-8fd6-dd15e13405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G68</xm:sqref>
        </x14:conditionalFormatting>
        <x14:conditionalFormatting xmlns:xm="http://schemas.microsoft.com/office/excel/2006/main">
          <x14:cfRule type="dataBar" id="{dda9eca7-4764-47c4-89d0-80071cda36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G69</xm:sqref>
        </x14:conditionalFormatting>
        <x14:conditionalFormatting xmlns:xm="http://schemas.microsoft.com/office/excel/2006/main">
          <x14:cfRule type="dataBar" id="{f17cce87-d7be-4344-8916-aaa79648d8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G70</xm:sqref>
        </x14:conditionalFormatting>
        <x14:conditionalFormatting xmlns:xm="http://schemas.microsoft.com/office/excel/2006/main">
          <x14:cfRule type="dataBar" id="{7eb7a823-dbd5-467e-9151-b4993dbf32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G71</xm:sqref>
        </x14:conditionalFormatting>
        <x14:conditionalFormatting xmlns:xm="http://schemas.microsoft.com/office/excel/2006/main">
          <x14:cfRule type="dataBar" id="{46a73de0-eabb-4a1f-967b-a319838675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G72</xm:sqref>
        </x14:conditionalFormatting>
        <x14:conditionalFormatting xmlns:xm="http://schemas.microsoft.com/office/excel/2006/main">
          <x14:cfRule type="dataBar" id="{01b86178-9c31-4469-aa1d-97ab8e2c44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7c9e65fd-2829-45c1-9c2d-a0c959fe4a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G74</xm:sqref>
        </x14:conditionalFormatting>
        <x14:conditionalFormatting xmlns:xm="http://schemas.microsoft.com/office/excel/2006/main">
          <x14:cfRule type="dataBar" id="{6e803be5-8b5f-43dd-afe6-3ee273c3d9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G75</xm:sqref>
        </x14:conditionalFormatting>
        <x14:conditionalFormatting xmlns:xm="http://schemas.microsoft.com/office/excel/2006/main">
          <x14:cfRule type="dataBar" id="{76ad8eac-dcc2-44eb-85cd-a5b73eba1a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G6:G22</xm:sqref>
        </x14:conditionalFormatting>
        <x14:conditionalFormatting xmlns:xm="http://schemas.microsoft.com/office/excel/2006/main">
          <x14:cfRule type="dataBar" id="{6bebc1e9-6ea9-43f4-9d84-27af0065e6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G36:G41</xm:sqref>
        </x14:conditionalFormatting>
        <x14:conditionalFormatting xmlns:xm="http://schemas.microsoft.com/office/excel/2006/main">
          <x14:cfRule type="dataBar" id="{402d2978-224d-4c31-ae21-b8876d9351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G59:G64</xm:sqref>
        </x14:conditionalFormatting>
        <x14:conditionalFormatting xmlns:xm="http://schemas.microsoft.com/office/excel/2006/main">
          <x14:cfRule type="dataBar" id="{afb9d300-466c-4cce-a24d-d999326ecf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G76:G78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Vertex42 LLC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项目明细</vt:lpstr>
      <vt:lpstr>项目进度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王子瑞</cp:lastModifiedBy>
  <dcterms:created xsi:type="dcterms:W3CDTF">2010-06-09T16:05:00Z</dcterms:created>
  <cp:lastPrinted>2018-02-12T20:25:00Z</cp:lastPrinted>
  <dcterms:modified xsi:type="dcterms:W3CDTF">2025-06-01T08:08:42Z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  <property fmtid="{D5CDD505-2E9C-101B-9397-08002B2CF9AE}" pid="5" name="KSOProductBuildVer">
    <vt:lpwstr>2052-12.1.0.18276</vt:lpwstr>
  </property>
  <property fmtid="{D5CDD505-2E9C-101B-9397-08002B2CF9AE}" pid="6" name="ICV">
    <vt:lpwstr>DF837967D989481A8C5B33C822BB03FC_12</vt:lpwstr>
  </property>
</Properties>
</file>