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henzuoxin\Desktop\机器学习——入门\"/>
    </mc:Choice>
  </mc:AlternateContent>
  <bookViews>
    <workbookView xWindow="0" yWindow="0" windowWidth="28695" windowHeight="13050"/>
  </bookViews>
  <sheets>
    <sheet name="Both" sheetId="3" r:id="rId1"/>
    <sheet name="Congruent" sheetId="1" r:id="rId2"/>
    <sheet name="Incongruent" sheetId="2" r:id="rId3"/>
  </sheets>
  <definedNames>
    <definedName name="_xlchart.0" hidden="1">Both!$C$2:$C$25</definedName>
    <definedName name="_xlchart.1" hidden="1">Both!$C$2:$C$25</definedName>
    <definedName name="_xlchart.2" hidden="1">Both!$C$2:$C$25</definedName>
    <definedName name="_xlchart.3" hidden="1">Congruent!$A$2:$A$25</definedName>
    <definedName name="_xlchart.4" hidden="1">Congruent!$A$2:$A$25</definedName>
    <definedName name="_xlchart.5" hidden="1">Incongruent!$A$2:$A$25</definedName>
  </definedNames>
  <calcPr calcId="162913"/>
</workbook>
</file>

<file path=xl/calcChain.xml><?xml version="1.0" encoding="utf-8"?>
<calcChain xmlns="http://schemas.openxmlformats.org/spreadsheetml/2006/main">
  <c r="A33" i="2" l="1"/>
  <c r="A31" i="2"/>
  <c r="A29" i="2"/>
  <c r="B25" i="2" s="1"/>
  <c r="C25" i="2" s="1"/>
  <c r="B24" i="2"/>
  <c r="C24" i="2" s="1"/>
  <c r="B22" i="2"/>
  <c r="C22" i="2" s="1"/>
  <c r="B20" i="2"/>
  <c r="C20" i="2" s="1"/>
  <c r="B18" i="2"/>
  <c r="C18" i="2" s="1"/>
  <c r="B16" i="2"/>
  <c r="C16" i="2" s="1"/>
  <c r="B14" i="2"/>
  <c r="C14" i="2" s="1"/>
  <c r="B12" i="2"/>
  <c r="C12" i="2" s="1"/>
  <c r="B10" i="2"/>
  <c r="C10" i="2" s="1"/>
  <c r="B8" i="2"/>
  <c r="C8" i="2" s="1"/>
  <c r="B6" i="2"/>
  <c r="C6" i="2" s="1"/>
  <c r="B4" i="2"/>
  <c r="C4" i="2" s="1"/>
  <c r="B2" i="2"/>
  <c r="C2" i="2" s="1"/>
  <c r="A33" i="1"/>
  <c r="A31" i="1"/>
  <c r="A29" i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C34" i="3"/>
  <c r="B28" i="3"/>
  <c r="A28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0" i="3" s="1"/>
  <c r="C32" i="3" s="1"/>
  <c r="C42" i="3" s="1"/>
  <c r="C40" i="3" l="1"/>
  <c r="C29" i="1"/>
  <c r="C31" i="1" s="1"/>
  <c r="C33" i="1" s="1"/>
  <c r="B3" i="2"/>
  <c r="C3" i="2" s="1"/>
  <c r="B5" i="2"/>
  <c r="C5" i="2" s="1"/>
  <c r="B7" i="2"/>
  <c r="C7" i="2" s="1"/>
  <c r="C29" i="2" s="1"/>
  <c r="C31" i="2" s="1"/>
  <c r="C33" i="2" s="1"/>
  <c r="B9" i="2"/>
  <c r="C9" i="2" s="1"/>
  <c r="B11" i="2"/>
  <c r="C11" i="2" s="1"/>
  <c r="B13" i="2"/>
  <c r="C13" i="2" s="1"/>
  <c r="B15" i="2"/>
  <c r="C15" i="2" s="1"/>
  <c r="B17" i="2"/>
  <c r="C17" i="2" s="1"/>
  <c r="B19" i="2"/>
  <c r="C19" i="2" s="1"/>
  <c r="B21" i="2"/>
  <c r="C21" i="2" s="1"/>
  <c r="B23" i="2"/>
  <c r="C23" i="2" s="1"/>
  <c r="C28" i="3"/>
  <c r="C46" i="3" l="1"/>
  <c r="C44" i="3"/>
</calcChain>
</file>

<file path=xl/sharedStrings.xml><?xml version="1.0" encoding="utf-8"?>
<sst xmlns="http://schemas.openxmlformats.org/spreadsheetml/2006/main" count="33" uniqueCount="20">
  <si>
    <t>Congruent</t>
  </si>
  <si>
    <t>Incongruent</t>
  </si>
  <si>
    <t>两者的差（Congruent-Incongruent）</t>
  </si>
  <si>
    <t>平均值:</t>
  </si>
  <si>
    <t>样本标准偏差：</t>
  </si>
  <si>
    <t>样本标准误差：</t>
  </si>
  <si>
    <t>自由度：</t>
  </si>
  <si>
    <r>
      <t>α</t>
    </r>
    <r>
      <rPr>
        <sz val="11"/>
        <color theme="1"/>
        <rFont val="宋体"/>
        <charset val="134"/>
      </rPr>
      <t>水平：</t>
    </r>
  </si>
  <si>
    <t>t临界值：</t>
  </si>
  <si>
    <t>t统计量：</t>
  </si>
  <si>
    <t>误差界限（0.05双尾）：</t>
  </si>
  <si>
    <t>置信区间下限：</t>
  </si>
  <si>
    <t>置信区间上限：</t>
  </si>
  <si>
    <t>偏差</t>
  </si>
  <si>
    <t>平方偏差</t>
  </si>
  <si>
    <t>平方和：</t>
  </si>
  <si>
    <t>中位数：</t>
  </si>
  <si>
    <t>样本方差（使用贝叶斯系数）:</t>
  </si>
  <si>
    <t>众数：</t>
  </si>
  <si>
    <t>样本标准偏差: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</si>
</sst>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频率直方图</a:t>
            </a:r>
            <a:endParaRPr lang="zh-CN"/>
          </a:p>
        </cx:rich>
      </cx:tx>
    </cx:title>
    <cx:plotArea>
      <cx:plotAreaRegion>
        <cx:series layoutId="clusteredColumn" uniqueId="{7DEF738A-B79D-4F36-845F-C424F61C4A4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spcBef>
                <a:spcPts val="0"/>
              </a:spcBef>
              <a:spcAft>
                <a:spcPts val="0"/>
              </a:spcAft>
            </a:pPr>
            <a:r>
              <a:rPr lang="zh-CN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宋体" panose="02010600030101010101" pitchFamily="2" charset="-122"/>
              </a:rPr>
              <a:t>频率直方图</a:t>
            </a:r>
            <a:endParaRPr lang="zh-CN" altLang="zh-CN">
              <a:effectLst/>
            </a:endParaRPr>
          </a:p>
        </cx:rich>
      </cx:tx>
    </cx:title>
    <cx:plotArea>
      <cx:plotAreaRegion>
        <cx:series layoutId="clusteredColumn" uniqueId="{4FCB3D1C-BE90-404B-89A3-DF3946824FAA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spcBef>
                <a:spcPts val="0"/>
              </a:spcBef>
              <a:spcAft>
                <a:spcPts val="0"/>
              </a:spcAft>
            </a:pPr>
            <a:r>
              <a:rPr lang="zh-CN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宋体" panose="02010600030101010101" pitchFamily="2" charset="-122"/>
              </a:rPr>
              <a:t>频率直方图</a:t>
            </a:r>
            <a:endParaRPr lang="zh-CN" altLang="zh-CN">
              <a:effectLst/>
            </a:endParaRPr>
          </a:p>
        </cx:rich>
      </cx:tx>
    </cx:title>
    <cx:plotArea>
      <cx:plotAreaRegion>
        <cx:series layoutId="clusteredColumn" uniqueId="{3D0665B4-A36A-4711-A0AE-BD31A15A1A1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9</xdr:row>
      <xdr:rowOff>133350</xdr:rowOff>
    </xdr:from>
    <xdr:to>
      <xdr:col>12</xdr:col>
      <xdr:colOff>57149</xdr:colOff>
      <xdr:row>25</xdr:row>
      <xdr:rowOff>133350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13</xdr:row>
      <xdr:rowOff>76200</xdr:rowOff>
    </xdr:from>
    <xdr:to>
      <xdr:col>11</xdr:col>
      <xdr:colOff>328612</xdr:colOff>
      <xdr:row>29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11</xdr:row>
      <xdr:rowOff>95250</xdr:rowOff>
    </xdr:from>
    <xdr:to>
      <xdr:col>10</xdr:col>
      <xdr:colOff>623887</xdr:colOff>
      <xdr:row>27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O19" sqref="O19"/>
    </sheetView>
  </sheetViews>
  <sheetFormatPr defaultColWidth="9" defaultRowHeight="13.5" x14ac:dyDescent="0.15"/>
  <cols>
    <col min="1" max="1" width="19.25" customWidth="1"/>
    <col min="2" max="2" width="26.375" customWidth="1"/>
    <col min="3" max="3" width="34.6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12.079000000000001</v>
      </c>
      <c r="B2">
        <v>19.277999999999999</v>
      </c>
      <c r="C2">
        <f>A2-B2</f>
        <v>-7.1989999999999981</v>
      </c>
    </row>
    <row r="3" spans="1:3" x14ac:dyDescent="0.15">
      <c r="A3">
        <v>16.791</v>
      </c>
      <c r="B3">
        <v>18.741</v>
      </c>
      <c r="C3">
        <f t="shared" ref="C3:C25" si="0">A3-B3</f>
        <v>-1.9499999999999993</v>
      </c>
    </row>
    <row r="4" spans="1:3" x14ac:dyDescent="0.15">
      <c r="A4">
        <v>9.5640000000000001</v>
      </c>
      <c r="B4">
        <v>21.213999999999999</v>
      </c>
      <c r="C4">
        <f t="shared" si="0"/>
        <v>-11.649999999999999</v>
      </c>
    </row>
    <row r="5" spans="1:3" x14ac:dyDescent="0.15">
      <c r="A5">
        <v>8.6300000000000008</v>
      </c>
      <c r="B5">
        <v>15.686999999999999</v>
      </c>
      <c r="C5">
        <f t="shared" si="0"/>
        <v>-7.0569999999999986</v>
      </c>
    </row>
    <row r="6" spans="1:3" x14ac:dyDescent="0.15">
      <c r="A6">
        <v>14.669</v>
      </c>
      <c r="B6">
        <v>22.803000000000001</v>
      </c>
      <c r="C6">
        <f t="shared" si="0"/>
        <v>-8.1340000000000003</v>
      </c>
    </row>
    <row r="7" spans="1:3" x14ac:dyDescent="0.15">
      <c r="A7">
        <v>12.238</v>
      </c>
      <c r="B7">
        <v>20.878</v>
      </c>
      <c r="C7">
        <f t="shared" si="0"/>
        <v>-8.64</v>
      </c>
    </row>
    <row r="8" spans="1:3" x14ac:dyDescent="0.15">
      <c r="A8">
        <v>14.692</v>
      </c>
      <c r="B8">
        <v>24.571999999999999</v>
      </c>
      <c r="C8">
        <f t="shared" si="0"/>
        <v>-9.879999999999999</v>
      </c>
    </row>
    <row r="9" spans="1:3" x14ac:dyDescent="0.15">
      <c r="A9">
        <v>8.9870000000000001</v>
      </c>
      <c r="B9">
        <v>17.393999999999998</v>
      </c>
      <c r="C9">
        <f t="shared" si="0"/>
        <v>-8.4069999999999983</v>
      </c>
    </row>
    <row r="10" spans="1:3" x14ac:dyDescent="0.15">
      <c r="A10">
        <v>9.4009999999999998</v>
      </c>
      <c r="B10">
        <v>20.762</v>
      </c>
      <c r="C10">
        <f t="shared" si="0"/>
        <v>-11.361000000000001</v>
      </c>
    </row>
    <row r="11" spans="1:3" x14ac:dyDescent="0.15">
      <c r="A11">
        <v>14.48</v>
      </c>
      <c r="B11">
        <v>26.282</v>
      </c>
      <c r="C11">
        <f t="shared" si="0"/>
        <v>-11.802</v>
      </c>
    </row>
    <row r="12" spans="1:3" x14ac:dyDescent="0.15">
      <c r="A12">
        <v>22.327999999999999</v>
      </c>
      <c r="B12">
        <v>24.524000000000001</v>
      </c>
      <c r="C12">
        <f t="shared" si="0"/>
        <v>-2.1960000000000015</v>
      </c>
    </row>
    <row r="13" spans="1:3" x14ac:dyDescent="0.15">
      <c r="A13">
        <v>15.298</v>
      </c>
      <c r="B13">
        <v>18.643999999999998</v>
      </c>
      <c r="C13">
        <f t="shared" si="0"/>
        <v>-3.3459999999999983</v>
      </c>
    </row>
    <row r="14" spans="1:3" x14ac:dyDescent="0.15">
      <c r="A14">
        <v>15.073</v>
      </c>
      <c r="B14">
        <v>17.510000000000002</v>
      </c>
      <c r="C14">
        <f t="shared" si="0"/>
        <v>-2.4370000000000012</v>
      </c>
    </row>
    <row r="15" spans="1:3" x14ac:dyDescent="0.15">
      <c r="A15">
        <v>16.928999999999998</v>
      </c>
      <c r="B15">
        <v>20.329999999999998</v>
      </c>
      <c r="C15">
        <f t="shared" si="0"/>
        <v>-3.4009999999999998</v>
      </c>
    </row>
    <row r="16" spans="1:3" x14ac:dyDescent="0.15">
      <c r="A16">
        <v>18.2</v>
      </c>
      <c r="B16">
        <v>35.255000000000003</v>
      </c>
      <c r="C16">
        <f t="shared" si="0"/>
        <v>-17.055000000000003</v>
      </c>
    </row>
    <row r="17" spans="1:3" x14ac:dyDescent="0.15">
      <c r="A17">
        <v>12.13</v>
      </c>
      <c r="B17">
        <v>22.158000000000001</v>
      </c>
      <c r="C17">
        <f t="shared" si="0"/>
        <v>-10.028</v>
      </c>
    </row>
    <row r="18" spans="1:3" x14ac:dyDescent="0.15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15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15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15">
      <c r="A21">
        <v>12.369</v>
      </c>
      <c r="B21">
        <v>34.287999999999997</v>
      </c>
      <c r="C21">
        <f t="shared" si="0"/>
        <v>-21.918999999999997</v>
      </c>
    </row>
    <row r="22" spans="1:3" x14ac:dyDescent="0.15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15">
      <c r="A23">
        <v>14.233000000000001</v>
      </c>
      <c r="B23">
        <v>17.96</v>
      </c>
      <c r="C23">
        <f t="shared" si="0"/>
        <v>-3.7270000000000003</v>
      </c>
    </row>
    <row r="24" spans="1:3" x14ac:dyDescent="0.15">
      <c r="A24">
        <v>19.71</v>
      </c>
      <c r="B24">
        <v>22.058</v>
      </c>
      <c r="C24">
        <f t="shared" si="0"/>
        <v>-2.347999999999999</v>
      </c>
    </row>
    <row r="25" spans="1:3" x14ac:dyDescent="0.15">
      <c r="A25">
        <v>16.004000000000001</v>
      </c>
      <c r="B25">
        <v>21.157</v>
      </c>
      <c r="C25">
        <f t="shared" si="0"/>
        <v>-5.1529999999999987</v>
      </c>
    </row>
    <row r="27" spans="1:3" x14ac:dyDescent="0.15">
      <c r="A27" t="s">
        <v>3</v>
      </c>
      <c r="B27" t="s">
        <v>3</v>
      </c>
      <c r="C27" t="s">
        <v>3</v>
      </c>
    </row>
    <row r="28" spans="1:3" x14ac:dyDescent="0.15">
      <c r="A28">
        <f>AVERAGE(A1:A24)</f>
        <v>13.966217391304349</v>
      </c>
      <c r="B28">
        <f>AVERAGE(B1:B24)</f>
        <v>22.053260869565218</v>
      </c>
      <c r="C28">
        <f>AVERAGE(C1:C24)</f>
        <v>-8.0870434782608669</v>
      </c>
    </row>
    <row r="29" spans="1:3" x14ac:dyDescent="0.15">
      <c r="C29" t="s">
        <v>4</v>
      </c>
    </row>
    <row r="30" spans="1:3" x14ac:dyDescent="0.15">
      <c r="C30">
        <f>STDEV(C2:C25)</f>
        <v>4.8648269103590565</v>
      </c>
    </row>
    <row r="31" spans="1:3" x14ac:dyDescent="0.15">
      <c r="C31" t="s">
        <v>5</v>
      </c>
    </row>
    <row r="32" spans="1:3" x14ac:dyDescent="0.15">
      <c r="C32">
        <f>C30/SQRT(COUNT(B2:B25))</f>
        <v>0.9930286347783408</v>
      </c>
    </row>
    <row r="33" spans="3:3" x14ac:dyDescent="0.15">
      <c r="C33" t="s">
        <v>6</v>
      </c>
    </row>
    <row r="34" spans="3:3" x14ac:dyDescent="0.15">
      <c r="C34">
        <f>COUNT(A2:A25)-1</f>
        <v>23</v>
      </c>
    </row>
    <row r="35" spans="3:3" ht="14.25" x14ac:dyDescent="0.15">
      <c r="C35" s="1" t="s">
        <v>7</v>
      </c>
    </row>
    <row r="36" spans="3:3" x14ac:dyDescent="0.15">
      <c r="C36">
        <v>0.05</v>
      </c>
    </row>
    <row r="37" spans="3:3" x14ac:dyDescent="0.15">
      <c r="C37" t="s">
        <v>8</v>
      </c>
    </row>
    <row r="38" spans="3:3" x14ac:dyDescent="0.15">
      <c r="C38">
        <v>-1.714</v>
      </c>
    </row>
    <row r="39" spans="3:3" x14ac:dyDescent="0.15">
      <c r="C39" t="s">
        <v>9</v>
      </c>
    </row>
    <row r="40" spans="3:3" x14ac:dyDescent="0.15">
      <c r="C40">
        <f>(A28-B28)/C32</f>
        <v>-8.143817000872307</v>
      </c>
    </row>
    <row r="41" spans="3:3" x14ac:dyDescent="0.15">
      <c r="C41" t="s">
        <v>10</v>
      </c>
    </row>
    <row r="42" spans="3:3" x14ac:dyDescent="0.15">
      <c r="C42">
        <f>2.069*C32</f>
        <v>2.0545762453563872</v>
      </c>
    </row>
    <row r="43" spans="3:3" x14ac:dyDescent="0.15">
      <c r="C43" t="s">
        <v>11</v>
      </c>
    </row>
    <row r="44" spans="3:3" x14ac:dyDescent="0.15">
      <c r="C44">
        <f>C28-C42</f>
        <v>-10.141619723617254</v>
      </c>
    </row>
    <row r="45" spans="3:3" x14ac:dyDescent="0.15">
      <c r="C45" t="s">
        <v>12</v>
      </c>
    </row>
    <row r="46" spans="3:3" x14ac:dyDescent="0.15">
      <c r="C46">
        <f>C28+C42</f>
        <v>-6.0324672329044802</v>
      </c>
    </row>
  </sheetData>
  <phoneticPr fontId="3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N18" sqref="N18"/>
    </sheetView>
  </sheetViews>
  <sheetFormatPr defaultColWidth="9" defaultRowHeight="13.5" x14ac:dyDescent="0.15"/>
  <cols>
    <col min="1" max="1" width="21" customWidth="1"/>
    <col min="2" max="2" width="24.625" customWidth="1"/>
    <col min="3" max="3" width="31" customWidth="1"/>
  </cols>
  <sheetData>
    <row r="1" spans="1:3" x14ac:dyDescent="0.15">
      <c r="A1" t="s">
        <v>0</v>
      </c>
      <c r="B1" t="s">
        <v>13</v>
      </c>
      <c r="C1" t="s">
        <v>14</v>
      </c>
    </row>
    <row r="2" spans="1:3" x14ac:dyDescent="0.15">
      <c r="A2">
        <v>12.079000000000001</v>
      </c>
      <c r="B2">
        <f>A2-$A$29</f>
        <v>-1.9721250000000001</v>
      </c>
      <c r="C2">
        <f>B2^2</f>
        <v>3.8892770156250007</v>
      </c>
    </row>
    <row r="3" spans="1:3" x14ac:dyDescent="0.15">
      <c r="A3">
        <v>16.791</v>
      </c>
      <c r="B3">
        <f t="shared" ref="B3:B25" si="0">A3-$A$29</f>
        <v>2.7398749999999996</v>
      </c>
      <c r="C3">
        <f t="shared" ref="C3:C25" si="1">B3^2</f>
        <v>7.5069150156249975</v>
      </c>
    </row>
    <row r="4" spans="1:3" x14ac:dyDescent="0.15">
      <c r="A4">
        <v>9.5640000000000001</v>
      </c>
      <c r="B4">
        <f t="shared" si="0"/>
        <v>-4.4871250000000007</v>
      </c>
      <c r="C4">
        <f t="shared" si="1"/>
        <v>20.134290765625007</v>
      </c>
    </row>
    <row r="5" spans="1:3" x14ac:dyDescent="0.15">
      <c r="A5">
        <v>8.6300000000000008</v>
      </c>
      <c r="B5">
        <f t="shared" si="0"/>
        <v>-5.421125</v>
      </c>
      <c r="C5">
        <f t="shared" si="1"/>
        <v>29.388596265625001</v>
      </c>
    </row>
    <row r="6" spans="1:3" x14ac:dyDescent="0.15">
      <c r="A6">
        <v>14.669</v>
      </c>
      <c r="B6">
        <f t="shared" si="0"/>
        <v>0.61787499999999973</v>
      </c>
      <c r="C6">
        <f t="shared" si="1"/>
        <v>0.38176951562499967</v>
      </c>
    </row>
    <row r="7" spans="1:3" x14ac:dyDescent="0.15">
      <c r="A7">
        <v>12.238</v>
      </c>
      <c r="B7">
        <f t="shared" si="0"/>
        <v>-1.8131250000000012</v>
      </c>
      <c r="C7">
        <f t="shared" si="1"/>
        <v>3.2874222656250045</v>
      </c>
    </row>
    <row r="8" spans="1:3" x14ac:dyDescent="0.15">
      <c r="A8">
        <v>14.692</v>
      </c>
      <c r="B8">
        <f t="shared" si="0"/>
        <v>0.64087499999999942</v>
      </c>
      <c r="C8">
        <f t="shared" si="1"/>
        <v>0.41072076562499926</v>
      </c>
    </row>
    <row r="9" spans="1:3" x14ac:dyDescent="0.15">
      <c r="A9">
        <v>8.9870000000000001</v>
      </c>
      <c r="B9">
        <f t="shared" si="0"/>
        <v>-5.0641250000000007</v>
      </c>
      <c r="C9">
        <f t="shared" si="1"/>
        <v>25.645362015625008</v>
      </c>
    </row>
    <row r="10" spans="1:3" x14ac:dyDescent="0.15">
      <c r="A10">
        <v>9.4009999999999998</v>
      </c>
      <c r="B10">
        <f t="shared" si="0"/>
        <v>-4.650125000000001</v>
      </c>
      <c r="C10">
        <f t="shared" si="1"/>
        <v>21.623662515625011</v>
      </c>
    </row>
    <row r="11" spans="1:3" x14ac:dyDescent="0.15">
      <c r="A11">
        <v>14.48</v>
      </c>
      <c r="B11">
        <f t="shared" si="0"/>
        <v>0.42887499999999967</v>
      </c>
      <c r="C11">
        <f t="shared" si="1"/>
        <v>0.18393376562499972</v>
      </c>
    </row>
    <row r="12" spans="1:3" x14ac:dyDescent="0.15">
      <c r="A12">
        <v>22.327999999999999</v>
      </c>
      <c r="B12">
        <f t="shared" si="0"/>
        <v>8.2768749999999986</v>
      </c>
      <c r="C12">
        <f t="shared" si="1"/>
        <v>68.506659765624974</v>
      </c>
    </row>
    <row r="13" spans="1:3" x14ac:dyDescent="0.15">
      <c r="A13">
        <v>15.298</v>
      </c>
      <c r="B13">
        <f t="shared" si="0"/>
        <v>1.2468749999999993</v>
      </c>
      <c r="C13">
        <f t="shared" si="1"/>
        <v>1.5546972656249982</v>
      </c>
    </row>
    <row r="14" spans="1:3" x14ac:dyDescent="0.15">
      <c r="A14">
        <v>15.073</v>
      </c>
      <c r="B14">
        <f t="shared" si="0"/>
        <v>1.0218749999999996</v>
      </c>
      <c r="C14">
        <f t="shared" si="1"/>
        <v>1.0442285156249993</v>
      </c>
    </row>
    <row r="15" spans="1:3" x14ac:dyDescent="0.15">
      <c r="A15">
        <v>16.928999999999998</v>
      </c>
      <c r="B15">
        <f t="shared" si="0"/>
        <v>2.8778749999999977</v>
      </c>
      <c r="C15">
        <f t="shared" si="1"/>
        <v>8.2821645156249861</v>
      </c>
    </row>
    <row r="16" spans="1:3" x14ac:dyDescent="0.15">
      <c r="A16">
        <v>18.2</v>
      </c>
      <c r="B16">
        <f t="shared" si="0"/>
        <v>4.1488749999999985</v>
      </c>
      <c r="C16">
        <f t="shared" si="1"/>
        <v>17.213163765624987</v>
      </c>
    </row>
    <row r="17" spans="1:3" x14ac:dyDescent="0.15">
      <c r="A17">
        <v>12.13</v>
      </c>
      <c r="B17">
        <f t="shared" si="0"/>
        <v>-1.921125</v>
      </c>
      <c r="C17">
        <f t="shared" si="1"/>
        <v>3.6907212656249997</v>
      </c>
    </row>
    <row r="18" spans="1:3" x14ac:dyDescent="0.15">
      <c r="A18">
        <v>18.495000000000001</v>
      </c>
      <c r="B18">
        <f t="shared" si="0"/>
        <v>4.4438750000000002</v>
      </c>
      <c r="C18">
        <f t="shared" si="1"/>
        <v>19.748025015625004</v>
      </c>
    </row>
    <row r="19" spans="1:3" x14ac:dyDescent="0.15">
      <c r="A19">
        <v>10.638999999999999</v>
      </c>
      <c r="B19">
        <f t="shared" si="0"/>
        <v>-3.4121250000000014</v>
      </c>
      <c r="C19">
        <f t="shared" si="1"/>
        <v>11.642597015625009</v>
      </c>
    </row>
    <row r="20" spans="1:3" x14ac:dyDescent="0.15">
      <c r="A20">
        <v>11.343999999999999</v>
      </c>
      <c r="B20">
        <f t="shared" si="0"/>
        <v>-2.7071250000000013</v>
      </c>
      <c r="C20">
        <f t="shared" si="1"/>
        <v>7.3285257656250069</v>
      </c>
    </row>
    <row r="21" spans="1:3" x14ac:dyDescent="0.15">
      <c r="A21">
        <v>12.369</v>
      </c>
      <c r="B21">
        <f t="shared" si="0"/>
        <v>-1.682125000000001</v>
      </c>
      <c r="C21">
        <f t="shared" si="1"/>
        <v>2.8295445156250034</v>
      </c>
    </row>
    <row r="22" spans="1:3" x14ac:dyDescent="0.15">
      <c r="A22">
        <v>12.944000000000001</v>
      </c>
      <c r="B22">
        <f t="shared" si="0"/>
        <v>-1.1071249999999999</v>
      </c>
      <c r="C22">
        <f t="shared" si="1"/>
        <v>1.2257257656249998</v>
      </c>
    </row>
    <row r="23" spans="1:3" x14ac:dyDescent="0.15">
      <c r="A23">
        <v>14.233000000000001</v>
      </c>
      <c r="B23">
        <f t="shared" si="0"/>
        <v>0.18187499999999979</v>
      </c>
      <c r="C23">
        <f t="shared" si="1"/>
        <v>3.3078515624999923E-2</v>
      </c>
    </row>
    <row r="24" spans="1:3" x14ac:dyDescent="0.15">
      <c r="A24">
        <v>19.71</v>
      </c>
      <c r="B24">
        <f t="shared" si="0"/>
        <v>5.6588750000000001</v>
      </c>
      <c r="C24">
        <f t="shared" si="1"/>
        <v>32.022866265624998</v>
      </c>
    </row>
    <row r="25" spans="1:3" x14ac:dyDescent="0.15">
      <c r="A25">
        <v>16.004000000000001</v>
      </c>
      <c r="B25">
        <f t="shared" si="0"/>
        <v>1.9528750000000006</v>
      </c>
      <c r="C25">
        <f t="shared" si="1"/>
        <v>3.8137207656250021</v>
      </c>
    </row>
    <row r="28" spans="1:3" x14ac:dyDescent="0.15">
      <c r="A28" t="s">
        <v>3</v>
      </c>
      <c r="C28" t="s">
        <v>15</v>
      </c>
    </row>
    <row r="29" spans="1:3" x14ac:dyDescent="0.15">
      <c r="A29">
        <f>AVERAGE(A2:A25)</f>
        <v>14.051125000000001</v>
      </c>
      <c r="C29">
        <f>SUM(C2:C25)</f>
        <v>291.38766862500006</v>
      </c>
    </row>
    <row r="30" spans="1:3" x14ac:dyDescent="0.15">
      <c r="A30" t="s">
        <v>16</v>
      </c>
      <c r="C30" t="s">
        <v>17</v>
      </c>
    </row>
    <row r="31" spans="1:3" x14ac:dyDescent="0.15">
      <c r="A31">
        <f>MEDIAN(A2:A25)</f>
        <v>14.3565</v>
      </c>
      <c r="C31">
        <f>C29/23</f>
        <v>12.669029070652176</v>
      </c>
    </row>
    <row r="32" spans="1:3" x14ac:dyDescent="0.15">
      <c r="A32" t="s">
        <v>18</v>
      </c>
      <c r="C32" t="s">
        <v>19</v>
      </c>
    </row>
    <row r="33" spans="1:3" x14ac:dyDescent="0.15">
      <c r="A33" t="e">
        <f>MODE(A2:A25)</f>
        <v>#N/A</v>
      </c>
      <c r="C33">
        <f>SQRT(C31)</f>
        <v>3.5593579576451955</v>
      </c>
    </row>
  </sheetData>
  <phoneticPr fontId="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O18" sqref="O18"/>
    </sheetView>
  </sheetViews>
  <sheetFormatPr defaultColWidth="9" defaultRowHeight="13.5" x14ac:dyDescent="0.15"/>
  <cols>
    <col min="1" max="1" width="23.625" customWidth="1"/>
    <col min="2" max="2" width="26" customWidth="1"/>
    <col min="3" max="3" width="27.5" customWidth="1"/>
  </cols>
  <sheetData>
    <row r="1" spans="1:3" x14ac:dyDescent="0.15">
      <c r="A1" t="s">
        <v>1</v>
      </c>
      <c r="B1" t="s">
        <v>13</v>
      </c>
      <c r="C1" t="s">
        <v>14</v>
      </c>
    </row>
    <row r="2" spans="1:3" x14ac:dyDescent="0.15">
      <c r="A2">
        <v>19.277999999999999</v>
      </c>
      <c r="B2">
        <f t="shared" ref="B2:B25" si="0">A2-$A$29</f>
        <v>-2.7379166666666706</v>
      </c>
      <c r="C2">
        <f t="shared" ref="C2:C25" si="1">B2^2</f>
        <v>7.4961876736111321</v>
      </c>
    </row>
    <row r="3" spans="1:3" x14ac:dyDescent="0.15">
      <c r="A3">
        <v>18.741</v>
      </c>
      <c r="B3">
        <f t="shared" si="0"/>
        <v>-3.2749166666666696</v>
      </c>
      <c r="C3">
        <f t="shared" si="1"/>
        <v>10.72507917361113</v>
      </c>
    </row>
    <row r="4" spans="1:3" x14ac:dyDescent="0.15">
      <c r="A4">
        <v>21.213999999999999</v>
      </c>
      <c r="B4">
        <f t="shared" si="0"/>
        <v>-0.80191666666667061</v>
      </c>
      <c r="C4">
        <f t="shared" si="1"/>
        <v>0.64307034027778409</v>
      </c>
    </row>
    <row r="5" spans="1:3" x14ac:dyDescent="0.15">
      <c r="A5">
        <v>15.686999999999999</v>
      </c>
      <c r="B5">
        <f t="shared" si="0"/>
        <v>-6.3289166666666699</v>
      </c>
      <c r="C5">
        <f t="shared" si="1"/>
        <v>40.055186173611155</v>
      </c>
    </row>
    <row r="6" spans="1:3" x14ac:dyDescent="0.15">
      <c r="A6">
        <v>22.803000000000001</v>
      </c>
      <c r="B6">
        <f t="shared" si="0"/>
        <v>0.78708333333333158</v>
      </c>
      <c r="C6">
        <f t="shared" si="1"/>
        <v>0.61950017361110832</v>
      </c>
    </row>
    <row r="7" spans="1:3" x14ac:dyDescent="0.15">
      <c r="A7">
        <v>20.878</v>
      </c>
      <c r="B7">
        <f t="shared" si="0"/>
        <v>-1.1379166666666691</v>
      </c>
      <c r="C7">
        <f t="shared" si="1"/>
        <v>1.2948543402777835</v>
      </c>
    </row>
    <row r="8" spans="1:3" x14ac:dyDescent="0.15">
      <c r="A8">
        <v>24.571999999999999</v>
      </c>
      <c r="B8">
        <f t="shared" si="0"/>
        <v>2.5560833333333299</v>
      </c>
      <c r="C8">
        <f t="shared" si="1"/>
        <v>6.5335620069444271</v>
      </c>
    </row>
    <row r="9" spans="1:3" x14ac:dyDescent="0.15">
      <c r="A9">
        <v>17.393999999999998</v>
      </c>
      <c r="B9">
        <f t="shared" si="0"/>
        <v>-4.6219166666666709</v>
      </c>
      <c r="C9">
        <f t="shared" si="1"/>
        <v>21.362113673611152</v>
      </c>
    </row>
    <row r="10" spans="1:3" x14ac:dyDescent="0.15">
      <c r="A10">
        <v>20.762</v>
      </c>
      <c r="B10">
        <f t="shared" si="0"/>
        <v>-1.2539166666666688</v>
      </c>
      <c r="C10">
        <f t="shared" si="1"/>
        <v>1.5723070069444498</v>
      </c>
    </row>
    <row r="11" spans="1:3" x14ac:dyDescent="0.15">
      <c r="A11">
        <v>26.282</v>
      </c>
      <c r="B11">
        <f t="shared" si="0"/>
        <v>4.2660833333333308</v>
      </c>
      <c r="C11">
        <f t="shared" si="1"/>
        <v>18.199467006944424</v>
      </c>
    </row>
    <row r="12" spans="1:3" x14ac:dyDescent="0.15">
      <c r="A12">
        <v>24.524000000000001</v>
      </c>
      <c r="B12">
        <f t="shared" si="0"/>
        <v>2.5080833333333317</v>
      </c>
      <c r="C12">
        <f t="shared" si="1"/>
        <v>6.290482006944436</v>
      </c>
    </row>
    <row r="13" spans="1:3" x14ac:dyDescent="0.15">
      <c r="A13">
        <v>18.643999999999998</v>
      </c>
      <c r="B13">
        <f t="shared" si="0"/>
        <v>-3.3719166666666709</v>
      </c>
      <c r="C13">
        <f t="shared" si="1"/>
        <v>11.369822006944473</v>
      </c>
    </row>
    <row r="14" spans="1:3" x14ac:dyDescent="0.15">
      <c r="A14">
        <v>17.510000000000002</v>
      </c>
      <c r="B14">
        <f t="shared" si="0"/>
        <v>-4.5059166666666677</v>
      </c>
      <c r="C14">
        <f t="shared" si="1"/>
        <v>20.303285006944453</v>
      </c>
    </row>
    <row r="15" spans="1:3" x14ac:dyDescent="0.15">
      <c r="A15">
        <v>20.329999999999998</v>
      </c>
      <c r="B15">
        <f t="shared" si="0"/>
        <v>-1.6859166666666709</v>
      </c>
      <c r="C15">
        <f t="shared" si="1"/>
        <v>2.8423150069444589</v>
      </c>
    </row>
    <row r="16" spans="1:3" x14ac:dyDescent="0.15">
      <c r="A16">
        <v>35.255000000000003</v>
      </c>
      <c r="B16">
        <f t="shared" si="0"/>
        <v>13.239083333333333</v>
      </c>
      <c r="C16">
        <f t="shared" si="1"/>
        <v>175.27332750694444</v>
      </c>
    </row>
    <row r="17" spans="1:3" x14ac:dyDescent="0.15">
      <c r="A17">
        <v>22.158000000000001</v>
      </c>
      <c r="B17">
        <f t="shared" si="0"/>
        <v>0.14208333333333201</v>
      </c>
      <c r="C17">
        <f t="shared" si="1"/>
        <v>2.0187673611110735E-2</v>
      </c>
    </row>
    <row r="18" spans="1:3" x14ac:dyDescent="0.15">
      <c r="A18">
        <v>25.138999999999999</v>
      </c>
      <c r="B18">
        <f t="shared" si="0"/>
        <v>3.1230833333333301</v>
      </c>
      <c r="C18">
        <f t="shared" si="1"/>
        <v>9.7536495069444236</v>
      </c>
    </row>
    <row r="19" spans="1:3" x14ac:dyDescent="0.15">
      <c r="A19">
        <v>20.428999999999998</v>
      </c>
      <c r="B19">
        <f t="shared" si="0"/>
        <v>-1.5869166666666707</v>
      </c>
      <c r="C19">
        <f t="shared" si="1"/>
        <v>2.5183045069444576</v>
      </c>
    </row>
    <row r="20" spans="1:3" x14ac:dyDescent="0.15">
      <c r="A20">
        <v>17.425000000000001</v>
      </c>
      <c r="B20">
        <f t="shared" si="0"/>
        <v>-4.5909166666666685</v>
      </c>
      <c r="C20">
        <f t="shared" si="1"/>
        <v>21.076515840277796</v>
      </c>
    </row>
    <row r="21" spans="1:3" x14ac:dyDescent="0.15">
      <c r="A21">
        <v>34.287999999999997</v>
      </c>
      <c r="B21">
        <f t="shared" si="0"/>
        <v>12.272083333333327</v>
      </c>
      <c r="C21">
        <f t="shared" si="1"/>
        <v>150.60402934027763</v>
      </c>
    </row>
    <row r="22" spans="1:3" x14ac:dyDescent="0.15">
      <c r="A22">
        <v>23.893999999999998</v>
      </c>
      <c r="B22">
        <f t="shared" si="0"/>
        <v>1.8780833333333291</v>
      </c>
      <c r="C22">
        <f t="shared" si="1"/>
        <v>3.5271970069444287</v>
      </c>
    </row>
    <row r="23" spans="1:3" x14ac:dyDescent="0.15">
      <c r="A23">
        <v>17.96</v>
      </c>
      <c r="B23">
        <f t="shared" si="0"/>
        <v>-4.0559166666666684</v>
      </c>
      <c r="C23">
        <f t="shared" si="1"/>
        <v>16.450460006944457</v>
      </c>
    </row>
    <row r="24" spans="1:3" x14ac:dyDescent="0.15">
      <c r="A24">
        <v>22.058</v>
      </c>
      <c r="B24">
        <f t="shared" si="0"/>
        <v>4.2083333333330586E-2</v>
      </c>
      <c r="C24">
        <f t="shared" si="1"/>
        <v>1.7710069444442133E-3</v>
      </c>
    </row>
    <row r="25" spans="1:3" x14ac:dyDescent="0.15">
      <c r="A25">
        <v>21.157</v>
      </c>
      <c r="B25">
        <f t="shared" si="0"/>
        <v>-0.85891666666666922</v>
      </c>
      <c r="C25">
        <f t="shared" si="1"/>
        <v>0.73773784027778211</v>
      </c>
    </row>
    <row r="28" spans="1:3" x14ac:dyDescent="0.15">
      <c r="A28" t="s">
        <v>3</v>
      </c>
      <c r="C28" t="s">
        <v>15</v>
      </c>
    </row>
    <row r="29" spans="1:3" x14ac:dyDescent="0.15">
      <c r="A29">
        <f>AVERAGE(A2:A25)</f>
        <v>22.015916666666669</v>
      </c>
      <c r="C29">
        <f>SUM(C2:C25)</f>
        <v>529.27041183333336</v>
      </c>
    </row>
    <row r="30" spans="1:3" x14ac:dyDescent="0.15">
      <c r="A30" t="s">
        <v>16</v>
      </c>
      <c r="C30" t="s">
        <v>17</v>
      </c>
    </row>
    <row r="31" spans="1:3" x14ac:dyDescent="0.15">
      <c r="A31">
        <f>MEDIAN(A2:A25)</f>
        <v>21.017499999999998</v>
      </c>
      <c r="C31">
        <f>C29/23</f>
        <v>23.011757036231884</v>
      </c>
    </row>
    <row r="32" spans="1:3" x14ac:dyDescent="0.15">
      <c r="A32" t="s">
        <v>18</v>
      </c>
      <c r="C32" t="s">
        <v>19</v>
      </c>
    </row>
    <row r="33" spans="1:3" x14ac:dyDescent="0.15">
      <c r="A33" t="e">
        <f>MODE(A2:A25)</f>
        <v>#N/A</v>
      </c>
      <c r="C33">
        <f>SQRT(C31)</f>
        <v>4.7970571224691376</v>
      </c>
    </row>
  </sheetData>
  <phoneticPr fontId="3" type="noConversion"/>
  <pageMargins left="0.75" right="0.75" top="1" bottom="1" header="0.51180555555555596" footer="0.51180555555555596"/>
  <pageSetup paperSize="9" orientation="portrait" horizontalDpi="100" verticalDpi="1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Both</vt:lpstr>
      <vt:lpstr>Congruent</vt:lpstr>
      <vt:lpstr>Incongruent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沈祚鑫</dc:creator>
  <cp:lastModifiedBy>shenzuoxin</cp:lastModifiedBy>
  <dcterms:created xsi:type="dcterms:W3CDTF">2018-07-11T03:21:05Z</dcterms:created>
  <dcterms:modified xsi:type="dcterms:W3CDTF">2018-07-11T08:44:52Z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