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image/x-emf" PartName="/xl/media/image1.e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50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<sst xmlns="http://schemas.openxmlformats.org/spreadsheetml/2006/main" count="324">
  <si>
    <t>品牌</t>
  </si>
  <si>
    <t>产品名称</t>
  </si>
  <si>
    <t>保质期</t>
  </si>
  <si>
    <t>净含量</t>
  </si>
  <si>
    <t>规格(/箱)</t>
  </si>
  <si>
    <t>价格(元/瓶)</t>
  </si>
  <si>
    <t>价格(元/箱)</t>
  </si>
  <si>
    <t>条码</t>
  </si>
  <si>
    <t>弗伦斯堡
FlensBurger</t>
  </si>
  <si>
    <t>全麦啤酒/Flensburger Weizen</t>
  </si>
  <si>
    <t>18个月</t>
  </si>
  <si>
    <t>330ml</t>
  </si>
  <si>
    <t>330ml*24</t>
  </si>
  <si>
    <t>41030882</t>
  </si>
  <si>
    <t xml:space="preserve">干啤酒/Flensburger Pilsener       </t>
  </si>
  <si>
    <t>41030806</t>
  </si>
  <si>
    <t>春天烈性啤酒/Flensburger Frühlingsbock</t>
  </si>
  <si>
    <t>4103080000017</t>
  </si>
  <si>
    <r>
      <rPr>
        <b/>
        <sz val="9"/>
        <rFont val="宋体"/>
        <charset val="134"/>
      </rPr>
      <t xml:space="preserve">冬天烈性啤酒/Flensburger Winterbock
</t>
    </r>
    <r>
      <rPr>
        <b/>
        <sz val="9"/>
        <color indexed="10"/>
        <rFont val="宋体"/>
        <charset val="134"/>
      </rPr>
      <t> </t>
    </r>
    <r>
      <rPr>
        <b/>
        <sz val="9"/>
        <rFont val="宋体"/>
        <charset val="134"/>
      </rPr>
      <t xml:space="preserve"> </t>
    </r>
  </si>
  <si>
    <t>4103080000727</t>
  </si>
  <si>
    <t xml:space="preserve">黑啤酒/Flensburger Dunkel       </t>
  </si>
  <si>
    <t>41030851</t>
  </si>
  <si>
    <t>金啤酒/Flensburger Gold</t>
  </si>
  <si>
    <t>42095071</t>
  </si>
  <si>
    <t xml:space="preserve">健康无醇啤酒/Flensburger Malz </t>
  </si>
  <si>
    <t>12个月</t>
  </si>
  <si>
    <t>330ml*20</t>
  </si>
  <si>
    <t>42095064</t>
  </si>
  <si>
    <t>生物啤酒/Flensburger Kellerbier</t>
  </si>
  <si>
    <t>42095057</t>
  </si>
  <si>
    <t xml:space="preserve">柠檬啤酒/Flensburger Radler       </t>
  </si>
  <si>
    <t>42095088</t>
  </si>
  <si>
    <t xml:space="preserve">矿物质水/Flensburger Wasser
</t>
  </si>
  <si>
    <t>4103080000628</t>
  </si>
  <si>
    <t xml:space="preserve">全麦啤酒/Flensburger Weizen  </t>
  </si>
  <si>
    <t>500ml</t>
  </si>
  <si>
    <t>500ml*16</t>
  </si>
  <si>
    <t>4103080050517</t>
  </si>
  <si>
    <t>干啤酒/Flensburger Pilsener </t>
  </si>
  <si>
    <t>500ml听装(干啤酒/Flensburger Pilsener)</t>
  </si>
  <si>
    <t>500ml*24</t>
  </si>
  <si>
    <t>500ml听装(超级全麦啤酒/Flensburger Pilsener)</t>
  </si>
  <si>
    <t>5L桶装(全麦啤酒/Flensburger Weizen)</t>
  </si>
  <si>
    <t>5L</t>
  </si>
  <si>
    <t>5L*2</t>
  </si>
  <si>
    <t>4103080051019</t>
  </si>
  <si>
    <t>5L桶装(干啤酒/Flensburger Pilsener)</t>
  </si>
  <si>
    <t>4103080000567</t>
  </si>
  <si>
    <t>5L桶装(金啤酒/Flensburger Gold)</t>
  </si>
  <si>
    <t>4103080051026</t>
  </si>
  <si>
    <t xml:space="preserve">5L桶装(黑啤酒/Flensburger Dunkel)
</t>
  </si>
  <si>
    <t>4103080000550</t>
  </si>
  <si>
    <t>5L桶装(烈性啤酒/Flensburger Winterbock)</t>
  </si>
  <si>
    <t>4103080061117</t>
  </si>
  <si>
    <t>20L桶装扎啤(黑啤酒/Flensburger Dunkel)</t>
  </si>
  <si>
    <t>9个月</t>
  </si>
  <si>
    <t>20L</t>
  </si>
  <si>
    <t>20L*1</t>
  </si>
  <si>
    <t>20L桶装扎啤(干啤酒/Flensburger Pilsener)</t>
  </si>
  <si>
    <t>20L桶装扎啤(金啤酒/Flensburger Gold)</t>
  </si>
  <si>
    <t>30L桶装扎啤(全麦啤酒/Flensburger Weizen)</t>
  </si>
  <si>
    <t>30L</t>
  </si>
  <si>
    <t>30L*1</t>
  </si>
  <si>
    <t>30L桶装扎啤(黑啤酒/Flensburger Dunkel)</t>
  </si>
  <si>
    <t>30L桶装扎啤(干啤酒/Flensburger Pilsener)</t>
  </si>
  <si>
    <t xml:space="preserve">2L玻璃瓶(全麦啤酒/Flensburger Weizen)
</t>
  </si>
  <si>
    <t>2L</t>
  </si>
  <si>
    <t>2L*3</t>
  </si>
  <si>
    <t>2L玻璃瓶(黑啤酒/Flensburger Dunkel)</t>
  </si>
  <si>
    <t>2L玻璃瓶(干啤酒/Flensburger Pilsener)</t>
  </si>
  <si>
    <t xml:space="preserve">2L瓷工艺瓶创造者(黑啤酒/Flensburger Dunkel)
</t>
  </si>
  <si>
    <t>2L*4</t>
  </si>
  <si>
    <t xml:space="preserve">2L瓷工艺瓶一千零一夜(黑啤酒/Flensburger Dunkel)
</t>
  </si>
  <si>
    <t xml:space="preserve">2L瓷工艺瓶啤酒文化(黑啤酒/Flensburger Dunkel)
</t>
  </si>
  <si>
    <t xml:space="preserve">2L瓷工艺瓶啤酒美食(黑啤酒/Flensburger Dunkel)
</t>
  </si>
  <si>
    <t xml:space="preserve">2L瓷工艺瓶文化遗产(黑啤酒/Flensburger Dunkel)
</t>
  </si>
  <si>
    <t xml:space="preserve">2L瓷工艺瓶中世纪武士(黑啤酒/Flensburger Dunkel)
</t>
  </si>
  <si>
    <t xml:space="preserve">2L瓷工艺瓶罗马皇帝(黑啤酒/Flensburger Dunkel)
</t>
  </si>
  <si>
    <t xml:space="preserve">2L瓷工艺瓶骑士竞赛(黑啤酒/Flensburger Dunkel)
</t>
  </si>
  <si>
    <t xml:space="preserve">2L瓷工艺瓶濒临野生动物(黑啤酒/Flensburger Dunkel)
</t>
  </si>
  <si>
    <r>
      <rPr>
        <b/>
        <sz val="9"/>
        <rFont val="宋体"/>
        <charset val="134"/>
      </rPr>
      <t xml:space="preserve">38%vol烈酒(啤酒原液蒸馏酒)
</t>
    </r>
    <r>
      <rPr>
        <b/>
        <sz val="9"/>
        <color indexed="10"/>
        <rFont val="宋体"/>
        <charset val="134"/>
      </rPr>
      <t>注：木质烫印礼盒包转，限量生产</t>
    </r>
  </si>
  <si>
    <t>120个月
以上</t>
  </si>
  <si>
    <t>500ml*1</t>
  </si>
  <si>
    <t>卡特伦堡
KatlenBurger</t>
  </si>
  <si>
    <t>草莓浆果酒（传统装）
Erdbeerwein
Strawberry Wine
8.5%vol</t>
  </si>
  <si>
    <t>10年</t>
  </si>
  <si>
    <t>750ml</t>
  </si>
  <si>
    <t>750ml*6</t>
  </si>
  <si>
    <t>4001486770209</t>
  </si>
  <si>
    <t>樱桃浆果酒（传统装）
Kirschwein
Cherry Wine 
8.5%vol</t>
  </si>
  <si>
    <t>4001486820102</t>
  </si>
  <si>
    <t>黑加仑浆果酒（传统装）
Johannisbeerwein
Blackcurrant Wine
8.5%vol</t>
  </si>
  <si>
    <t>4001486550108</t>
  </si>
  <si>
    <t>黑莓浆果酒（传统装）
Brombeerwein
Blackberry Wine
8.5%vol</t>
  </si>
  <si>
    <t>4001486470109</t>
  </si>
  <si>
    <t>草莓浆果酒
Erdbeerwein
Strawberry Wine
8.5%vol</t>
  </si>
  <si>
    <t>4年</t>
  </si>
  <si>
    <t xml:space="preserve">樱桃浆果酒
Kirschwein
Cherry Wine 
8.5%vol
</t>
  </si>
  <si>
    <t>黑加仑浆果酒
Johannisbeerwein
Blackcurrant Wine
8.5%vol</t>
  </si>
  <si>
    <t>黑莓浆果酒
Brombeerwein
Blackberry Wine
8.5%vol</t>
  </si>
  <si>
    <t>黑刺李浆果酒
Schlehenwein
Sloeberry Wine
8.5%vol</t>
  </si>
  <si>
    <t>4001486670202</t>
  </si>
  <si>
    <t>接骨木果浆果酒
Holunderwein
Elderberry Wine
10%vol</t>
  </si>
  <si>
    <t>4001486600209</t>
  </si>
  <si>
    <t>梅子浆果酒
Pflaumenwein
Plum Wine
8.5%vol</t>
  </si>
  <si>
    <t>4001486690002</t>
  </si>
  <si>
    <t>蓝莓浆果酒
Heidelbeerwein
Blueberry Wine
8.5%vol</t>
  </si>
  <si>
    <t>4001486620108</t>
  </si>
  <si>
    <t xml:space="preserve">传统蜂蜜酒
Met Honigwein
MEAD Honey Wine
11%vol
</t>
  </si>
  <si>
    <t>4001486920505</t>
  </si>
  <si>
    <t>红樱桃蜂蜜酒
Roter Met Honigwein mit Kirsch
Red MEAD with Cherry
9%vol</t>
  </si>
  <si>
    <t>4001486923506</t>
  </si>
  <si>
    <t>草莓奶香槟/优格草莓鸡尾酒
You well Erdbeer
Youwell Strawberry-Yoghurt
4.5%vol</t>
  </si>
  <si>
    <t>3年</t>
  </si>
  <si>
    <t>4001486065008</t>
  </si>
  <si>
    <t>桃子奶香槟/优格桃子鸡尾酒
You Well Pfirsich
Youwell Peach-Yoghurt
4.5%vol</t>
  </si>
  <si>
    <t>4001486065107</t>
  </si>
  <si>
    <t xml:space="preserve">樱桃奶香槟/优格樱桃鸡尾酒
You Well Kirsch
Youwell Cherry-Yoghurt
4.5%vol 
</t>
  </si>
  <si>
    <t>4001486064704</t>
  </si>
  <si>
    <t xml:space="preserve">草莓气泡酒
Sparkling Strawberry Wine
8.3%vol
</t>
  </si>
  <si>
    <t>4001486010039</t>
  </si>
  <si>
    <t xml:space="preserve">芒气气泡酒
Sparkling Mango Wine
8.3%vol </t>
  </si>
  <si>
    <t>4001486027655</t>
  </si>
  <si>
    <t xml:space="preserve">桃红将军气泡酒
With Rhubarb
5.9%vol
</t>
  </si>
  <si>
    <t>4001486057560</t>
  </si>
  <si>
    <t>经典雨果气泡酒
With Elderflower
5.9%vol</t>
  </si>
  <si>
    <t>4001486057508</t>
  </si>
  <si>
    <t>粉红女郎气泡酒
With Strawberry
5.9%vol</t>
  </si>
  <si>
    <t>4001486057546</t>
  </si>
  <si>
    <t>金色年华气泡酒
Tingling Bitter-sweet
5.9%vol</t>
  </si>
  <si>
    <t>4001486057522</t>
  </si>
  <si>
    <t xml:space="preserve">浪漫华尔兹微气泡酒
Blueberry Fizz
5.5%vol
</t>
  </si>
  <si>
    <t>200ml</t>
  </si>
  <si>
    <t>200ml*24</t>
  </si>
  <si>
    <t>4001486045178</t>
  </si>
  <si>
    <t xml:space="preserve">夏日白美人微气泡酒
Lemon Fizz
4%vol
</t>
  </si>
  <si>
    <t>4001486045154</t>
  </si>
  <si>
    <t xml:space="preserve">粉红葡萄柚微气泡酒
Fresh Vita Vino
5.5%vol
</t>
  </si>
  <si>
    <t>4001486939910</t>
  </si>
  <si>
    <t xml:space="preserve">浓情黑加仑微气泡酒
Cassis Fizz
5%vol
</t>
  </si>
  <si>
    <t>4001486045161</t>
  </si>
  <si>
    <t xml:space="preserve">鲜果乐园微气泡酒
Multi Vita Vino
5.5%vol
</t>
  </si>
  <si>
    <t>4001486939309</t>
  </si>
  <si>
    <t>精选半干微气泡酒
Exquisit Halbtrocken Beerenperlwein
Semi-Sparkling Berry Wine
8.5%vol</t>
  </si>
  <si>
    <t>4001486045017</t>
  </si>
  <si>
    <t>精选纯草莓微气泡酒
Exquisit Erdbeer Echter Erdbeerperlwein
Semi-Sparkling Strawberry Wine
8.5%vol</t>
  </si>
  <si>
    <t>4001486048025</t>
  </si>
  <si>
    <t>精选玫红微气泡酒
Exquisit Rosé Beerenperlwein
Semi-Sparkling Rose Wine
8.5%vol</t>
  </si>
  <si>
    <t>4001486045086</t>
  </si>
  <si>
    <t>发酵鸡尾酒
——热带奇域
Tropica Exotic
7%vol</t>
  </si>
  <si>
    <t>4001486049008</t>
  </si>
  <si>
    <t>发酵鸡尾酒
——热带卡皮利亚
Tropica Caipirinha
7%vol</t>
  </si>
  <si>
    <t>4001486068009</t>
  </si>
  <si>
    <t>发酵鸡尾酒
——热带沙滩迷情
Tropica Sex on the beach
7%vol</t>
  </si>
  <si>
    <t>4001486068054</t>
  </si>
  <si>
    <t>发酵鸡尾酒
——热带粉红葡萄柚
Tropica Pink Grapefruit
7%vol</t>
  </si>
  <si>
    <t>4001486067880</t>
  </si>
  <si>
    <t xml:space="preserve">冬日风情热酒
Hot Word Orange-Ingwer
8.5%vol
</t>
  </si>
  <si>
    <t>4001486916508</t>
  </si>
  <si>
    <t>蔓越迷情热酒
Hot Word Cranberry
8.5%vol</t>
  </si>
  <si>
    <t>4001486916522</t>
  </si>
  <si>
    <t>蜜月热酒
Heiber Met
11%vol</t>
  </si>
  <si>
    <t>4001486910704</t>
  </si>
  <si>
    <t>圣主山
CASTELL</t>
  </si>
  <si>
    <r>
      <rPr>
        <b/>
        <sz val="9"/>
        <rFont val="宋体"/>
        <charset val="134"/>
      </rPr>
      <t>巴克斯干白葡萄酒</t>
    </r>
    <r>
      <rPr>
        <b/>
        <sz val="9"/>
        <rFont val="Tahoma"/>
        <charset val="134"/>
      </rPr>
      <t>2013
2013 Bacchus trocken</t>
    </r>
  </si>
  <si>
    <t>1000ml</t>
  </si>
  <si>
    <t>4005178240544</t>
  </si>
  <si>
    <r>
      <rPr>
        <b/>
        <sz val="9"/>
        <rFont val="宋体"/>
        <charset val="134"/>
      </rPr>
      <t>西万尼干白葡萄酒</t>
    </r>
    <r>
      <rPr>
        <b/>
        <sz val="9"/>
        <rFont val="Tahoma"/>
        <charset val="134"/>
      </rPr>
      <t>2013
2013 Silvaner trocken</t>
    </r>
  </si>
  <si>
    <t>4005178240742</t>
  </si>
  <si>
    <r>
      <rPr>
        <b/>
        <sz val="9"/>
        <rFont val="宋体"/>
        <charset val="134"/>
      </rPr>
      <t>雷万尼干白葡萄酒</t>
    </r>
    <r>
      <rPr>
        <b/>
        <sz val="9"/>
        <rFont val="Tahoma"/>
        <charset val="134"/>
      </rPr>
      <t>2013
2013 Castell-Castell Rivaner trocken</t>
    </r>
  </si>
  <si>
    <t>4005178220263</t>
  </si>
  <si>
    <r>
      <rPr>
        <b/>
        <sz val="9"/>
        <rFont val="宋体"/>
        <charset val="134"/>
      </rPr>
      <t>西万尼干白葡萄酒</t>
    </r>
    <r>
      <rPr>
        <b/>
        <sz val="9"/>
        <rFont val="Tahoma"/>
        <charset val="134"/>
      </rPr>
      <t>2013
2013 Castell-Castell Silvaner trocken</t>
    </r>
  </si>
  <si>
    <t>4005178220324</t>
  </si>
  <si>
    <r>
      <rPr>
        <b/>
        <sz val="9"/>
        <rFont val="宋体"/>
        <charset val="134"/>
      </rPr>
      <t>雷司令干白葡萄酒</t>
    </r>
    <r>
      <rPr>
        <b/>
        <sz val="9"/>
        <rFont val="Tahoma"/>
        <charset val="134"/>
      </rPr>
      <t>2012
2012 Castell-Castell Riesling trocken</t>
    </r>
  </si>
  <si>
    <t>4005178203129</t>
  </si>
  <si>
    <r>
      <rPr>
        <b/>
        <sz val="9"/>
        <rFont val="宋体"/>
        <charset val="134"/>
      </rPr>
      <t>罗特令干型桃红葡萄酒</t>
    </r>
    <r>
      <rPr>
        <b/>
        <sz val="9"/>
        <rFont val="Tahoma"/>
        <charset val="134"/>
      </rPr>
      <t>2013
2013 Castell-Castell Rotling trocken</t>
    </r>
  </si>
  <si>
    <t>4005178120167</t>
  </si>
  <si>
    <r>
      <rPr>
        <b/>
        <sz val="9"/>
        <rFont val="宋体"/>
        <charset val="134"/>
      </rPr>
      <t>城堡西万尼干白葡萄酒</t>
    </r>
    <r>
      <rPr>
        <b/>
        <sz val="9"/>
        <rFont val="Tahoma"/>
        <charset val="134"/>
      </rPr>
      <t>2013
2013 Schloss Castell Silvaner trocken</t>
    </r>
  </si>
  <si>
    <t>4005178121966</t>
  </si>
  <si>
    <r>
      <rPr>
        <b/>
        <sz val="9"/>
        <rFont val="宋体"/>
        <charset val="134"/>
      </rPr>
      <t>城堡米勒</t>
    </r>
    <r>
      <rPr>
        <b/>
        <sz val="9"/>
        <rFont val="Tahoma"/>
        <charset val="134"/>
      </rPr>
      <t>-</t>
    </r>
    <r>
      <rPr>
        <b/>
        <sz val="9"/>
        <rFont val="宋体"/>
        <charset val="134"/>
      </rPr>
      <t>图高干白葡萄酒</t>
    </r>
    <r>
      <rPr>
        <b/>
        <sz val="9"/>
        <rFont val="Tahoma"/>
        <charset val="134"/>
      </rPr>
      <t>2013
2013 Schloss Castell Muller-Thurgau trocken</t>
    </r>
  </si>
  <si>
    <t>4005178102262</t>
  </si>
  <si>
    <r>
      <rPr>
        <b/>
        <sz val="9"/>
        <rFont val="宋体"/>
        <charset val="134"/>
      </rPr>
      <t>城堡雷司令干白葡萄酒</t>
    </r>
    <r>
      <rPr>
        <b/>
        <sz val="9"/>
        <rFont val="Tahoma"/>
        <charset val="134"/>
      </rPr>
      <t>2013
2013 Schloss Castell Riesling trocken</t>
    </r>
  </si>
  <si>
    <t>4005178121867</t>
  </si>
  <si>
    <r>
      <rPr>
        <b/>
        <sz val="9"/>
        <rFont val="宋体"/>
        <charset val="134"/>
      </rPr>
      <t>城堡白皮诺干白葡萄酒</t>
    </r>
    <r>
      <rPr>
        <b/>
        <sz val="9"/>
        <rFont val="Tahoma"/>
        <charset val="134"/>
      </rPr>
      <t>2013
2013 Schloss Castell Weibburgunder trocken</t>
    </r>
  </si>
  <si>
    <t>4005178308084</t>
  </si>
  <si>
    <r>
      <rPr>
        <b/>
        <sz val="9"/>
        <rFont val="宋体"/>
        <charset val="134"/>
      </rPr>
      <t>城堡巴克斯干白葡萄酒</t>
    </r>
    <r>
      <rPr>
        <b/>
        <sz val="9"/>
        <rFont val="Tahoma"/>
        <charset val="134"/>
      </rPr>
      <t>2013
2013 Schloss Castell Bacchus trocken</t>
    </r>
  </si>
  <si>
    <t>4005178306066</t>
  </si>
  <si>
    <r>
      <rPr>
        <b/>
        <sz val="9"/>
        <rFont val="宋体"/>
        <charset val="134"/>
      </rPr>
      <t>城堡西万尼干白葡萄酒</t>
    </r>
    <r>
      <rPr>
        <b/>
        <sz val="9"/>
        <rFont val="Tahoma"/>
        <charset val="134"/>
      </rPr>
      <t xml:space="preserve">2012
2012 Schloss Castell Silvaner trocken </t>
    </r>
  </si>
  <si>
    <t>250ml</t>
  </si>
  <si>
    <t>4005178332126</t>
  </si>
  <si>
    <r>
      <rPr>
        <b/>
        <sz val="9"/>
        <rFont val="宋体"/>
        <charset val="134"/>
      </rPr>
      <t>北纬</t>
    </r>
    <r>
      <rPr>
        <b/>
        <sz val="9"/>
        <rFont val="Tahoma"/>
        <charset val="134"/>
      </rPr>
      <t>49'44'</t>
    </r>
    <r>
      <rPr>
        <b/>
        <sz val="9"/>
        <rFont val="宋体"/>
        <charset val="134"/>
      </rPr>
      <t>西万尼干白葡萄酒</t>
    </r>
    <r>
      <rPr>
        <b/>
        <sz val="9"/>
        <rFont val="Tahoma"/>
        <charset val="134"/>
      </rPr>
      <t>2013
2013 Castell 49'44' Silvaner trocken</t>
    </r>
  </si>
  <si>
    <t>4005178402126</t>
  </si>
  <si>
    <r>
      <rPr>
        <b/>
        <sz val="9"/>
        <rFont val="宋体"/>
        <charset val="134"/>
      </rPr>
      <t>北纬</t>
    </r>
    <r>
      <rPr>
        <b/>
        <sz val="9"/>
        <rFont val="Tahoma"/>
        <charset val="134"/>
      </rPr>
      <t>49'44'</t>
    </r>
    <r>
      <rPr>
        <b/>
        <sz val="9"/>
        <rFont val="宋体"/>
        <charset val="134"/>
      </rPr>
      <t>雷司令干白葡萄酒</t>
    </r>
    <r>
      <rPr>
        <b/>
        <sz val="9"/>
        <rFont val="Tahoma"/>
        <charset val="134"/>
      </rPr>
      <t>2013
2013 Castell 49'44' Riesling trocken</t>
    </r>
  </si>
  <si>
    <t>4005178403123</t>
  </si>
  <si>
    <r>
      <rPr>
        <b/>
        <sz val="9"/>
        <rFont val="宋体"/>
        <charset val="134"/>
      </rPr>
      <t>北纬</t>
    </r>
    <r>
      <rPr>
        <b/>
        <sz val="9"/>
        <rFont val="Tahoma"/>
        <charset val="134"/>
      </rPr>
      <t>49'44'</t>
    </r>
    <r>
      <rPr>
        <b/>
        <sz val="9"/>
        <rFont val="宋体"/>
        <charset val="134"/>
      </rPr>
      <t>西万尼</t>
    </r>
    <r>
      <rPr>
        <b/>
        <sz val="9"/>
        <rFont val="Tahoma"/>
        <charset val="134"/>
      </rPr>
      <t>&amp;</t>
    </r>
    <r>
      <rPr>
        <b/>
        <sz val="9"/>
        <rFont val="宋体"/>
        <charset val="134"/>
      </rPr>
      <t>塔明娜干白葡萄酒</t>
    </r>
    <r>
      <rPr>
        <b/>
        <sz val="9"/>
        <rFont val="Tahoma"/>
        <charset val="134"/>
      </rPr>
      <t>2013
2013 Castell 49'44' Silvaner &amp; Traminer trocken</t>
    </r>
  </si>
  <si>
    <t>4005178404120</t>
  </si>
  <si>
    <r>
      <rPr>
        <b/>
        <sz val="9"/>
        <rFont val="宋体"/>
        <charset val="134"/>
      </rPr>
      <t>保世米勒</t>
    </r>
    <r>
      <rPr>
        <b/>
        <sz val="9"/>
        <rFont val="Tahoma"/>
        <charset val="134"/>
      </rPr>
      <t>-</t>
    </r>
    <r>
      <rPr>
        <b/>
        <sz val="9"/>
        <rFont val="宋体"/>
        <charset val="134"/>
      </rPr>
      <t>图高干白葡萄酒</t>
    </r>
    <r>
      <rPr>
        <b/>
        <sz val="9"/>
        <rFont val="Tahoma"/>
        <charset val="134"/>
      </rPr>
      <t>2013
2013 BAUSCH Muller-Thurgau trocken</t>
    </r>
  </si>
  <si>
    <t>4005178501126</t>
  </si>
  <si>
    <r>
      <rPr>
        <b/>
        <sz val="9"/>
        <rFont val="宋体"/>
        <charset val="134"/>
      </rPr>
      <t>弹球西万尼干白葡萄酒</t>
    </r>
    <r>
      <rPr>
        <b/>
        <sz val="9"/>
        <rFont val="Tahoma"/>
        <charset val="134"/>
      </rPr>
      <t>2013
2013 KUGELSPIEL Silvaner trocken</t>
    </r>
  </si>
  <si>
    <t>4005178502123</t>
  </si>
  <si>
    <r>
      <rPr>
        <b/>
        <sz val="9"/>
        <rFont val="宋体"/>
        <charset val="134"/>
      </rPr>
      <t>红纳特西万尼干白葡萄酒</t>
    </r>
    <r>
      <rPr>
        <b/>
        <sz val="9"/>
        <rFont val="Tahoma"/>
        <charset val="134"/>
      </rPr>
      <t>2013
2013 HOHNART Silvaner trocken</t>
    </r>
  </si>
  <si>
    <t>4005178503120</t>
  </si>
  <si>
    <r>
      <rPr>
        <b/>
        <sz val="9"/>
        <rFont val="宋体"/>
        <charset val="134"/>
      </rPr>
      <t>红纳特雷司令干白葡萄酒</t>
    </r>
    <r>
      <rPr>
        <b/>
        <sz val="9"/>
        <rFont val="Tahoma"/>
        <charset val="134"/>
      </rPr>
      <t>2013
2013 HOHNART Riesling trocken</t>
    </r>
  </si>
  <si>
    <t>4005178504127</t>
  </si>
  <si>
    <r>
      <rPr>
        <b/>
        <sz val="9"/>
        <rFont val="宋体"/>
        <charset val="134"/>
      </rPr>
      <t>弹球雷司兰尼迟采白葡萄酒</t>
    </r>
    <r>
      <rPr>
        <b/>
        <sz val="9"/>
        <rFont val="Tahoma"/>
        <charset val="134"/>
      </rPr>
      <t>2012
2012 KUGELSPIEL Rieslaner Spatlese</t>
    </r>
  </si>
  <si>
    <t>4005178127869</t>
  </si>
  <si>
    <r>
      <rPr>
        <b/>
        <sz val="9"/>
        <rFont val="宋体"/>
        <charset val="134"/>
      </rPr>
      <t>教堂山白皮诺干白葡萄酒</t>
    </r>
    <r>
      <rPr>
        <b/>
        <sz val="9"/>
        <rFont val="Tahoma"/>
        <charset val="134"/>
      </rPr>
      <t>2013
2013 KIRCHBERG Weibburgunder trocken</t>
    </r>
  </si>
  <si>
    <t>4005178507128</t>
  </si>
  <si>
    <t>1500ml</t>
  </si>
  <si>
    <t>4005178513099</t>
  </si>
  <si>
    <t>3000ml</t>
  </si>
  <si>
    <t>4005178523104</t>
  </si>
  <si>
    <r>
      <rPr>
        <b/>
        <sz val="9"/>
        <rFont val="宋体"/>
        <charset val="134"/>
      </rPr>
      <t>城堡山西万尼干白葡萄酒</t>
    </r>
    <r>
      <rPr>
        <b/>
        <sz val="9"/>
        <rFont val="Tahoma"/>
        <charset val="134"/>
      </rPr>
      <t>GG</t>
    </r>
    <r>
      <rPr>
        <b/>
        <sz val="9"/>
        <rFont val="宋体"/>
        <charset val="134"/>
      </rPr>
      <t>级</t>
    </r>
    <r>
      <rPr>
        <b/>
        <sz val="9"/>
        <rFont val="Tahoma"/>
        <charset val="134"/>
      </rPr>
      <t>2012
2012 SCHLOSSBERG Silvaner trocken GG</t>
    </r>
  </si>
  <si>
    <r>
      <rPr>
        <b/>
        <sz val="9"/>
        <rFont val="宋体"/>
        <charset val="134"/>
      </rPr>
      <t>城堡山雷司令干白葡萄酒</t>
    </r>
    <r>
      <rPr>
        <b/>
        <sz val="9"/>
        <rFont val="Tahoma"/>
        <charset val="134"/>
      </rPr>
      <t>GG</t>
    </r>
    <r>
      <rPr>
        <b/>
        <sz val="9"/>
        <rFont val="宋体"/>
        <charset val="134"/>
      </rPr>
      <t>级</t>
    </r>
    <r>
      <rPr>
        <b/>
        <sz val="9"/>
        <rFont val="Tahoma"/>
        <charset val="134"/>
      </rPr>
      <t>2012
2012 SCHLOSSBERG Riesling trocken GG</t>
    </r>
  </si>
  <si>
    <r>
      <rPr>
        <b/>
        <sz val="9"/>
        <rFont val="宋体"/>
        <charset val="134"/>
      </rPr>
      <t>莱特斯戴格黑皮诺干红葡萄酒</t>
    </r>
    <r>
      <rPr>
        <b/>
        <sz val="9"/>
        <rFont val="Tahoma"/>
        <charset val="134"/>
      </rPr>
      <t>2011
2011 REITSTEIG Spatburgunder trocken</t>
    </r>
  </si>
  <si>
    <t>4005178604049</t>
  </si>
  <si>
    <r>
      <rPr>
        <b/>
        <sz val="9"/>
        <rFont val="Tahoma"/>
        <charset val="134"/>
      </rPr>
      <t>1659</t>
    </r>
    <r>
      <rPr>
        <b/>
        <sz val="9"/>
        <rFont val="宋体"/>
        <charset val="134"/>
      </rPr>
      <t>年</t>
    </r>
    <r>
      <rPr>
        <b/>
        <sz val="9"/>
        <rFont val="Tahoma"/>
        <charset val="134"/>
      </rPr>
      <t>4</t>
    </r>
    <r>
      <rPr>
        <b/>
        <sz val="9"/>
        <rFont val="宋体"/>
        <charset val="134"/>
      </rPr>
      <t>月</t>
    </r>
    <r>
      <rPr>
        <b/>
        <sz val="9"/>
        <rFont val="Tahoma"/>
        <charset val="134"/>
      </rPr>
      <t>6</t>
    </r>
    <r>
      <rPr>
        <b/>
        <sz val="9"/>
        <rFont val="宋体"/>
        <charset val="134"/>
      </rPr>
      <t>日西万尼干白葡萄酒</t>
    </r>
    <r>
      <rPr>
        <b/>
        <sz val="9"/>
        <rFont val="Tahoma"/>
        <charset val="134"/>
      </rPr>
      <t>2012
2012"6.APRILES anno 1659" Silvaner trocken</t>
    </r>
  </si>
  <si>
    <t>4005178605107</t>
  </si>
  <si>
    <r>
      <rPr>
        <b/>
        <sz val="9"/>
        <rFont val="宋体"/>
        <charset val="134"/>
      </rPr>
      <t>城堡山西万尼干白葡萄酒</t>
    </r>
    <r>
      <rPr>
        <b/>
        <sz val="9"/>
        <rFont val="Tahoma"/>
        <charset val="134"/>
      </rPr>
      <t>GG</t>
    </r>
    <r>
      <rPr>
        <b/>
        <sz val="9"/>
        <rFont val="宋体"/>
        <charset val="134"/>
      </rPr>
      <t>级</t>
    </r>
    <r>
      <rPr>
        <b/>
        <sz val="9"/>
        <rFont val="Tahoma"/>
        <charset val="134"/>
      </rPr>
      <t>2010
2010 SCHLOSSBERG Silvaner trocken GG</t>
    </r>
  </si>
  <si>
    <r>
      <rPr>
        <b/>
        <sz val="9"/>
        <rFont val="宋体"/>
        <charset val="134"/>
      </rPr>
      <t>城堡山雷司令干白葡萄酒</t>
    </r>
    <r>
      <rPr>
        <b/>
        <sz val="9"/>
        <rFont val="Tahoma"/>
        <charset val="134"/>
      </rPr>
      <t>GG</t>
    </r>
    <r>
      <rPr>
        <b/>
        <sz val="9"/>
        <rFont val="宋体"/>
        <charset val="134"/>
      </rPr>
      <t>级</t>
    </r>
    <r>
      <rPr>
        <b/>
        <sz val="9"/>
        <rFont val="Tahoma"/>
        <charset val="134"/>
      </rPr>
      <t>2010
2010 SCHLOSSBERG Riesling trocken GG</t>
    </r>
  </si>
  <si>
    <r>
      <rPr>
        <b/>
        <sz val="9"/>
        <rFont val="宋体"/>
        <charset val="134"/>
      </rPr>
      <t>城堡山西万尼干白葡萄酒</t>
    </r>
    <r>
      <rPr>
        <b/>
        <sz val="9"/>
        <rFont val="Tahoma"/>
        <charset val="134"/>
      </rPr>
      <t>GG</t>
    </r>
    <r>
      <rPr>
        <b/>
        <sz val="9"/>
        <rFont val="宋体"/>
        <charset val="134"/>
      </rPr>
      <t>级</t>
    </r>
    <r>
      <rPr>
        <b/>
        <sz val="9"/>
        <rFont val="Tahoma"/>
        <charset val="134"/>
      </rPr>
      <t>2009
2009 SCHLOSSBERG Silvaner trocken GG</t>
    </r>
  </si>
  <si>
    <r>
      <rPr>
        <b/>
        <sz val="9"/>
        <rFont val="宋体"/>
        <charset val="134"/>
      </rPr>
      <t>城堡山雷司令干白葡萄酒</t>
    </r>
    <r>
      <rPr>
        <b/>
        <sz val="9"/>
        <rFont val="Tahoma"/>
        <charset val="134"/>
      </rPr>
      <t>GG</t>
    </r>
    <r>
      <rPr>
        <b/>
        <sz val="9"/>
        <rFont val="宋体"/>
        <charset val="134"/>
      </rPr>
      <t>级</t>
    </r>
    <r>
      <rPr>
        <b/>
        <sz val="9"/>
        <rFont val="Tahoma"/>
        <charset val="134"/>
      </rPr>
      <t>2010
2010SCHLOSSBERG Riesling trocken GG</t>
    </r>
  </si>
  <si>
    <r>
      <rPr>
        <b/>
        <sz val="9"/>
        <rFont val="Tahoma"/>
        <charset val="134"/>
      </rPr>
      <t>1659</t>
    </r>
    <r>
      <rPr>
        <b/>
        <sz val="9"/>
        <rFont val="宋体"/>
        <charset val="134"/>
      </rPr>
      <t>年</t>
    </r>
    <r>
      <rPr>
        <b/>
        <sz val="9"/>
        <rFont val="Tahoma"/>
        <charset val="134"/>
      </rPr>
      <t>4</t>
    </r>
    <r>
      <rPr>
        <b/>
        <sz val="9"/>
        <rFont val="宋体"/>
        <charset val="134"/>
      </rPr>
      <t>月</t>
    </r>
    <r>
      <rPr>
        <b/>
        <sz val="9"/>
        <rFont val="Tahoma"/>
        <charset val="134"/>
      </rPr>
      <t>6</t>
    </r>
    <r>
      <rPr>
        <b/>
        <sz val="9"/>
        <rFont val="宋体"/>
        <charset val="134"/>
      </rPr>
      <t>日西万尼干白葡萄酒</t>
    </r>
    <r>
      <rPr>
        <b/>
        <sz val="9"/>
        <rFont val="Tahoma"/>
        <charset val="134"/>
      </rPr>
      <t>2011
2011"6.APRILES anno 1659" Silvaner trocken</t>
    </r>
  </si>
  <si>
    <r>
      <rPr>
        <b/>
        <sz val="9"/>
        <rFont val="宋体"/>
        <charset val="134"/>
      </rPr>
      <t>弹球雷司兰尼精选白葡萄酒</t>
    </r>
    <r>
      <rPr>
        <b/>
        <sz val="9"/>
        <rFont val="Tahoma"/>
        <charset val="134"/>
      </rPr>
      <t>2012
2012 Casteller KUGELSPIEL Rieslaner Auslese</t>
    </r>
  </si>
  <si>
    <r>
      <rPr>
        <b/>
        <sz val="9"/>
        <rFont val="宋体"/>
        <charset val="134"/>
      </rPr>
      <t>城堡山雷司令精选白葡萄酒</t>
    </r>
    <r>
      <rPr>
        <b/>
        <sz val="9"/>
        <rFont val="Tahoma"/>
        <charset val="134"/>
      </rPr>
      <t>2007
2007 Casteller SCHLOSSBERG Riesling Auslese</t>
    </r>
  </si>
  <si>
    <r>
      <rPr>
        <b/>
        <sz val="9"/>
        <rFont val="宋体"/>
        <charset val="134"/>
      </rPr>
      <t>城堡山西万尼精选白葡萄酒</t>
    </r>
    <r>
      <rPr>
        <b/>
        <sz val="9"/>
        <rFont val="Tahoma"/>
        <charset val="134"/>
      </rPr>
      <t>2011
2011 Casteller SCHLOSSBERG Silvaner Auslese</t>
    </r>
  </si>
  <si>
    <r>
      <rPr>
        <b/>
        <sz val="9"/>
        <rFont val="宋体"/>
        <charset val="134"/>
      </rPr>
      <t>城堡山西万尼冰酒</t>
    </r>
    <r>
      <rPr>
        <b/>
        <sz val="9"/>
        <rFont val="Tahoma"/>
        <charset val="134"/>
      </rPr>
      <t>2012
2012 Casteller SCHLOSSBERG Silvaner Eiswein</t>
    </r>
  </si>
  <si>
    <r>
      <rPr>
        <b/>
        <sz val="9"/>
        <rFont val="宋体"/>
        <charset val="134"/>
      </rPr>
      <t>城堡山雷司令冰酒</t>
    </r>
    <r>
      <rPr>
        <b/>
        <sz val="9"/>
        <rFont val="Tahoma"/>
        <charset val="134"/>
      </rPr>
      <t>2012
2012 Casteller SCHLOSSBERG Riesling Eiswein</t>
    </r>
  </si>
  <si>
    <r>
      <rPr>
        <b/>
        <sz val="9"/>
        <rFont val="宋体"/>
        <charset val="134"/>
      </rPr>
      <t>弹球西万尼冰酒</t>
    </r>
    <r>
      <rPr>
        <b/>
        <sz val="9"/>
        <rFont val="Tahoma"/>
        <charset val="134"/>
      </rPr>
      <t>2012
2012 Casteller KUGELSPIEL Silvaner Eiswein</t>
    </r>
  </si>
  <si>
    <r>
      <rPr>
        <b/>
        <sz val="9"/>
        <rFont val="宋体"/>
        <charset val="134"/>
      </rPr>
      <t>法兰兹气泡酒</t>
    </r>
    <r>
      <rPr>
        <b/>
        <sz val="9"/>
        <rFont val="Tahoma"/>
        <charset val="134"/>
      </rPr>
      <t>2014
FRAENZI Casteller Fraenzi mit Kork</t>
    </r>
  </si>
  <si>
    <t>4005178240490</t>
  </si>
  <si>
    <r>
      <rPr>
        <b/>
        <sz val="9"/>
        <rFont val="宋体"/>
        <charset val="134"/>
      </rPr>
      <t>城堡气泡酒</t>
    </r>
    <r>
      <rPr>
        <b/>
        <sz val="9"/>
        <rFont val="Tahoma"/>
        <charset val="134"/>
      </rPr>
      <t xml:space="preserve"> 2014
SCHLOSS CASTELL Brut Sekt</t>
    </r>
  </si>
  <si>
    <t>4005178221796</t>
  </si>
  <si>
    <r>
      <rPr>
        <b/>
        <sz val="9"/>
        <rFont val="宋体"/>
        <charset val="134"/>
      </rPr>
      <t>城堡山西万尼冰酒</t>
    </r>
    <r>
      <rPr>
        <b/>
        <sz val="9"/>
        <rFont val="Tahoma"/>
        <charset val="134"/>
      </rPr>
      <t>1983
1983 Casteller SCHLOSSBERG Sivaner Eiswein</t>
    </r>
  </si>
  <si>
    <t>爱德莉
Bunting</t>
  </si>
  <si>
    <t>精制传统绿色袋装红茶
Greenpack</t>
  </si>
  <si>
    <t>100g/袋</t>
  </si>
  <si>
    <t>18袋</t>
  </si>
  <si>
    <t>250g/袋</t>
  </si>
  <si>
    <t>7袋</t>
  </si>
  <si>
    <t>500g/袋</t>
  </si>
  <si>
    <t>10袋</t>
  </si>
  <si>
    <t>精制传统绿色罐装红茶
Greenpack</t>
  </si>
  <si>
    <t>500g/罐</t>
  </si>
  <si>
    <t>6罐</t>
  </si>
  <si>
    <t>卡尔.克洛普私人定制红茶
C.K.Private</t>
  </si>
  <si>
    <t>精制东弗里斯兰叶红茶
East Frisian leaf tea</t>
  </si>
  <si>
    <t>精制大吉岭红茶
Fine Darjeeling</t>
  </si>
  <si>
    <t>精制阿萨姆红茶
Fine Assam</t>
  </si>
  <si>
    <t>精制伯爵红茶
Fine Earl Grey</t>
  </si>
  <si>
    <t>精制绿茶
Fine Earl Grey</t>
  </si>
  <si>
    <t>精制锡兰红茶
Fine Ceylon</t>
  </si>
  <si>
    <t>精致经典红茶
Unser Feinster</t>
  </si>
  <si>
    <t>精制佛里斯兰红茶
Frisian-Tea</t>
  </si>
  <si>
    <t>精制东佛里斯兰混合红茶
Fine East Frisian Mix</t>
  </si>
  <si>
    <t>精制东佛里斯兰锥形包玫瑰红茶
East Frisian Rose</t>
  </si>
  <si>
    <t>20袋</t>
  </si>
  <si>
    <t>精制绿金红茶茶包（茶杯量）
Grüngold</t>
  </si>
  <si>
    <t>25g/盒
（25包）</t>
  </si>
  <si>
    <t>24盒</t>
  </si>
  <si>
    <t>87.5g/盒
（50包）</t>
  </si>
  <si>
    <t>10盒</t>
  </si>
  <si>
    <t>175g/盒
（100包）</t>
  </si>
  <si>
    <t xml:space="preserve">30g/盒
（20包）
</t>
  </si>
  <si>
    <t>12盒</t>
  </si>
  <si>
    <t>精制绿金红茶茶包（茶壶量）
Grüngold</t>
  </si>
  <si>
    <t>70g/盒
（25包）</t>
  </si>
  <si>
    <t>21盒</t>
  </si>
  <si>
    <t>140g/盒
（50包）</t>
  </si>
  <si>
    <t>280g/盒
（100包）</t>
  </si>
  <si>
    <t>精制绿金红茶茶包（大茶壶量）
Grüngold</t>
  </si>
  <si>
    <t>125g/盒
（25包）</t>
  </si>
  <si>
    <t>15盒</t>
  </si>
  <si>
    <t>250g/盒
（50包）</t>
  </si>
  <si>
    <t>8盒</t>
  </si>
  <si>
    <r>
      <rPr>
        <b/>
        <sz val="9"/>
        <rFont val="宋体"/>
        <charset val="134"/>
      </rPr>
      <t>精制伯爵红茶茶包</t>
    </r>
    <r>
      <rPr>
        <b/>
        <sz val="9"/>
        <rFont val="Tahoma"/>
        <charset val="134"/>
      </rPr>
      <t xml:space="preserve">
Fine Earl Grey</t>
    </r>
  </si>
  <si>
    <t>35g/盒
（20包）</t>
  </si>
  <si>
    <t>精制大吉岭红茶茶包
Fine Darjeeling</t>
  </si>
  <si>
    <t>精制绿茶茶包
Fine Green</t>
  </si>
  <si>
    <t>精制经典红茶茶包
Unser Feinster</t>
  </si>
  <si>
    <t>精制苹果-柠檬花果茶
Apfel-Zitrone</t>
  </si>
  <si>
    <t>200g/袋</t>
  </si>
  <si>
    <t>6袋</t>
  </si>
  <si>
    <r>
      <rPr>
        <b/>
        <sz val="9"/>
        <rFont val="宋体"/>
        <charset val="134"/>
      </rPr>
      <t>精制印度樱桃花果茶</t>
    </r>
    <r>
      <rPr>
        <b/>
        <sz val="9"/>
        <rFont val="Tahoma"/>
        <charset val="134"/>
      </rPr>
      <t xml:space="preserve">
Acerola Kirsche</t>
    </r>
  </si>
  <si>
    <r>
      <rPr>
        <b/>
        <sz val="9"/>
        <rFont val="宋体"/>
        <charset val="134"/>
      </rPr>
      <t>精制森林浆果花果茶</t>
    </r>
    <r>
      <rPr>
        <b/>
        <sz val="9"/>
        <rFont val="Tahoma"/>
        <charset val="134"/>
      </rPr>
      <t xml:space="preserve">
Waldfrucht</t>
    </r>
  </si>
  <si>
    <t>精制红花果茶
Rote Grütze</t>
  </si>
  <si>
    <t>精制草莓-奶油花果茶
Erdbeer-Sahne</t>
  </si>
  <si>
    <t>经典薄荷茶茶包
Pfefferminze Classic</t>
  </si>
  <si>
    <t>40g/盒
（20包）</t>
  </si>
  <si>
    <t>经典茴香茶茶包
Fenchel Classic</t>
  </si>
  <si>
    <t>50g/盒
（20包）</t>
  </si>
  <si>
    <t>经典甘菊茶茶包
Kamille Classic</t>
  </si>
  <si>
    <t>经典花草茶茶包
Kräuter Classic</t>
  </si>
  <si>
    <t>精制草莓香橙茶茶包
Erdbeer-Orange</t>
  </si>
  <si>
    <t>精制醋栗-樱桃茶茶包
Johannisbeer-Kirsch</t>
  </si>
  <si>
    <t>精制红苹果茶茶包
Roter Apfel</t>
  </si>
  <si>
    <t>路易波士香草茶茶包
Rooibos Vanille</t>
  </si>
  <si>
    <t>路易波士奶油焦糖茶茶包
Rooibos Sahne-Karamell</t>
  </si>
  <si>
    <t>路易波士欧茴香-和兰芹茶茶包
Rooibos Anis-Kümmel</t>
  </si>
  <si>
    <t>路易波士姜-柠檬茶茶包
Rooibos Ingwer-Limone</t>
  </si>
  <si>
    <t>纯路易波士茶茶包
Rooibos Pur</t>
  </si>
  <si>
    <t>路易波士东方茶茶包
Rooibos Orient-Chai</t>
  </si>
  <si>
    <t>路易波士沙棘茶茶包
Rooibos Sanddorn</t>
  </si>
  <si>
    <t>弗伦斯堡约翰森▪朗姆酒</t>
  </si>
  <si>
    <t>弗伦斯堡皇室朗姆酒
--最纯正的“黄金”朗姆酒</t>
  </si>
  <si>
    <t>弗伦斯堡1965朗姆酒
--传说中半个世纪的味道</t>
  </si>
  <si>
    <t>4250036502566</t>
  </si>
  <si>
    <t>4250036502559</t>
  </si>
  <si>
    <t>弗伦斯堡13级狂风朗姆酒
--如狂风过境，德国特色混合朗姆酒</t>
  </si>
  <si>
    <t>4250036530002</t>
  </si>
  <si>
    <t>4250036502542</t>
  </si>
  <si>
    <t>弗伦斯堡1878朗姆酒
--歌颂开拓者们，精酿德国混合朗姆酒</t>
  </si>
  <si>
    <t>40ml</t>
  </si>
  <si>
    <t>弗伦斯堡1878朗姆酒(约翰森宝箱)
--歌颂开拓者们，精酿德国混合朗姆酒</t>
  </si>
  <si>
    <t>4250036525305</t>
  </si>
  <si>
    <t>弗伦斯堡庆典朗姆酒
--强烈的、刺激的，精制德国混合朗姆</t>
  </si>
  <si>
    <t>4250036511261</t>
  </si>
  <si>
    <t>弗伦斯堡香草朗姆酒
--弗伦斯堡的传世经典之作</t>
  </si>
  <si>
    <t>4250036500371</t>
  </si>
  <si>
    <t>弗伦斯堡玛丽朗姆酒
--流趟在舌尖上的液体巧克力</t>
  </si>
  <si>
    <t>4250036502467</t>
  </si>
  <si>
    <t>350ml</t>
  </si>
  <si>
    <t>4250036502450</t>
  </si>
  <si>
    <t>4250036502535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</si>
</sst>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  <numFmt numFmtId="177" formatCode="0_ "/>
    <numFmt numFmtId="178" formatCode="#,##0.00_ "/>
    <numFmt numFmtId="179" formatCode="0.00_ "/>
  </numFmts>
  <fonts count="1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</font>
    <font>
      <b/>
      <sz val="9"/>
      <color indexed="12"/>
      <name val="宋体"/>
      <charset val="134"/>
    </font>
    <font>
      <b/>
      <sz val="11"/>
      <color indexed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color indexed="8"/>
      <name val="Tahoma"/>
      <charset val="134"/>
    </font>
    <font>
      <b/>
      <sz val="11"/>
      <color indexed="8"/>
      <name val="宋体"/>
      <charset val="134"/>
    </font>
    <font>
      <b/>
      <sz val="9"/>
      <name val="Tahoma"/>
      <charset val="134"/>
    </font>
    <font>
      <b/>
      <sz val="9"/>
      <color indexed="8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9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177" fontId="2" fillId="0" borderId="5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78" fontId="7" fillId="0" borderId="6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 wrapText="1"/>
    </xf>
    <xf numFmtId="0" fontId="2" fillId="0" borderId="3" xfId="0" applyFont="1" applyBorder="1" applyAlignment="1" quotePrefix="1">
      <alignment horizontal="center" vertical="center" wrapText="1"/>
    </xf>
    <xf numFmtId="0" fontId="2" fillId="0" borderId="1" xfId="0" applyFont="1" applyBorder="1" applyAlignment="1" quotePrefix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1"/>
  <sheetViews>
    <sheetView tabSelected="1" workbookViewId="0">
      <selection activeCell="N5" sqref="N5"/>
    </sheetView>
  </sheetViews>
  <sheetFormatPr defaultColWidth="9" defaultRowHeight="55" customHeight="1" outlineLevelCol="7"/>
  <cols>
    <col min="1" max="1" width="10.625" style="1" customWidth="1"/>
    <col min="2" max="2" width="25.625" style="2" customWidth="1"/>
    <col min="3" max="7" width="10.625" style="3" customWidth="1"/>
    <col min="8" max="8" width="25.625" style="4" customWidth="1"/>
    <col min="9" max="9" width="21.125" customWidth="1"/>
  </cols>
  <sheetData>
    <row r="1" ht="45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ht="45" customHeight="1" spans="1:8">
      <c r="A2" s="8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>
        <v>18.45</v>
      </c>
      <c r="G2" s="10">
        <f t="shared" ref="G2:G7" si="0">F2*24</f>
        <v>442.8</v>
      </c>
      <c r="H2" s="11" t="s">
        <v>13</v>
      </c>
    </row>
    <row r="3" ht="45" customHeight="1" spans="1:8">
      <c r="A3" s="8" t="s">
        <v>8</v>
      </c>
      <c r="B3" s="9" t="s">
        <v>14</v>
      </c>
      <c r="C3" s="9" t="s">
        <v>10</v>
      </c>
      <c r="D3" s="9" t="s">
        <v>11</v>
      </c>
      <c r="E3" s="9" t="s">
        <v>12</v>
      </c>
      <c r="F3" s="9">
        <v>18.35</v>
      </c>
      <c r="G3" s="10">
        <f>F3*24</f>
        <v>440.4</v>
      </c>
      <c r="H3" s="11" t="s">
        <v>15</v>
      </c>
    </row>
    <row r="4" ht="45" customHeight="1" spans="1:8">
      <c r="A4" s="8" t="s">
        <v>8</v>
      </c>
      <c r="B4" s="9" t="s">
        <v>16</v>
      </c>
      <c r="C4" s="9" t="s">
        <v>10</v>
      </c>
      <c r="D4" s="9" t="s">
        <v>11</v>
      </c>
      <c r="E4" s="9" t="s">
        <v>12</v>
      </c>
      <c r="F4" s="9">
        <v>18.75</v>
      </c>
      <c r="G4" s="10">
        <f>F4*24</f>
        <v>450</v>
      </c>
      <c r="H4" s="11" t="s">
        <v>17</v>
      </c>
    </row>
    <row r="5" ht="45" customHeight="1" spans="1:8">
      <c r="A5" s="8" t="s">
        <v>8</v>
      </c>
      <c r="B5" s="9" t="s">
        <v>18</v>
      </c>
      <c r="C5" s="9" t="s">
        <v>10</v>
      </c>
      <c r="D5" s="9" t="s">
        <v>11</v>
      </c>
      <c r="E5" s="9" t="s">
        <v>12</v>
      </c>
      <c r="F5" s="9">
        <v>18.75</v>
      </c>
      <c r="G5" s="10">
        <f>F5*24</f>
        <v>450</v>
      </c>
      <c r="H5" s="11" t="s">
        <v>19</v>
      </c>
    </row>
    <row r="6" ht="45" customHeight="1" spans="1:8">
      <c r="A6" s="8" t="s">
        <v>8</v>
      </c>
      <c r="B6" s="9" t="s">
        <v>20</v>
      </c>
      <c r="C6" s="9" t="s">
        <v>10</v>
      </c>
      <c r="D6" s="9" t="s">
        <v>11</v>
      </c>
      <c r="E6" s="9" t="s">
        <v>12</v>
      </c>
      <c r="F6" s="9">
        <v>18.65</v>
      </c>
      <c r="G6" s="10">
        <f>F6*24</f>
        <v>447.6</v>
      </c>
      <c r="H6" s="11" t="s">
        <v>21</v>
      </c>
    </row>
    <row r="7" ht="45" customHeight="1" spans="1:8">
      <c r="A7" s="8" t="s">
        <v>8</v>
      </c>
      <c r="B7" s="9" t="s">
        <v>22</v>
      </c>
      <c r="C7" s="9" t="s">
        <v>10</v>
      </c>
      <c r="D7" s="9" t="s">
        <v>11</v>
      </c>
      <c r="E7" s="9" t="s">
        <v>12</v>
      </c>
      <c r="F7" s="9">
        <v>18.25</v>
      </c>
      <c r="G7" s="10">
        <f>F7*24</f>
        <v>438</v>
      </c>
      <c r="H7" s="11" t="s">
        <v>23</v>
      </c>
    </row>
    <row r="8" ht="45" customHeight="1" spans="1:8">
      <c r="A8" s="8" t="s">
        <v>8</v>
      </c>
      <c r="B8" s="9" t="s">
        <v>24</v>
      </c>
      <c r="C8" s="9" t="s">
        <v>25</v>
      </c>
      <c r="D8" s="9" t="s">
        <v>11</v>
      </c>
      <c r="E8" s="9" t="s">
        <v>26</v>
      </c>
      <c r="F8" s="9">
        <v>21</v>
      </c>
      <c r="G8" s="10">
        <f>F8*20</f>
        <v>420</v>
      </c>
      <c r="H8" s="11" t="s">
        <v>27</v>
      </c>
    </row>
    <row r="9" ht="45" customHeight="1" spans="1:8">
      <c r="A9" s="8" t="s">
        <v>8</v>
      </c>
      <c r="B9" s="9" t="s">
        <v>28</v>
      </c>
      <c r="C9" s="9" t="s">
        <v>25</v>
      </c>
      <c r="D9" s="9" t="s">
        <v>11</v>
      </c>
      <c r="E9" s="9" t="s">
        <v>26</v>
      </c>
      <c r="F9" s="9">
        <v>21</v>
      </c>
      <c r="G9" s="10">
        <f>F9*20</f>
        <v>420</v>
      </c>
      <c r="H9" s="11" t="s">
        <v>29</v>
      </c>
    </row>
    <row r="10" ht="45" customHeight="1" spans="1:8">
      <c r="A10" s="8" t="s">
        <v>8</v>
      </c>
      <c r="B10" s="9" t="s">
        <v>30</v>
      </c>
      <c r="C10" s="9" t="s">
        <v>25</v>
      </c>
      <c r="D10" s="9" t="s">
        <v>11</v>
      </c>
      <c r="E10" s="9" t="s">
        <v>26</v>
      </c>
      <c r="F10" s="9">
        <v>21</v>
      </c>
      <c r="G10" s="10">
        <f>F10*20</f>
        <v>420</v>
      </c>
      <c r="H10" s="11" t="s">
        <v>31</v>
      </c>
    </row>
    <row r="11" ht="45" customHeight="1" spans="1:8">
      <c r="A11" s="8" t="s">
        <v>8</v>
      </c>
      <c r="B11" s="9" t="s">
        <v>32</v>
      </c>
      <c r="C11" s="9" t="s">
        <v>25</v>
      </c>
      <c r="D11" s="9" t="s">
        <v>11</v>
      </c>
      <c r="E11" s="9" t="s">
        <v>26</v>
      </c>
      <c r="F11" s="9">
        <v>17.22</v>
      </c>
      <c r="G11" s="10">
        <f>F11*20</f>
        <v>344.4</v>
      </c>
      <c r="H11" s="12" t="s">
        <v>33</v>
      </c>
    </row>
    <row r="12" ht="45" customHeight="1" spans="1:8">
      <c r="A12" s="8" t="s">
        <v>8</v>
      </c>
      <c r="B12" s="9" t="s">
        <v>34</v>
      </c>
      <c r="C12" s="9" t="s">
        <v>10</v>
      </c>
      <c r="D12" s="9" t="s">
        <v>35</v>
      </c>
      <c r="E12" s="9" t="s">
        <v>36</v>
      </c>
      <c r="F12" s="9">
        <v>19.25</v>
      </c>
      <c r="G12" s="10">
        <f>F12*16</f>
        <v>308</v>
      </c>
      <c r="H12" s="52" t="s">
        <v>37</v>
      </c>
    </row>
    <row r="13" ht="45" customHeight="1" spans="1:8">
      <c r="A13" s="8" t="s">
        <v>8</v>
      </c>
      <c r="B13" s="9" t="s">
        <v>38</v>
      </c>
      <c r="C13" s="9" t="s">
        <v>10</v>
      </c>
      <c r="D13" s="9" t="s">
        <v>35</v>
      </c>
      <c r="E13" s="9" t="s">
        <v>36</v>
      </c>
      <c r="F13" s="9">
        <v>18.95</v>
      </c>
      <c r="G13" s="10">
        <f>F13*16</f>
        <v>303.2</v>
      </c>
      <c r="H13" s="52" t="s">
        <v>37</v>
      </c>
    </row>
    <row r="14" ht="45" customHeight="1" spans="1:8">
      <c r="A14" s="8" t="s">
        <v>8</v>
      </c>
      <c r="B14" s="9" t="s">
        <v>39</v>
      </c>
      <c r="C14" s="9" t="s">
        <v>25</v>
      </c>
      <c r="D14" s="9" t="s">
        <v>35</v>
      </c>
      <c r="E14" s="9" t="s">
        <v>40</v>
      </c>
      <c r="F14" s="9">
        <v>11.5</v>
      </c>
      <c r="G14" s="10">
        <f>F14*24</f>
        <v>276</v>
      </c>
      <c r="H14" s="13">
        <v>41030837</v>
      </c>
    </row>
    <row r="15" ht="45" customHeight="1" spans="1:8">
      <c r="A15" s="8" t="s">
        <v>8</v>
      </c>
      <c r="B15" s="9" t="s">
        <v>41</v>
      </c>
      <c r="C15" s="9" t="s">
        <v>25</v>
      </c>
      <c r="D15" s="9" t="s">
        <v>35</v>
      </c>
      <c r="E15" s="9" t="s">
        <v>40</v>
      </c>
      <c r="F15" s="9">
        <v>11.5</v>
      </c>
      <c r="G15" s="10">
        <f>F15*24</f>
        <v>276</v>
      </c>
      <c r="H15" s="13">
        <v>41030813</v>
      </c>
    </row>
    <row r="16" ht="45" customHeight="1" spans="1:8">
      <c r="A16" s="8" t="s">
        <v>8</v>
      </c>
      <c r="B16" s="9" t="s">
        <v>42</v>
      </c>
      <c r="C16" s="9" t="s">
        <v>25</v>
      </c>
      <c r="D16" s="9" t="s">
        <v>43</v>
      </c>
      <c r="E16" s="9" t="s">
        <v>44</v>
      </c>
      <c r="F16" s="9">
        <v>109</v>
      </c>
      <c r="G16" s="10">
        <f t="shared" ref="G16:G20" si="1">F16*2</f>
        <v>218</v>
      </c>
      <c r="H16" s="14" t="s">
        <v>45</v>
      </c>
    </row>
    <row r="17" ht="45" customHeight="1" spans="1:8">
      <c r="A17" s="8" t="s">
        <v>8</v>
      </c>
      <c r="B17" s="9" t="s">
        <v>46</v>
      </c>
      <c r="C17" s="9" t="s">
        <v>25</v>
      </c>
      <c r="D17" s="9" t="s">
        <v>43</v>
      </c>
      <c r="E17" s="9" t="s">
        <v>44</v>
      </c>
      <c r="F17" s="9">
        <v>109</v>
      </c>
      <c r="G17" s="10">
        <f>F17*2</f>
        <v>218</v>
      </c>
      <c r="H17" s="11" t="s">
        <v>47</v>
      </c>
    </row>
    <row r="18" ht="45" customHeight="1" spans="1:8">
      <c r="A18" s="8" t="s">
        <v>8</v>
      </c>
      <c r="B18" s="9" t="s">
        <v>48</v>
      </c>
      <c r="C18" s="9" t="s">
        <v>25</v>
      </c>
      <c r="D18" s="9" t="s">
        <v>43</v>
      </c>
      <c r="E18" s="9" t="s">
        <v>44</v>
      </c>
      <c r="F18" s="9">
        <v>109</v>
      </c>
      <c r="G18" s="10">
        <f>F18*2</f>
        <v>218</v>
      </c>
      <c r="H18" s="11" t="s">
        <v>49</v>
      </c>
    </row>
    <row r="19" ht="45" customHeight="1" spans="1:8">
      <c r="A19" s="8" t="s">
        <v>8</v>
      </c>
      <c r="B19" s="9" t="s">
        <v>50</v>
      </c>
      <c r="C19" s="9" t="s">
        <v>25</v>
      </c>
      <c r="D19" s="9" t="s">
        <v>43</v>
      </c>
      <c r="E19" s="9" t="s">
        <v>44</v>
      </c>
      <c r="F19" s="9">
        <v>119</v>
      </c>
      <c r="G19" s="10">
        <f>F19*2</f>
        <v>238</v>
      </c>
      <c r="H19" s="11" t="s">
        <v>51</v>
      </c>
    </row>
    <row r="20" ht="45" customHeight="1" spans="1:8">
      <c r="A20" s="8" t="s">
        <v>8</v>
      </c>
      <c r="B20" s="9" t="s">
        <v>52</v>
      </c>
      <c r="C20" s="9" t="s">
        <v>25</v>
      </c>
      <c r="D20" s="9" t="s">
        <v>43</v>
      </c>
      <c r="E20" s="9" t="s">
        <v>44</v>
      </c>
      <c r="F20" s="9">
        <v>119</v>
      </c>
      <c r="G20" s="10">
        <f>F20*2</f>
        <v>238</v>
      </c>
      <c r="H20" s="11" t="s">
        <v>53</v>
      </c>
    </row>
    <row r="21" ht="45" customHeight="1" spans="1:8">
      <c r="A21" s="8" t="s">
        <v>8</v>
      </c>
      <c r="B21" s="9" t="s">
        <v>54</v>
      </c>
      <c r="C21" s="9" t="s">
        <v>55</v>
      </c>
      <c r="D21" s="9" t="s">
        <v>56</v>
      </c>
      <c r="E21" s="9" t="s">
        <v>57</v>
      </c>
      <c r="F21" s="9">
        <v>580</v>
      </c>
      <c r="G21" s="10">
        <f t="shared" ref="G21:G23" si="2">F21*1</f>
        <v>580</v>
      </c>
      <c r="H21" s="13">
        <v>0</v>
      </c>
    </row>
    <row r="22" ht="45" customHeight="1" spans="1:8">
      <c r="A22" s="8" t="s">
        <v>8</v>
      </c>
      <c r="B22" s="9" t="s">
        <v>58</v>
      </c>
      <c r="C22" s="9" t="s">
        <v>55</v>
      </c>
      <c r="D22" s="9" t="s">
        <v>56</v>
      </c>
      <c r="E22" s="9" t="s">
        <v>57</v>
      </c>
      <c r="F22" s="9">
        <v>580</v>
      </c>
      <c r="G22" s="10">
        <f>F22*1</f>
        <v>580</v>
      </c>
      <c r="H22" s="13">
        <v>0</v>
      </c>
    </row>
    <row r="23" ht="45" customHeight="1" spans="1:8">
      <c r="A23" s="8" t="s">
        <v>8</v>
      </c>
      <c r="B23" s="9" t="s">
        <v>59</v>
      </c>
      <c r="C23" s="9" t="s">
        <v>55</v>
      </c>
      <c r="D23" s="9" t="s">
        <v>56</v>
      </c>
      <c r="E23" s="9" t="s">
        <v>57</v>
      </c>
      <c r="F23" s="9">
        <v>580</v>
      </c>
      <c r="G23" s="10">
        <f>F23*1</f>
        <v>580</v>
      </c>
      <c r="H23" s="13">
        <v>0</v>
      </c>
    </row>
    <row r="24" ht="45" customHeight="1" spans="1:8">
      <c r="A24" s="8" t="s">
        <v>8</v>
      </c>
      <c r="B24" s="9" t="s">
        <v>60</v>
      </c>
      <c r="C24" s="9" t="s">
        <v>25</v>
      </c>
      <c r="D24" s="9" t="s">
        <v>61</v>
      </c>
      <c r="E24" s="9" t="s">
        <v>62</v>
      </c>
      <c r="F24" s="9">
        <v>700</v>
      </c>
      <c r="G24" s="10">
        <v>700</v>
      </c>
      <c r="H24" s="13">
        <v>0</v>
      </c>
    </row>
    <row r="25" ht="45" customHeight="1" spans="1:8">
      <c r="A25" s="8" t="s">
        <v>8</v>
      </c>
      <c r="B25" s="9" t="s">
        <v>63</v>
      </c>
      <c r="C25" s="9" t="s">
        <v>25</v>
      </c>
      <c r="D25" s="9" t="s">
        <v>61</v>
      </c>
      <c r="E25" s="9" t="s">
        <v>62</v>
      </c>
      <c r="F25" s="9">
        <v>700</v>
      </c>
      <c r="G25" s="10">
        <v>700</v>
      </c>
      <c r="H25" s="13">
        <v>0</v>
      </c>
    </row>
    <row r="26" ht="45" customHeight="1" spans="1:8">
      <c r="A26" s="8" t="s">
        <v>8</v>
      </c>
      <c r="B26" s="9" t="s">
        <v>64</v>
      </c>
      <c r="C26" s="9" t="s">
        <v>25</v>
      </c>
      <c r="D26" s="9" t="s">
        <v>61</v>
      </c>
      <c r="E26" s="9" t="s">
        <v>62</v>
      </c>
      <c r="F26" s="9">
        <v>700</v>
      </c>
      <c r="G26" s="10">
        <v>700</v>
      </c>
      <c r="H26" s="13">
        <v>0</v>
      </c>
    </row>
    <row r="27" ht="45" customHeight="1" spans="1:8">
      <c r="A27" s="8" t="s">
        <v>8</v>
      </c>
      <c r="B27" s="9" t="s">
        <v>65</v>
      </c>
      <c r="C27" s="9" t="s">
        <v>10</v>
      </c>
      <c r="D27" s="9" t="s">
        <v>66</v>
      </c>
      <c r="E27" s="9" t="s">
        <v>67</v>
      </c>
      <c r="F27" s="9">
        <v>200</v>
      </c>
      <c r="G27" s="10">
        <f t="shared" ref="G27:G29" si="3">F27*3</f>
        <v>600</v>
      </c>
      <c r="H27" s="13">
        <v>0</v>
      </c>
    </row>
    <row r="28" ht="45" customHeight="1" spans="1:8">
      <c r="A28" s="8" t="s">
        <v>8</v>
      </c>
      <c r="B28" s="9" t="s">
        <v>68</v>
      </c>
      <c r="C28" s="9" t="s">
        <v>10</v>
      </c>
      <c r="D28" s="9" t="s">
        <v>66</v>
      </c>
      <c r="E28" s="9" t="s">
        <v>67</v>
      </c>
      <c r="F28" s="9">
        <v>200</v>
      </c>
      <c r="G28" s="10">
        <f>F28*3</f>
        <v>600</v>
      </c>
      <c r="H28" s="13">
        <v>0</v>
      </c>
    </row>
    <row r="29" ht="45" customHeight="1" spans="1:8">
      <c r="A29" s="8" t="s">
        <v>8</v>
      </c>
      <c r="B29" s="9" t="s">
        <v>69</v>
      </c>
      <c r="C29" s="9" t="s">
        <v>10</v>
      </c>
      <c r="D29" s="9" t="s">
        <v>66</v>
      </c>
      <c r="E29" s="9" t="s">
        <v>67</v>
      </c>
      <c r="F29" s="9">
        <v>200</v>
      </c>
      <c r="G29" s="10">
        <f>F29*3</f>
        <v>600</v>
      </c>
      <c r="H29" s="13">
        <v>0</v>
      </c>
    </row>
    <row r="30" ht="45" customHeight="1" spans="1:8">
      <c r="A30" s="8" t="s">
        <v>8</v>
      </c>
      <c r="B30" s="15" t="s">
        <v>70</v>
      </c>
      <c r="C30" s="9" t="s">
        <v>10</v>
      </c>
      <c r="D30" s="9" t="s">
        <v>66</v>
      </c>
      <c r="E30" s="9" t="s">
        <v>71</v>
      </c>
      <c r="F30" s="9">
        <v>298</v>
      </c>
      <c r="G30" s="10">
        <f t="shared" ref="G30:G38" si="4">F30*4</f>
        <v>1192</v>
      </c>
      <c r="H30" s="16">
        <v>4260066824088</v>
      </c>
    </row>
    <row r="31" ht="45" customHeight="1" spans="1:8">
      <c r="A31" s="8" t="s">
        <v>8</v>
      </c>
      <c r="B31" s="15" t="s">
        <v>72</v>
      </c>
      <c r="C31" s="9" t="s">
        <v>10</v>
      </c>
      <c r="D31" s="9" t="s">
        <v>66</v>
      </c>
      <c r="E31" s="9" t="s">
        <v>71</v>
      </c>
      <c r="F31" s="9">
        <v>298</v>
      </c>
      <c r="G31" s="10">
        <f>F31*4</f>
        <v>1192</v>
      </c>
      <c r="H31" s="16">
        <v>4260066824088</v>
      </c>
    </row>
    <row r="32" ht="45" customHeight="1" spans="1:8">
      <c r="A32" s="8" t="s">
        <v>8</v>
      </c>
      <c r="B32" s="15" t="s">
        <v>73</v>
      </c>
      <c r="C32" s="9" t="s">
        <v>10</v>
      </c>
      <c r="D32" s="9" t="s">
        <v>66</v>
      </c>
      <c r="E32" s="9" t="s">
        <v>71</v>
      </c>
      <c r="F32" s="9">
        <v>298</v>
      </c>
      <c r="G32" s="10">
        <f>F32*4</f>
        <v>1192</v>
      </c>
      <c r="H32" s="16">
        <v>4260066824088</v>
      </c>
    </row>
    <row r="33" ht="45" customHeight="1" spans="1:8">
      <c r="A33" s="8" t="s">
        <v>8</v>
      </c>
      <c r="B33" s="15" t="s">
        <v>74</v>
      </c>
      <c r="C33" s="9" t="s">
        <v>10</v>
      </c>
      <c r="D33" s="9" t="s">
        <v>66</v>
      </c>
      <c r="E33" s="9" t="s">
        <v>71</v>
      </c>
      <c r="F33" s="9">
        <v>298</v>
      </c>
      <c r="G33" s="10">
        <f>F33*4</f>
        <v>1192</v>
      </c>
      <c r="H33" s="16">
        <v>4260066824088</v>
      </c>
    </row>
    <row r="34" ht="45" customHeight="1" spans="1:8">
      <c r="A34" s="8" t="s">
        <v>8</v>
      </c>
      <c r="B34" s="15" t="s">
        <v>75</v>
      </c>
      <c r="C34" s="9" t="s">
        <v>10</v>
      </c>
      <c r="D34" s="9" t="s">
        <v>66</v>
      </c>
      <c r="E34" s="9" t="s">
        <v>71</v>
      </c>
      <c r="F34" s="9">
        <v>298</v>
      </c>
      <c r="G34" s="10">
        <f>F34*4</f>
        <v>1192</v>
      </c>
      <c r="H34" s="16">
        <v>4260066824088</v>
      </c>
    </row>
    <row r="35" ht="45" customHeight="1" spans="1:8">
      <c r="A35" s="8" t="s">
        <v>8</v>
      </c>
      <c r="B35" s="15" t="s">
        <v>76</v>
      </c>
      <c r="C35" s="9" t="s">
        <v>10</v>
      </c>
      <c r="D35" s="9" t="s">
        <v>66</v>
      </c>
      <c r="E35" s="9" t="s">
        <v>71</v>
      </c>
      <c r="F35" s="9">
        <v>298</v>
      </c>
      <c r="G35" s="10">
        <f>F35*4</f>
        <v>1192</v>
      </c>
      <c r="H35" s="16">
        <v>4260066824088</v>
      </c>
    </row>
    <row r="36" ht="45" customHeight="1" spans="1:8">
      <c r="A36" s="8" t="s">
        <v>8</v>
      </c>
      <c r="B36" s="15" t="s">
        <v>77</v>
      </c>
      <c r="C36" s="9" t="s">
        <v>10</v>
      </c>
      <c r="D36" s="9" t="s">
        <v>66</v>
      </c>
      <c r="E36" s="9" t="s">
        <v>71</v>
      </c>
      <c r="F36" s="9">
        <v>298</v>
      </c>
      <c r="G36" s="10">
        <f>F36*4</f>
        <v>1192</v>
      </c>
      <c r="H36" s="16">
        <v>4260066824088</v>
      </c>
    </row>
    <row r="37" ht="45" customHeight="1" spans="1:8">
      <c r="A37" s="8" t="s">
        <v>8</v>
      </c>
      <c r="B37" s="15" t="s">
        <v>78</v>
      </c>
      <c r="C37" s="9" t="s">
        <v>10</v>
      </c>
      <c r="D37" s="9" t="s">
        <v>66</v>
      </c>
      <c r="E37" s="9" t="s">
        <v>71</v>
      </c>
      <c r="F37" s="9">
        <v>298</v>
      </c>
      <c r="G37" s="10">
        <f>F37*4</f>
        <v>1192</v>
      </c>
      <c r="H37" s="16">
        <v>4260066824088</v>
      </c>
    </row>
    <row r="38" ht="45" customHeight="1" spans="1:8">
      <c r="A38" s="8" t="s">
        <v>8</v>
      </c>
      <c r="B38" s="15" t="s">
        <v>79</v>
      </c>
      <c r="C38" s="9" t="s">
        <v>10</v>
      </c>
      <c r="D38" s="9" t="s">
        <v>66</v>
      </c>
      <c r="E38" s="9" t="s">
        <v>71</v>
      </c>
      <c r="F38" s="9">
        <v>298</v>
      </c>
      <c r="G38" s="10">
        <f>F38*4</f>
        <v>1192</v>
      </c>
      <c r="H38" s="16">
        <v>4260066824088</v>
      </c>
    </row>
    <row r="39" ht="45" customHeight="1" spans="1:8">
      <c r="A39" s="8" t="s">
        <v>8</v>
      </c>
      <c r="B39" s="9" t="s">
        <v>80</v>
      </c>
      <c r="C39" s="9" t="s">
        <v>81</v>
      </c>
      <c r="D39" s="9" t="s">
        <v>35</v>
      </c>
      <c r="E39" s="9" t="s">
        <v>82</v>
      </c>
      <c r="F39" s="9">
        <v>980</v>
      </c>
      <c r="G39" s="10">
        <v>980</v>
      </c>
      <c r="H39" s="13">
        <v>0</v>
      </c>
    </row>
    <row r="40" ht="45" customHeight="1" spans="1:8">
      <c r="A40" s="8" t="s">
        <v>83</v>
      </c>
      <c r="B40" s="17" t="s">
        <v>84</v>
      </c>
      <c r="C40" s="18" t="s">
        <v>85</v>
      </c>
      <c r="D40" s="18" t="s">
        <v>86</v>
      </c>
      <c r="E40" s="9" t="s">
        <v>87</v>
      </c>
      <c r="F40" s="19">
        <f t="shared" ref="F40:F62" si="5">G40/6</f>
        <v>48.3333333333333</v>
      </c>
      <c r="G40" s="20">
        <v>290</v>
      </c>
      <c r="H40" s="21" t="s">
        <v>88</v>
      </c>
    </row>
    <row r="41" ht="45" customHeight="1" spans="1:8">
      <c r="A41" s="8" t="s">
        <v>83</v>
      </c>
      <c r="B41" s="17" t="s">
        <v>89</v>
      </c>
      <c r="C41" s="18" t="s">
        <v>85</v>
      </c>
      <c r="D41" s="18" t="s">
        <v>86</v>
      </c>
      <c r="E41" s="9" t="s">
        <v>87</v>
      </c>
      <c r="F41" s="19">
        <f>G41/6</f>
        <v>48.3333333333333</v>
      </c>
      <c r="G41" s="20">
        <v>290</v>
      </c>
      <c r="H41" s="21" t="s">
        <v>90</v>
      </c>
    </row>
    <row r="42" ht="45" customHeight="1" spans="1:8">
      <c r="A42" s="8" t="s">
        <v>83</v>
      </c>
      <c r="B42" s="17" t="s">
        <v>91</v>
      </c>
      <c r="C42" s="18" t="s">
        <v>85</v>
      </c>
      <c r="D42" s="18" t="s">
        <v>86</v>
      </c>
      <c r="E42" s="9" t="s">
        <v>87</v>
      </c>
      <c r="F42" s="19">
        <f>G42/6</f>
        <v>48.3333333333333</v>
      </c>
      <c r="G42" s="20">
        <v>290</v>
      </c>
      <c r="H42" s="21" t="s">
        <v>92</v>
      </c>
    </row>
    <row r="43" ht="45" customHeight="1" spans="1:8">
      <c r="A43" s="8" t="s">
        <v>83</v>
      </c>
      <c r="B43" s="17" t="s">
        <v>93</v>
      </c>
      <c r="C43" s="18" t="s">
        <v>85</v>
      </c>
      <c r="D43" s="18" t="s">
        <v>86</v>
      </c>
      <c r="E43" s="9" t="s">
        <v>87</v>
      </c>
      <c r="F43" s="19">
        <f>G43/6</f>
        <v>52.6666666666667</v>
      </c>
      <c r="G43" s="20">
        <v>316</v>
      </c>
      <c r="H43" s="21" t="s">
        <v>94</v>
      </c>
    </row>
    <row r="44" ht="45" customHeight="1" spans="1:8">
      <c r="A44" s="8" t="s">
        <v>83</v>
      </c>
      <c r="B44" s="17" t="s">
        <v>95</v>
      </c>
      <c r="C44" s="18" t="s">
        <v>96</v>
      </c>
      <c r="D44" s="18" t="s">
        <v>86</v>
      </c>
      <c r="E44" s="9" t="s">
        <v>87</v>
      </c>
      <c r="F44" s="19">
        <f>G44/6</f>
        <v>50.3333333333333</v>
      </c>
      <c r="G44" s="20">
        <v>302</v>
      </c>
      <c r="H44" s="21" t="s">
        <v>88</v>
      </c>
    </row>
    <row r="45" ht="45" customHeight="1" spans="1:8">
      <c r="A45" s="8" t="s">
        <v>83</v>
      </c>
      <c r="B45" s="17" t="s">
        <v>97</v>
      </c>
      <c r="C45" s="18" t="s">
        <v>96</v>
      </c>
      <c r="D45" s="18" t="s">
        <v>86</v>
      </c>
      <c r="E45" s="9" t="s">
        <v>87</v>
      </c>
      <c r="F45" s="19">
        <f>G45/6</f>
        <v>50.3333333333333</v>
      </c>
      <c r="G45" s="20">
        <v>302</v>
      </c>
      <c r="H45" s="21" t="s">
        <v>90</v>
      </c>
    </row>
    <row r="46" ht="45" customHeight="1" spans="1:8">
      <c r="A46" s="8" t="s">
        <v>83</v>
      </c>
      <c r="B46" s="17" t="s">
        <v>98</v>
      </c>
      <c r="C46" s="18" t="s">
        <v>96</v>
      </c>
      <c r="D46" s="18" t="s">
        <v>86</v>
      </c>
      <c r="E46" s="9" t="s">
        <v>87</v>
      </c>
      <c r="F46" s="19">
        <f>G46/6</f>
        <v>50.3333333333333</v>
      </c>
      <c r="G46" s="20">
        <v>302</v>
      </c>
      <c r="H46" s="21" t="s">
        <v>92</v>
      </c>
    </row>
    <row r="47" ht="45" customHeight="1" spans="1:8">
      <c r="A47" s="8" t="s">
        <v>83</v>
      </c>
      <c r="B47" s="17" t="s">
        <v>99</v>
      </c>
      <c r="C47" s="18" t="s">
        <v>96</v>
      </c>
      <c r="D47" s="18" t="s">
        <v>86</v>
      </c>
      <c r="E47" s="9" t="s">
        <v>87</v>
      </c>
      <c r="F47" s="19">
        <f>G47/6</f>
        <v>54.6666666666667</v>
      </c>
      <c r="G47" s="20">
        <v>328</v>
      </c>
      <c r="H47" s="21" t="s">
        <v>94</v>
      </c>
    </row>
    <row r="48" ht="45" customHeight="1" spans="1:8">
      <c r="A48" s="8" t="s">
        <v>83</v>
      </c>
      <c r="B48" s="22" t="s">
        <v>100</v>
      </c>
      <c r="C48" s="23" t="s">
        <v>96</v>
      </c>
      <c r="D48" s="18" t="s">
        <v>86</v>
      </c>
      <c r="E48" s="9" t="s">
        <v>87</v>
      </c>
      <c r="F48" s="19">
        <f>G48/6</f>
        <v>50.3333333333333</v>
      </c>
      <c r="G48" s="20">
        <v>302</v>
      </c>
      <c r="H48" s="21" t="s">
        <v>101</v>
      </c>
    </row>
    <row r="49" ht="45" customHeight="1" spans="1:8">
      <c r="A49" s="8" t="s">
        <v>83</v>
      </c>
      <c r="B49" s="22" t="s">
        <v>102</v>
      </c>
      <c r="C49" s="23" t="s">
        <v>96</v>
      </c>
      <c r="D49" s="18" t="s">
        <v>86</v>
      </c>
      <c r="E49" s="9" t="s">
        <v>87</v>
      </c>
      <c r="F49" s="19">
        <f>G49/6</f>
        <v>50.3333333333333</v>
      </c>
      <c r="G49" s="20">
        <v>302</v>
      </c>
      <c r="H49" s="21" t="s">
        <v>103</v>
      </c>
    </row>
    <row r="50" ht="45" customHeight="1" spans="1:8">
      <c r="A50" s="8" t="s">
        <v>83</v>
      </c>
      <c r="B50" s="22" t="s">
        <v>104</v>
      </c>
      <c r="C50" s="23" t="s">
        <v>96</v>
      </c>
      <c r="D50" s="18" t="s">
        <v>86</v>
      </c>
      <c r="E50" s="9" t="s">
        <v>87</v>
      </c>
      <c r="F50" s="19">
        <f>G50/6</f>
        <v>50.3333333333333</v>
      </c>
      <c r="G50" s="20">
        <v>302</v>
      </c>
      <c r="H50" s="21" t="s">
        <v>105</v>
      </c>
    </row>
    <row r="51" ht="45" customHeight="1" spans="1:8">
      <c r="A51" s="8" t="s">
        <v>83</v>
      </c>
      <c r="B51" s="22" t="s">
        <v>106</v>
      </c>
      <c r="C51" s="23" t="s">
        <v>96</v>
      </c>
      <c r="D51" s="18" t="s">
        <v>86</v>
      </c>
      <c r="E51" s="9" t="s">
        <v>87</v>
      </c>
      <c r="F51" s="19">
        <f>G51/6</f>
        <v>58.1666666666667</v>
      </c>
      <c r="G51" s="20">
        <v>349</v>
      </c>
      <c r="H51" s="21" t="s">
        <v>107</v>
      </c>
    </row>
    <row r="52" ht="45" customHeight="1" spans="1:8">
      <c r="A52" s="8" t="s">
        <v>83</v>
      </c>
      <c r="B52" s="22" t="s">
        <v>108</v>
      </c>
      <c r="C52" s="23" t="s">
        <v>96</v>
      </c>
      <c r="D52" s="18" t="s">
        <v>86</v>
      </c>
      <c r="E52" s="9" t="s">
        <v>87</v>
      </c>
      <c r="F52" s="19">
        <f>G52/6</f>
        <v>75</v>
      </c>
      <c r="G52" s="20">
        <v>450</v>
      </c>
      <c r="H52" s="21" t="s">
        <v>109</v>
      </c>
    </row>
    <row r="53" ht="45" customHeight="1" spans="1:8">
      <c r="A53" s="8" t="s">
        <v>83</v>
      </c>
      <c r="B53" s="22" t="s">
        <v>110</v>
      </c>
      <c r="C53" s="23" t="s">
        <v>96</v>
      </c>
      <c r="D53" s="18" t="s">
        <v>86</v>
      </c>
      <c r="E53" s="9" t="s">
        <v>87</v>
      </c>
      <c r="F53" s="19">
        <f>G53/6</f>
        <v>60</v>
      </c>
      <c r="G53" s="20">
        <v>360</v>
      </c>
      <c r="H53" s="21" t="s">
        <v>111</v>
      </c>
    </row>
    <row r="54" ht="45" customHeight="1" spans="1:8">
      <c r="A54" s="8" t="s">
        <v>83</v>
      </c>
      <c r="B54" s="22" t="s">
        <v>112</v>
      </c>
      <c r="C54" s="23" t="s">
        <v>113</v>
      </c>
      <c r="D54" s="18" t="s">
        <v>86</v>
      </c>
      <c r="E54" s="9" t="s">
        <v>87</v>
      </c>
      <c r="F54" s="19">
        <f>G54/6</f>
        <v>56.5</v>
      </c>
      <c r="G54" s="20">
        <v>339</v>
      </c>
      <c r="H54" s="21" t="s">
        <v>114</v>
      </c>
    </row>
    <row r="55" ht="45" customHeight="1" spans="1:8">
      <c r="A55" s="8" t="s">
        <v>83</v>
      </c>
      <c r="B55" s="22" t="s">
        <v>115</v>
      </c>
      <c r="C55" s="23" t="s">
        <v>113</v>
      </c>
      <c r="D55" s="18" t="s">
        <v>86</v>
      </c>
      <c r="E55" s="9" t="s">
        <v>87</v>
      </c>
      <c r="F55" s="19">
        <f>G55/6</f>
        <v>56.5</v>
      </c>
      <c r="G55" s="20">
        <v>339</v>
      </c>
      <c r="H55" s="21" t="s">
        <v>116</v>
      </c>
    </row>
    <row r="56" ht="45" customHeight="1" spans="1:8">
      <c r="A56" s="8" t="s">
        <v>83</v>
      </c>
      <c r="B56" s="22" t="s">
        <v>117</v>
      </c>
      <c r="C56" s="23" t="s">
        <v>113</v>
      </c>
      <c r="D56" s="18" t="s">
        <v>86</v>
      </c>
      <c r="E56" s="9" t="s">
        <v>87</v>
      </c>
      <c r="F56" s="19">
        <f>G56/6</f>
        <v>56.5</v>
      </c>
      <c r="G56" s="20">
        <v>339</v>
      </c>
      <c r="H56" s="21" t="s">
        <v>118</v>
      </c>
    </row>
    <row r="57" ht="45" customHeight="1" spans="1:8">
      <c r="A57" s="8" t="s">
        <v>83</v>
      </c>
      <c r="B57" s="22" t="s">
        <v>119</v>
      </c>
      <c r="C57" s="23" t="s">
        <v>113</v>
      </c>
      <c r="D57" s="18" t="s">
        <v>86</v>
      </c>
      <c r="E57" s="9" t="s">
        <v>87</v>
      </c>
      <c r="F57" s="19">
        <f>G57/6</f>
        <v>54.8333333333333</v>
      </c>
      <c r="G57" s="20">
        <v>329</v>
      </c>
      <c r="H57" s="21" t="s">
        <v>120</v>
      </c>
    </row>
    <row r="58" ht="45" customHeight="1" spans="1:8">
      <c r="A58" s="8" t="s">
        <v>83</v>
      </c>
      <c r="B58" s="22" t="s">
        <v>121</v>
      </c>
      <c r="C58" s="23" t="s">
        <v>113</v>
      </c>
      <c r="D58" s="18" t="s">
        <v>86</v>
      </c>
      <c r="E58" s="9" t="s">
        <v>87</v>
      </c>
      <c r="F58" s="19">
        <f>G58/6</f>
        <v>56.5</v>
      </c>
      <c r="G58" s="20">
        <v>339</v>
      </c>
      <c r="H58" s="21" t="s">
        <v>122</v>
      </c>
    </row>
    <row r="59" ht="45" customHeight="1" spans="1:8">
      <c r="A59" s="8" t="s">
        <v>83</v>
      </c>
      <c r="B59" s="22" t="s">
        <v>123</v>
      </c>
      <c r="C59" s="18" t="s">
        <v>96</v>
      </c>
      <c r="D59" s="18" t="s">
        <v>86</v>
      </c>
      <c r="E59" s="9" t="s">
        <v>87</v>
      </c>
      <c r="F59" s="19">
        <f>G59/6</f>
        <v>48</v>
      </c>
      <c r="G59" s="20">
        <f t="shared" ref="G59:G62" si="6">48*6</f>
        <v>288</v>
      </c>
      <c r="H59" s="21" t="s">
        <v>124</v>
      </c>
    </row>
    <row r="60" ht="45" customHeight="1" spans="1:8">
      <c r="A60" s="8" t="s">
        <v>83</v>
      </c>
      <c r="B60" s="22" t="s">
        <v>125</v>
      </c>
      <c r="C60" s="18" t="s">
        <v>96</v>
      </c>
      <c r="D60" s="18" t="s">
        <v>86</v>
      </c>
      <c r="E60" s="9" t="s">
        <v>87</v>
      </c>
      <c r="F60" s="19">
        <f>G60/6</f>
        <v>48</v>
      </c>
      <c r="G60" s="20">
        <f>48*6</f>
        <v>288</v>
      </c>
      <c r="H60" s="21" t="s">
        <v>126</v>
      </c>
    </row>
    <row r="61" ht="45" customHeight="1" spans="1:8">
      <c r="A61" s="8" t="s">
        <v>83</v>
      </c>
      <c r="B61" s="22" t="s">
        <v>127</v>
      </c>
      <c r="C61" s="18" t="s">
        <v>96</v>
      </c>
      <c r="D61" s="18" t="s">
        <v>86</v>
      </c>
      <c r="E61" s="9" t="s">
        <v>87</v>
      </c>
      <c r="F61" s="19">
        <f>G61/6</f>
        <v>48</v>
      </c>
      <c r="G61" s="20">
        <f>48*6</f>
        <v>288</v>
      </c>
      <c r="H61" s="21" t="s">
        <v>128</v>
      </c>
    </row>
    <row r="62" ht="45" customHeight="1" spans="1:8">
      <c r="A62" s="8" t="s">
        <v>83</v>
      </c>
      <c r="B62" s="22" t="s">
        <v>129</v>
      </c>
      <c r="C62" s="18" t="s">
        <v>96</v>
      </c>
      <c r="D62" s="18" t="s">
        <v>86</v>
      </c>
      <c r="E62" s="9" t="s">
        <v>87</v>
      </c>
      <c r="F62" s="19">
        <f>G62/6</f>
        <v>48</v>
      </c>
      <c r="G62" s="20">
        <f>48*6</f>
        <v>288</v>
      </c>
      <c r="H62" s="21" t="s">
        <v>130</v>
      </c>
    </row>
    <row r="63" ht="45" customHeight="1" spans="1:8">
      <c r="A63" s="8" t="s">
        <v>83</v>
      </c>
      <c r="B63" s="17" t="s">
        <v>131</v>
      </c>
      <c r="C63" s="18" t="s">
        <v>96</v>
      </c>
      <c r="D63" s="18" t="s">
        <v>132</v>
      </c>
      <c r="E63" s="24" t="s">
        <v>133</v>
      </c>
      <c r="F63" s="19">
        <f t="shared" ref="F63:F67" si="7">G63/24</f>
        <v>19.8333333333333</v>
      </c>
      <c r="G63" s="20">
        <v>476</v>
      </c>
      <c r="H63" s="21" t="s">
        <v>134</v>
      </c>
    </row>
    <row r="64" ht="45" customHeight="1" spans="1:8">
      <c r="A64" s="8" t="s">
        <v>83</v>
      </c>
      <c r="B64" s="17" t="s">
        <v>135</v>
      </c>
      <c r="C64" s="18" t="s">
        <v>113</v>
      </c>
      <c r="D64" s="18" t="s">
        <v>132</v>
      </c>
      <c r="E64" s="24" t="s">
        <v>133</v>
      </c>
      <c r="F64" s="19">
        <f>G64/24</f>
        <v>19.8333333333333</v>
      </c>
      <c r="G64" s="20">
        <v>476</v>
      </c>
      <c r="H64" s="21" t="s">
        <v>136</v>
      </c>
    </row>
    <row r="65" ht="45" customHeight="1" spans="1:8">
      <c r="A65" s="8" t="s">
        <v>83</v>
      </c>
      <c r="B65" s="17" t="s">
        <v>137</v>
      </c>
      <c r="C65" s="18" t="s">
        <v>113</v>
      </c>
      <c r="D65" s="18" t="s">
        <v>132</v>
      </c>
      <c r="E65" s="24" t="s">
        <v>133</v>
      </c>
      <c r="F65" s="19">
        <f>G65/24</f>
        <v>19.8333333333333</v>
      </c>
      <c r="G65" s="20">
        <v>476</v>
      </c>
      <c r="H65" s="21" t="s">
        <v>138</v>
      </c>
    </row>
    <row r="66" ht="45" customHeight="1" spans="1:8">
      <c r="A66" s="8" t="s">
        <v>83</v>
      </c>
      <c r="B66" s="17" t="s">
        <v>139</v>
      </c>
      <c r="C66" s="18" t="s">
        <v>96</v>
      </c>
      <c r="D66" s="18" t="s">
        <v>132</v>
      </c>
      <c r="E66" s="24" t="s">
        <v>133</v>
      </c>
      <c r="F66" s="19">
        <f>G66/24</f>
        <v>19.8333333333333</v>
      </c>
      <c r="G66" s="20">
        <v>476</v>
      </c>
      <c r="H66" s="21" t="s">
        <v>140</v>
      </c>
    </row>
    <row r="67" ht="45" customHeight="1" spans="1:8">
      <c r="A67" s="8" t="s">
        <v>83</v>
      </c>
      <c r="B67" s="17" t="s">
        <v>141</v>
      </c>
      <c r="C67" s="18" t="s">
        <v>113</v>
      </c>
      <c r="D67" s="18" t="s">
        <v>132</v>
      </c>
      <c r="E67" s="24" t="s">
        <v>133</v>
      </c>
      <c r="F67" s="19">
        <f>G67/24</f>
        <v>19.8333333333333</v>
      </c>
      <c r="G67" s="20">
        <v>476</v>
      </c>
      <c r="H67" s="21" t="s">
        <v>142</v>
      </c>
    </row>
    <row r="68" ht="45" customHeight="1" spans="1:8">
      <c r="A68" s="8" t="s">
        <v>83</v>
      </c>
      <c r="B68" s="22" t="s">
        <v>143</v>
      </c>
      <c r="C68" s="23" t="s">
        <v>113</v>
      </c>
      <c r="D68" s="23" t="s">
        <v>86</v>
      </c>
      <c r="E68" s="9" t="s">
        <v>87</v>
      </c>
      <c r="F68" s="19">
        <f t="shared" ref="F68:F77" si="8">G68/6</f>
        <v>47.5</v>
      </c>
      <c r="G68" s="20">
        <v>285</v>
      </c>
      <c r="H68" s="21" t="s">
        <v>144</v>
      </c>
    </row>
    <row r="69" ht="45" customHeight="1" spans="1:8">
      <c r="A69" s="8" t="s">
        <v>83</v>
      </c>
      <c r="B69" s="22" t="s">
        <v>145</v>
      </c>
      <c r="C69" s="23" t="s">
        <v>113</v>
      </c>
      <c r="D69" s="23" t="s">
        <v>86</v>
      </c>
      <c r="E69" s="9" t="s">
        <v>87</v>
      </c>
      <c r="F69" s="19">
        <f>G69/6</f>
        <v>47.5</v>
      </c>
      <c r="G69" s="20">
        <v>285</v>
      </c>
      <c r="H69" s="21" t="s">
        <v>146</v>
      </c>
    </row>
    <row r="70" ht="45" customHeight="1" spans="1:8">
      <c r="A70" s="8" t="s">
        <v>83</v>
      </c>
      <c r="B70" s="22" t="s">
        <v>147</v>
      </c>
      <c r="C70" s="23" t="s">
        <v>113</v>
      </c>
      <c r="D70" s="23" t="s">
        <v>86</v>
      </c>
      <c r="E70" s="9" t="s">
        <v>87</v>
      </c>
      <c r="F70" s="19">
        <f>G70/6</f>
        <v>47.5</v>
      </c>
      <c r="G70" s="20">
        <v>285</v>
      </c>
      <c r="H70" s="21" t="s">
        <v>148</v>
      </c>
    </row>
    <row r="71" ht="45" customHeight="1" spans="1:8">
      <c r="A71" s="8" t="s">
        <v>83</v>
      </c>
      <c r="B71" s="22" t="s">
        <v>149</v>
      </c>
      <c r="C71" s="23" t="s">
        <v>113</v>
      </c>
      <c r="D71" s="23" t="s">
        <v>86</v>
      </c>
      <c r="E71" s="9" t="s">
        <v>87</v>
      </c>
      <c r="F71" s="19">
        <f>G71/6</f>
        <v>47.5</v>
      </c>
      <c r="G71" s="20">
        <v>285</v>
      </c>
      <c r="H71" s="21" t="s">
        <v>150</v>
      </c>
    </row>
    <row r="72" ht="45" customHeight="1" spans="1:8">
      <c r="A72" s="8" t="s">
        <v>83</v>
      </c>
      <c r="B72" s="22" t="s">
        <v>151</v>
      </c>
      <c r="C72" s="23" t="s">
        <v>113</v>
      </c>
      <c r="D72" s="23" t="s">
        <v>86</v>
      </c>
      <c r="E72" s="9" t="s">
        <v>87</v>
      </c>
      <c r="F72" s="19">
        <f>G72/6</f>
        <v>47.5</v>
      </c>
      <c r="G72" s="20">
        <v>285</v>
      </c>
      <c r="H72" s="21" t="s">
        <v>152</v>
      </c>
    </row>
    <row r="73" ht="45" customHeight="1" spans="1:8">
      <c r="A73" s="8" t="s">
        <v>83</v>
      </c>
      <c r="B73" s="22" t="s">
        <v>153</v>
      </c>
      <c r="C73" s="23" t="s">
        <v>113</v>
      </c>
      <c r="D73" s="23" t="s">
        <v>86</v>
      </c>
      <c r="E73" s="9" t="s">
        <v>87</v>
      </c>
      <c r="F73" s="19">
        <f>G73/6</f>
        <v>47.5</v>
      </c>
      <c r="G73" s="20">
        <v>285</v>
      </c>
      <c r="H73" s="21" t="s">
        <v>154</v>
      </c>
    </row>
    <row r="74" ht="45" customHeight="1" spans="1:8">
      <c r="A74" s="8" t="s">
        <v>83</v>
      </c>
      <c r="B74" s="22" t="s">
        <v>155</v>
      </c>
      <c r="C74" s="23" t="s">
        <v>113</v>
      </c>
      <c r="D74" s="23" t="s">
        <v>86</v>
      </c>
      <c r="E74" s="9" t="s">
        <v>87</v>
      </c>
      <c r="F74" s="19">
        <f>G74/6</f>
        <v>47.5</v>
      </c>
      <c r="G74" s="20">
        <v>285</v>
      </c>
      <c r="H74" s="21" t="s">
        <v>156</v>
      </c>
    </row>
    <row r="75" ht="45" customHeight="1" spans="1:8">
      <c r="A75" s="8" t="s">
        <v>83</v>
      </c>
      <c r="B75" s="22" t="s">
        <v>157</v>
      </c>
      <c r="C75" s="23" t="s">
        <v>113</v>
      </c>
      <c r="D75" s="23" t="s">
        <v>86</v>
      </c>
      <c r="E75" s="9" t="s">
        <v>87</v>
      </c>
      <c r="F75" s="19">
        <f>G75/6</f>
        <v>52.5</v>
      </c>
      <c r="G75" s="20">
        <v>315</v>
      </c>
      <c r="H75" s="21" t="s">
        <v>158</v>
      </c>
    </row>
    <row r="76" ht="45" customHeight="1" spans="1:8">
      <c r="A76" s="8" t="s">
        <v>83</v>
      </c>
      <c r="B76" s="22" t="s">
        <v>159</v>
      </c>
      <c r="C76" s="23" t="s">
        <v>96</v>
      </c>
      <c r="D76" s="23" t="s">
        <v>86</v>
      </c>
      <c r="E76" s="9" t="s">
        <v>87</v>
      </c>
      <c r="F76" s="19">
        <f>G76/6</f>
        <v>52.5</v>
      </c>
      <c r="G76" s="20">
        <v>315</v>
      </c>
      <c r="H76" s="21" t="s">
        <v>160</v>
      </c>
    </row>
    <row r="77" ht="45" customHeight="1" spans="1:8">
      <c r="A77" s="8" t="s">
        <v>83</v>
      </c>
      <c r="B77" s="22" t="s">
        <v>161</v>
      </c>
      <c r="C77" s="23" t="s">
        <v>96</v>
      </c>
      <c r="D77" s="23" t="s">
        <v>86</v>
      </c>
      <c r="E77" s="25" t="s">
        <v>87</v>
      </c>
      <c r="F77" s="19">
        <f>G77/6</f>
        <v>59.3333333333333</v>
      </c>
      <c r="G77" s="20">
        <v>356</v>
      </c>
      <c r="H77" s="21" t="s">
        <v>162</v>
      </c>
    </row>
    <row r="78" ht="45" customHeight="1" spans="1:8">
      <c r="A78" s="26" t="s">
        <v>163</v>
      </c>
      <c r="B78" s="26" t="s">
        <v>164</v>
      </c>
      <c r="C78" s="9">
        <v>0</v>
      </c>
      <c r="D78" s="20" t="s">
        <v>165</v>
      </c>
      <c r="E78" s="9">
        <v>0</v>
      </c>
      <c r="F78" s="27">
        <v>176</v>
      </c>
      <c r="G78" s="10">
        <v>0</v>
      </c>
      <c r="H78" s="28" t="s">
        <v>166</v>
      </c>
    </row>
    <row r="79" ht="45" customHeight="1" spans="1:8">
      <c r="A79" s="26" t="s">
        <v>163</v>
      </c>
      <c r="B79" s="26" t="s">
        <v>167</v>
      </c>
      <c r="C79" s="9">
        <v>0</v>
      </c>
      <c r="D79" s="20" t="s">
        <v>165</v>
      </c>
      <c r="E79" s="9">
        <v>0</v>
      </c>
      <c r="F79" s="27">
        <v>176</v>
      </c>
      <c r="G79" s="10">
        <v>0</v>
      </c>
      <c r="H79" s="28" t="s">
        <v>168</v>
      </c>
    </row>
    <row r="80" ht="45" customHeight="1" spans="1:8">
      <c r="A80" s="26" t="s">
        <v>163</v>
      </c>
      <c r="B80" s="26" t="s">
        <v>169</v>
      </c>
      <c r="C80" s="9">
        <v>0</v>
      </c>
      <c r="D80" s="20" t="s">
        <v>86</v>
      </c>
      <c r="E80" s="9">
        <v>0</v>
      </c>
      <c r="F80" s="27">
        <v>158</v>
      </c>
      <c r="G80" s="10">
        <v>0</v>
      </c>
      <c r="H80" s="28" t="s">
        <v>170</v>
      </c>
    </row>
    <row r="81" ht="45" customHeight="1" spans="1:8">
      <c r="A81" s="26" t="s">
        <v>163</v>
      </c>
      <c r="B81" s="26" t="s">
        <v>171</v>
      </c>
      <c r="C81" s="9">
        <v>0</v>
      </c>
      <c r="D81" s="20" t="s">
        <v>86</v>
      </c>
      <c r="E81" s="9">
        <v>0</v>
      </c>
      <c r="F81" s="27">
        <v>158</v>
      </c>
      <c r="G81" s="10">
        <v>0</v>
      </c>
      <c r="H81" s="28" t="s">
        <v>172</v>
      </c>
    </row>
    <row r="82" ht="45" customHeight="1" spans="1:8">
      <c r="A82" s="26" t="s">
        <v>163</v>
      </c>
      <c r="B82" s="26" t="s">
        <v>173</v>
      </c>
      <c r="C82" s="9">
        <v>0</v>
      </c>
      <c r="D82" s="20" t="s">
        <v>86</v>
      </c>
      <c r="E82" s="9">
        <v>0</v>
      </c>
      <c r="F82" s="27">
        <v>206</v>
      </c>
      <c r="G82" s="10">
        <v>0</v>
      </c>
      <c r="H82" s="28" t="s">
        <v>174</v>
      </c>
    </row>
    <row r="83" ht="45" customHeight="1" spans="1:8">
      <c r="A83" s="26" t="s">
        <v>163</v>
      </c>
      <c r="B83" s="26" t="s">
        <v>175</v>
      </c>
      <c r="C83" s="9">
        <v>0</v>
      </c>
      <c r="D83" s="20" t="s">
        <v>86</v>
      </c>
      <c r="E83" s="9">
        <v>0</v>
      </c>
      <c r="F83" s="27">
        <v>158</v>
      </c>
      <c r="G83" s="10">
        <v>0</v>
      </c>
      <c r="H83" s="28" t="s">
        <v>176</v>
      </c>
    </row>
    <row r="84" ht="45" customHeight="1" spans="1:8">
      <c r="A84" s="26" t="s">
        <v>163</v>
      </c>
      <c r="B84" s="26" t="s">
        <v>177</v>
      </c>
      <c r="C84" s="9">
        <v>0</v>
      </c>
      <c r="D84" s="20" t="s">
        <v>86</v>
      </c>
      <c r="E84" s="9">
        <v>0</v>
      </c>
      <c r="F84" s="27">
        <v>206</v>
      </c>
      <c r="G84" s="10">
        <v>0</v>
      </c>
      <c r="H84" s="28" t="s">
        <v>178</v>
      </c>
    </row>
    <row r="85" ht="45" customHeight="1" spans="1:8">
      <c r="A85" s="26" t="s">
        <v>163</v>
      </c>
      <c r="B85" s="26" t="s">
        <v>179</v>
      </c>
      <c r="C85" s="9">
        <v>0</v>
      </c>
      <c r="D85" s="20" t="s">
        <v>86</v>
      </c>
      <c r="E85" s="9">
        <v>0</v>
      </c>
      <c r="F85" s="27">
        <v>206</v>
      </c>
      <c r="G85" s="10">
        <v>0</v>
      </c>
      <c r="H85" s="28" t="s">
        <v>180</v>
      </c>
    </row>
    <row r="86" ht="45" customHeight="1" spans="1:8">
      <c r="A86" s="26" t="s">
        <v>163</v>
      </c>
      <c r="B86" s="26" t="s">
        <v>181</v>
      </c>
      <c r="C86" s="9">
        <v>0</v>
      </c>
      <c r="D86" s="20" t="s">
        <v>86</v>
      </c>
      <c r="E86" s="9">
        <v>0</v>
      </c>
      <c r="F86" s="27">
        <v>231</v>
      </c>
      <c r="G86" s="10">
        <v>0</v>
      </c>
      <c r="H86" s="28" t="s">
        <v>182</v>
      </c>
    </row>
    <row r="87" ht="45" customHeight="1" spans="1:8">
      <c r="A87" s="26" t="s">
        <v>163</v>
      </c>
      <c r="B87" s="26" t="s">
        <v>183</v>
      </c>
      <c r="C87" s="9">
        <v>0</v>
      </c>
      <c r="D87" s="20" t="s">
        <v>86</v>
      </c>
      <c r="E87" s="9">
        <v>0</v>
      </c>
      <c r="F87" s="27">
        <v>206</v>
      </c>
      <c r="G87" s="10">
        <v>0</v>
      </c>
      <c r="H87" s="28" t="s">
        <v>184</v>
      </c>
    </row>
    <row r="88" ht="45" customHeight="1" spans="1:8">
      <c r="A88" s="26" t="s">
        <v>163</v>
      </c>
      <c r="B88" s="26" t="s">
        <v>185</v>
      </c>
      <c r="C88" s="9">
        <v>0</v>
      </c>
      <c r="D88" s="20" t="s">
        <v>86</v>
      </c>
      <c r="E88" s="9">
        <v>0</v>
      </c>
      <c r="F88" s="27">
        <v>206</v>
      </c>
      <c r="G88" s="10">
        <v>0</v>
      </c>
      <c r="H88" s="28" t="s">
        <v>186</v>
      </c>
    </row>
    <row r="89" ht="45" customHeight="1" spans="1:8">
      <c r="A89" s="26" t="s">
        <v>163</v>
      </c>
      <c r="B89" s="26" t="s">
        <v>187</v>
      </c>
      <c r="C89" s="9">
        <v>0</v>
      </c>
      <c r="D89" s="20" t="s">
        <v>188</v>
      </c>
      <c r="E89" s="9">
        <v>0</v>
      </c>
      <c r="F89" s="27">
        <v>80</v>
      </c>
      <c r="G89" s="10">
        <v>0</v>
      </c>
      <c r="H89" s="28" t="s">
        <v>189</v>
      </c>
    </row>
    <row r="90" ht="45" customHeight="1" spans="1:8">
      <c r="A90" s="26" t="s">
        <v>163</v>
      </c>
      <c r="B90" s="26" t="s">
        <v>190</v>
      </c>
      <c r="C90" s="9">
        <v>0</v>
      </c>
      <c r="D90" s="20" t="s">
        <v>86</v>
      </c>
      <c r="E90" s="9">
        <v>0</v>
      </c>
      <c r="F90" s="27">
        <v>237</v>
      </c>
      <c r="G90" s="10">
        <v>0</v>
      </c>
      <c r="H90" s="28" t="s">
        <v>191</v>
      </c>
    </row>
    <row r="91" ht="45" customHeight="1" spans="1:8">
      <c r="A91" s="26" t="s">
        <v>163</v>
      </c>
      <c r="B91" s="26" t="s">
        <v>192</v>
      </c>
      <c r="C91" s="9">
        <v>0</v>
      </c>
      <c r="D91" s="20" t="s">
        <v>86</v>
      </c>
      <c r="E91" s="9">
        <v>0</v>
      </c>
      <c r="F91" s="27">
        <v>253</v>
      </c>
      <c r="G91" s="10">
        <v>0</v>
      </c>
      <c r="H91" s="28" t="s">
        <v>193</v>
      </c>
    </row>
    <row r="92" ht="45" customHeight="1" spans="1:8">
      <c r="A92" s="26" t="s">
        <v>163</v>
      </c>
      <c r="B92" s="26" t="s">
        <v>194</v>
      </c>
      <c r="C92" s="9">
        <v>0</v>
      </c>
      <c r="D92" s="29" t="s">
        <v>86</v>
      </c>
      <c r="E92" s="9">
        <v>0</v>
      </c>
      <c r="F92" s="27">
        <v>237</v>
      </c>
      <c r="G92" s="10">
        <v>0</v>
      </c>
      <c r="H92" s="30" t="s">
        <v>195</v>
      </c>
    </row>
    <row r="93" ht="45" customHeight="1" spans="1:8">
      <c r="A93" s="26" t="s">
        <v>163</v>
      </c>
      <c r="B93" s="26" t="s">
        <v>196</v>
      </c>
      <c r="C93" s="9">
        <v>0</v>
      </c>
      <c r="D93" s="20" t="s">
        <v>86</v>
      </c>
      <c r="E93" s="9">
        <v>0</v>
      </c>
      <c r="F93" s="27">
        <v>281</v>
      </c>
      <c r="G93" s="10">
        <v>0</v>
      </c>
      <c r="H93" s="28" t="s">
        <v>197</v>
      </c>
    </row>
    <row r="94" ht="45" customHeight="1" spans="1:8">
      <c r="A94" s="26" t="s">
        <v>163</v>
      </c>
      <c r="B94" s="26" t="s">
        <v>198</v>
      </c>
      <c r="C94" s="9">
        <v>0</v>
      </c>
      <c r="D94" s="20" t="s">
        <v>86</v>
      </c>
      <c r="E94" s="9">
        <v>0</v>
      </c>
      <c r="F94" s="27">
        <v>281</v>
      </c>
      <c r="G94" s="10">
        <v>0</v>
      </c>
      <c r="H94" s="28" t="s">
        <v>199</v>
      </c>
    </row>
    <row r="95" ht="45" customHeight="1" spans="1:8">
      <c r="A95" s="26" t="s">
        <v>163</v>
      </c>
      <c r="B95" s="26" t="s">
        <v>200</v>
      </c>
      <c r="C95" s="9">
        <v>0</v>
      </c>
      <c r="D95" s="20" t="s">
        <v>86</v>
      </c>
      <c r="E95" s="9">
        <v>0</v>
      </c>
      <c r="F95" s="27">
        <v>281</v>
      </c>
      <c r="G95" s="10">
        <v>0</v>
      </c>
      <c r="H95" s="28" t="s">
        <v>201</v>
      </c>
    </row>
    <row r="96" ht="45" customHeight="1" spans="1:8">
      <c r="A96" s="26" t="s">
        <v>163</v>
      </c>
      <c r="B96" s="26" t="s">
        <v>202</v>
      </c>
      <c r="C96" s="9">
        <v>0</v>
      </c>
      <c r="D96" s="20" t="s">
        <v>86</v>
      </c>
      <c r="E96" s="9">
        <v>0</v>
      </c>
      <c r="F96" s="27">
        <v>305</v>
      </c>
      <c r="G96" s="10">
        <v>0</v>
      </c>
      <c r="H96" s="28" t="s">
        <v>203</v>
      </c>
    </row>
    <row r="97" ht="45" customHeight="1" spans="1:8">
      <c r="A97" s="26" t="s">
        <v>163</v>
      </c>
      <c r="B97" s="26" t="s">
        <v>204</v>
      </c>
      <c r="C97" s="9">
        <v>0</v>
      </c>
      <c r="D97" s="20" t="s">
        <v>35</v>
      </c>
      <c r="E97" s="9">
        <v>0</v>
      </c>
      <c r="F97" s="27">
        <v>281</v>
      </c>
      <c r="G97" s="10">
        <v>0</v>
      </c>
      <c r="H97" s="28" t="s">
        <v>205</v>
      </c>
    </row>
    <row r="98" ht="45" customHeight="1" spans="1:8">
      <c r="A98" s="26" t="s">
        <v>163</v>
      </c>
      <c r="B98" s="26" t="s">
        <v>206</v>
      </c>
      <c r="C98" s="9">
        <v>0</v>
      </c>
      <c r="D98" s="20" t="s">
        <v>86</v>
      </c>
      <c r="E98" s="9">
        <v>0</v>
      </c>
      <c r="F98" s="27">
        <v>305</v>
      </c>
      <c r="G98" s="10">
        <v>0</v>
      </c>
      <c r="H98" s="28" t="s">
        <v>207</v>
      </c>
    </row>
    <row r="99" ht="45" customHeight="1" spans="1:8">
      <c r="A99" s="26" t="s">
        <v>163</v>
      </c>
      <c r="B99" s="26" t="s">
        <v>200</v>
      </c>
      <c r="C99" s="9">
        <v>0</v>
      </c>
      <c r="D99" s="20" t="s">
        <v>208</v>
      </c>
      <c r="E99" s="9">
        <v>0</v>
      </c>
      <c r="F99" s="27">
        <v>860</v>
      </c>
      <c r="G99" s="10">
        <v>0</v>
      </c>
      <c r="H99" s="28" t="s">
        <v>209</v>
      </c>
    </row>
    <row r="100" ht="45" customHeight="1" spans="1:8">
      <c r="A100" s="26" t="s">
        <v>163</v>
      </c>
      <c r="B100" s="26" t="s">
        <v>200</v>
      </c>
      <c r="C100" s="9">
        <v>0</v>
      </c>
      <c r="D100" s="20" t="s">
        <v>210</v>
      </c>
      <c r="E100" s="9">
        <v>0</v>
      </c>
      <c r="F100" s="27">
        <v>1711</v>
      </c>
      <c r="G100" s="10">
        <v>0</v>
      </c>
      <c r="H100" s="28" t="s">
        <v>211</v>
      </c>
    </row>
    <row r="101" ht="45" customHeight="1" spans="1:8">
      <c r="A101" s="26" t="s">
        <v>163</v>
      </c>
      <c r="B101" s="26" t="s">
        <v>212</v>
      </c>
      <c r="C101" s="9">
        <v>0</v>
      </c>
      <c r="D101" s="20" t="s">
        <v>86</v>
      </c>
      <c r="E101" s="9">
        <v>0</v>
      </c>
      <c r="F101" s="27">
        <v>744</v>
      </c>
      <c r="G101" s="10">
        <v>0</v>
      </c>
      <c r="H101" s="13">
        <v>0</v>
      </c>
    </row>
    <row r="102" ht="45" customHeight="1" spans="1:8">
      <c r="A102" s="26" t="s">
        <v>163</v>
      </c>
      <c r="B102" s="26" t="s">
        <v>213</v>
      </c>
      <c r="C102" s="9">
        <v>0</v>
      </c>
      <c r="D102" s="20" t="s">
        <v>86</v>
      </c>
      <c r="E102" s="9">
        <v>0</v>
      </c>
      <c r="F102" s="27">
        <v>744</v>
      </c>
      <c r="G102" s="10">
        <v>0</v>
      </c>
      <c r="H102" s="13">
        <v>0</v>
      </c>
    </row>
    <row r="103" ht="45" customHeight="1" spans="1:8">
      <c r="A103" s="26" t="s">
        <v>163</v>
      </c>
      <c r="B103" s="26" t="s">
        <v>214</v>
      </c>
      <c r="C103" s="9">
        <v>0</v>
      </c>
      <c r="D103" s="20" t="s">
        <v>86</v>
      </c>
      <c r="E103" s="9">
        <v>0</v>
      </c>
      <c r="F103" s="27">
        <v>400</v>
      </c>
      <c r="G103" s="10">
        <v>0</v>
      </c>
      <c r="H103" s="28" t="s">
        <v>215</v>
      </c>
    </row>
    <row r="104" ht="45" customHeight="1" spans="1:8">
      <c r="A104" s="26" t="s">
        <v>163</v>
      </c>
      <c r="B104" s="31" t="s">
        <v>216</v>
      </c>
      <c r="C104" s="9">
        <v>0</v>
      </c>
      <c r="D104" s="20" t="s">
        <v>86</v>
      </c>
      <c r="E104" s="9">
        <v>0</v>
      </c>
      <c r="F104" s="27">
        <v>534</v>
      </c>
      <c r="G104" s="10">
        <v>0</v>
      </c>
      <c r="H104" s="28" t="s">
        <v>217</v>
      </c>
    </row>
    <row r="105" ht="45" customHeight="1" spans="1:8">
      <c r="A105" s="26" t="s">
        <v>163</v>
      </c>
      <c r="B105" s="26" t="s">
        <v>218</v>
      </c>
      <c r="C105" s="9">
        <v>0</v>
      </c>
      <c r="D105" s="20" t="s">
        <v>208</v>
      </c>
      <c r="E105" s="9">
        <v>0</v>
      </c>
      <c r="F105" s="27">
        <v>1447</v>
      </c>
      <c r="G105" s="10">
        <v>0</v>
      </c>
      <c r="H105" s="13">
        <v>0</v>
      </c>
    </row>
    <row r="106" ht="45" customHeight="1" spans="1:8">
      <c r="A106" s="26" t="s">
        <v>163</v>
      </c>
      <c r="B106" s="26" t="s">
        <v>219</v>
      </c>
      <c r="C106" s="9">
        <v>0</v>
      </c>
      <c r="D106" s="20" t="s">
        <v>208</v>
      </c>
      <c r="E106" s="9">
        <v>0</v>
      </c>
      <c r="F106" s="27">
        <v>1447</v>
      </c>
      <c r="G106" s="10">
        <v>0</v>
      </c>
      <c r="H106" s="13">
        <v>0</v>
      </c>
    </row>
    <row r="107" ht="45" customHeight="1" spans="1:8">
      <c r="A107" s="26" t="s">
        <v>163</v>
      </c>
      <c r="B107" s="26" t="s">
        <v>220</v>
      </c>
      <c r="C107" s="9">
        <v>0</v>
      </c>
      <c r="D107" s="20" t="s">
        <v>210</v>
      </c>
      <c r="E107" s="9">
        <v>0</v>
      </c>
      <c r="F107" s="27">
        <v>2988</v>
      </c>
      <c r="G107" s="10">
        <v>0</v>
      </c>
      <c r="H107" s="13">
        <v>0</v>
      </c>
    </row>
    <row r="108" ht="45" customHeight="1" spans="1:8">
      <c r="A108" s="26" t="s">
        <v>163</v>
      </c>
      <c r="B108" s="26" t="s">
        <v>221</v>
      </c>
      <c r="C108" s="9">
        <v>0</v>
      </c>
      <c r="D108" s="20" t="s">
        <v>210</v>
      </c>
      <c r="E108" s="9">
        <v>0</v>
      </c>
      <c r="F108" s="27">
        <v>2988</v>
      </c>
      <c r="G108" s="10">
        <v>0</v>
      </c>
      <c r="H108" s="13">
        <v>0</v>
      </c>
    </row>
    <row r="109" ht="45" customHeight="1" spans="1:8">
      <c r="A109" s="26" t="s">
        <v>163</v>
      </c>
      <c r="B109" s="31" t="s">
        <v>222</v>
      </c>
      <c r="C109" s="9">
        <v>0</v>
      </c>
      <c r="D109" s="20" t="s">
        <v>210</v>
      </c>
      <c r="E109" s="9">
        <v>0</v>
      </c>
      <c r="F109" s="27">
        <v>2693</v>
      </c>
      <c r="G109" s="10">
        <v>0</v>
      </c>
      <c r="H109" s="13">
        <v>0</v>
      </c>
    </row>
    <row r="110" ht="45" customHeight="1" spans="1:8">
      <c r="A110" s="26" t="s">
        <v>163</v>
      </c>
      <c r="B110" s="31" t="s">
        <v>216</v>
      </c>
      <c r="C110" s="9">
        <v>0</v>
      </c>
      <c r="D110" s="20" t="s">
        <v>210</v>
      </c>
      <c r="E110" s="9">
        <v>0</v>
      </c>
      <c r="F110" s="27">
        <v>2286</v>
      </c>
      <c r="G110" s="10">
        <v>0</v>
      </c>
      <c r="H110" s="13">
        <v>0</v>
      </c>
    </row>
    <row r="111" ht="45" customHeight="1" spans="1:8">
      <c r="A111" s="26" t="s">
        <v>163</v>
      </c>
      <c r="B111" s="26" t="s">
        <v>223</v>
      </c>
      <c r="C111" s="9">
        <v>0</v>
      </c>
      <c r="D111" s="20" t="s">
        <v>35</v>
      </c>
      <c r="E111" s="9">
        <v>0</v>
      </c>
      <c r="F111" s="27">
        <v>686</v>
      </c>
      <c r="G111" s="10">
        <v>0</v>
      </c>
      <c r="H111" s="13">
        <v>0</v>
      </c>
    </row>
    <row r="112" ht="45" customHeight="1" spans="1:8">
      <c r="A112" s="26" t="s">
        <v>163</v>
      </c>
      <c r="B112" s="26" t="s">
        <v>224</v>
      </c>
      <c r="C112" s="9">
        <v>0</v>
      </c>
      <c r="D112" s="20" t="s">
        <v>35</v>
      </c>
      <c r="E112" s="9">
        <v>0</v>
      </c>
      <c r="F112" s="27">
        <v>686</v>
      </c>
      <c r="G112" s="10">
        <v>0</v>
      </c>
      <c r="H112" s="13">
        <v>0</v>
      </c>
    </row>
    <row r="113" ht="45" customHeight="1" spans="1:8">
      <c r="A113" s="26" t="s">
        <v>163</v>
      </c>
      <c r="B113" s="26" t="s">
        <v>225</v>
      </c>
      <c r="C113" s="9">
        <v>0</v>
      </c>
      <c r="D113" s="20" t="s">
        <v>35</v>
      </c>
      <c r="E113" s="9">
        <v>0</v>
      </c>
      <c r="F113" s="27">
        <v>686</v>
      </c>
      <c r="G113" s="10">
        <v>0</v>
      </c>
      <c r="H113" s="13">
        <v>0</v>
      </c>
    </row>
    <row r="114" ht="45" customHeight="1" spans="1:8">
      <c r="A114" s="26" t="s">
        <v>163</v>
      </c>
      <c r="B114" s="26" t="s">
        <v>226</v>
      </c>
      <c r="C114" s="9">
        <v>0</v>
      </c>
      <c r="D114" s="20" t="s">
        <v>35</v>
      </c>
      <c r="E114" s="9">
        <v>0</v>
      </c>
      <c r="F114" s="27">
        <v>1783</v>
      </c>
      <c r="G114" s="10">
        <v>0</v>
      </c>
      <c r="H114" s="13">
        <v>0</v>
      </c>
    </row>
    <row r="115" ht="45" customHeight="1" spans="1:8">
      <c r="A115" s="26" t="s">
        <v>163</v>
      </c>
      <c r="B115" s="26" t="s">
        <v>227</v>
      </c>
      <c r="C115" s="9">
        <v>0</v>
      </c>
      <c r="D115" s="20" t="s">
        <v>35</v>
      </c>
      <c r="E115" s="9">
        <v>0</v>
      </c>
      <c r="F115" s="27">
        <v>1783</v>
      </c>
      <c r="G115" s="10">
        <v>0</v>
      </c>
      <c r="H115" s="13">
        <v>0</v>
      </c>
    </row>
    <row r="116" ht="45" customHeight="1" spans="1:8">
      <c r="A116" s="26" t="s">
        <v>163</v>
      </c>
      <c r="B116" s="26" t="s">
        <v>228</v>
      </c>
      <c r="C116" s="9">
        <v>0</v>
      </c>
      <c r="D116" s="20" t="s">
        <v>35</v>
      </c>
      <c r="E116" s="9">
        <v>0</v>
      </c>
      <c r="F116" s="27">
        <v>1530</v>
      </c>
      <c r="G116" s="10">
        <v>0</v>
      </c>
      <c r="H116" s="13">
        <v>0</v>
      </c>
    </row>
    <row r="117" ht="45" customHeight="1" spans="1:8">
      <c r="A117" s="26" t="s">
        <v>163</v>
      </c>
      <c r="B117" s="26" t="s">
        <v>229</v>
      </c>
      <c r="C117" s="9">
        <v>0</v>
      </c>
      <c r="D117" s="29" t="s">
        <v>86</v>
      </c>
      <c r="E117" s="9">
        <v>0</v>
      </c>
      <c r="F117" s="27">
        <v>206</v>
      </c>
      <c r="G117" s="10">
        <v>0</v>
      </c>
      <c r="H117" s="30" t="s">
        <v>230</v>
      </c>
    </row>
    <row r="118" ht="45" customHeight="1" spans="1:8">
      <c r="A118" s="26" t="s">
        <v>163</v>
      </c>
      <c r="B118" s="26" t="s">
        <v>231</v>
      </c>
      <c r="C118" s="9">
        <v>0</v>
      </c>
      <c r="D118" s="20" t="s">
        <v>86</v>
      </c>
      <c r="E118" s="9">
        <v>0</v>
      </c>
      <c r="F118" s="27">
        <v>317</v>
      </c>
      <c r="G118" s="10">
        <v>0</v>
      </c>
      <c r="H118" s="28" t="s">
        <v>232</v>
      </c>
    </row>
    <row r="119" ht="45" customHeight="1" spans="1:8">
      <c r="A119" s="26" t="s">
        <v>163</v>
      </c>
      <c r="B119" s="26" t="s">
        <v>233</v>
      </c>
      <c r="C119" s="9">
        <v>0</v>
      </c>
      <c r="D119" s="20" t="s">
        <v>86</v>
      </c>
      <c r="E119" s="9">
        <v>0</v>
      </c>
      <c r="F119" s="27">
        <v>4648</v>
      </c>
      <c r="G119" s="10">
        <v>0</v>
      </c>
      <c r="H119" s="13">
        <v>0</v>
      </c>
    </row>
    <row r="120" ht="45" customHeight="1" spans="1:8">
      <c r="A120" s="32" t="s">
        <v>234</v>
      </c>
      <c r="B120" s="33" t="s">
        <v>235</v>
      </c>
      <c r="C120" s="34" t="s">
        <v>113</v>
      </c>
      <c r="D120" s="34" t="s">
        <v>236</v>
      </c>
      <c r="E120" s="23" t="s">
        <v>237</v>
      </c>
      <c r="F120" s="35">
        <v>40</v>
      </c>
      <c r="G120" s="36">
        <v>720</v>
      </c>
      <c r="H120" s="37">
        <v>4008837201009</v>
      </c>
    </row>
    <row r="121" ht="45" customHeight="1" spans="1:8">
      <c r="A121" s="38"/>
      <c r="B121" s="39"/>
      <c r="C121" s="34" t="s">
        <v>113</v>
      </c>
      <c r="D121" s="34" t="s">
        <v>238</v>
      </c>
      <c r="E121" s="23" t="s">
        <v>239</v>
      </c>
      <c r="F121" s="35">
        <v>87</v>
      </c>
      <c r="G121" s="36">
        <v>609</v>
      </c>
      <c r="H121" s="37">
        <v>4008837201047</v>
      </c>
    </row>
    <row r="122" ht="45" customHeight="1" spans="1:8">
      <c r="A122" s="40"/>
      <c r="B122" s="41"/>
      <c r="C122" s="34" t="s">
        <v>113</v>
      </c>
      <c r="D122" s="34" t="s">
        <v>240</v>
      </c>
      <c r="E122" s="23" t="s">
        <v>241</v>
      </c>
      <c r="F122" s="35">
        <v>141</v>
      </c>
      <c r="G122" s="36">
        <v>1410</v>
      </c>
      <c r="H122" s="37">
        <v>4008837201054</v>
      </c>
    </row>
    <row r="123" ht="45" customHeight="1" spans="1:8">
      <c r="A123" s="26" t="s">
        <v>234</v>
      </c>
      <c r="B123" s="42" t="s">
        <v>242</v>
      </c>
      <c r="C123" s="34" t="s">
        <v>113</v>
      </c>
      <c r="D123" s="18" t="s">
        <v>243</v>
      </c>
      <c r="E123" s="18" t="s">
        <v>244</v>
      </c>
      <c r="F123" s="35">
        <v>169</v>
      </c>
      <c r="G123" s="36">
        <v>1014</v>
      </c>
      <c r="H123" s="37">
        <v>4008837201085</v>
      </c>
    </row>
    <row r="124" ht="45" customHeight="1" spans="1:8">
      <c r="A124" s="32" t="s">
        <v>234</v>
      </c>
      <c r="B124" s="33" t="s">
        <v>245</v>
      </c>
      <c r="C124" s="18" t="s">
        <v>113</v>
      </c>
      <c r="D124" s="18" t="s">
        <v>238</v>
      </c>
      <c r="E124" s="23" t="s">
        <v>239</v>
      </c>
      <c r="F124" s="35">
        <v>88</v>
      </c>
      <c r="G124" s="36">
        <v>616</v>
      </c>
      <c r="H124" s="37">
        <v>4008837202037</v>
      </c>
    </row>
    <row r="125" ht="45" customHeight="1" spans="1:8">
      <c r="A125" s="40"/>
      <c r="B125" s="41"/>
      <c r="C125" s="18" t="s">
        <v>113</v>
      </c>
      <c r="D125" s="18" t="s">
        <v>240</v>
      </c>
      <c r="E125" s="23" t="s">
        <v>241</v>
      </c>
      <c r="F125" s="35">
        <v>161</v>
      </c>
      <c r="G125" s="36">
        <v>1610</v>
      </c>
      <c r="H125" s="37">
        <v>4008837202112</v>
      </c>
    </row>
    <row r="126" ht="45" customHeight="1" spans="1:8">
      <c r="A126" s="26" t="s">
        <v>234</v>
      </c>
      <c r="B126" s="42" t="s">
        <v>246</v>
      </c>
      <c r="C126" s="18" t="s">
        <v>113</v>
      </c>
      <c r="D126" s="18" t="s">
        <v>238</v>
      </c>
      <c r="E126" s="18" t="s">
        <v>239</v>
      </c>
      <c r="F126" s="35">
        <v>106</v>
      </c>
      <c r="G126" s="36">
        <v>742</v>
      </c>
      <c r="H126" s="37">
        <v>4008837202051</v>
      </c>
    </row>
    <row r="127" ht="45" customHeight="1" spans="1:8">
      <c r="A127" s="26" t="s">
        <v>234</v>
      </c>
      <c r="B127" s="42" t="s">
        <v>247</v>
      </c>
      <c r="C127" s="18" t="s">
        <v>113</v>
      </c>
      <c r="D127" s="18" t="s">
        <v>238</v>
      </c>
      <c r="E127" s="18" t="s">
        <v>239</v>
      </c>
      <c r="F127" s="35">
        <v>135</v>
      </c>
      <c r="G127" s="36">
        <v>945</v>
      </c>
      <c r="H127" s="37">
        <v>4008837202075</v>
      </c>
    </row>
    <row r="128" ht="45" customHeight="1" spans="1:8">
      <c r="A128" s="26" t="s">
        <v>234</v>
      </c>
      <c r="B128" s="42" t="s">
        <v>248</v>
      </c>
      <c r="C128" s="18" t="s">
        <v>113</v>
      </c>
      <c r="D128" s="18" t="s">
        <v>238</v>
      </c>
      <c r="E128" s="18" t="s">
        <v>239</v>
      </c>
      <c r="F128" s="35">
        <v>90</v>
      </c>
      <c r="G128" s="36">
        <v>630</v>
      </c>
      <c r="H128" s="37">
        <v>4008837202082</v>
      </c>
    </row>
    <row r="129" ht="45" customHeight="1" spans="1:8">
      <c r="A129" s="26" t="s">
        <v>234</v>
      </c>
      <c r="B129" s="42" t="s">
        <v>249</v>
      </c>
      <c r="C129" s="18" t="s">
        <v>113</v>
      </c>
      <c r="D129" s="18" t="s">
        <v>238</v>
      </c>
      <c r="E129" s="18" t="s">
        <v>239</v>
      </c>
      <c r="F129" s="35">
        <v>90</v>
      </c>
      <c r="G129" s="36">
        <v>630</v>
      </c>
      <c r="H129" s="37">
        <v>4008837202181</v>
      </c>
    </row>
    <row r="130" ht="45" customHeight="1" spans="1:8">
      <c r="A130" s="26" t="s">
        <v>234</v>
      </c>
      <c r="B130" s="42" t="s">
        <v>250</v>
      </c>
      <c r="C130" s="18" t="s">
        <v>113</v>
      </c>
      <c r="D130" s="18" t="s">
        <v>238</v>
      </c>
      <c r="E130" s="18" t="s">
        <v>239</v>
      </c>
      <c r="F130" s="35">
        <v>89</v>
      </c>
      <c r="G130" s="36">
        <v>623</v>
      </c>
      <c r="H130" s="37">
        <v>4008837202754</v>
      </c>
    </row>
    <row r="131" ht="45" customHeight="1" spans="1:8">
      <c r="A131" s="26" t="s">
        <v>234</v>
      </c>
      <c r="B131" s="42" t="s">
        <v>251</v>
      </c>
      <c r="C131" s="18" t="s">
        <v>113</v>
      </c>
      <c r="D131" s="18" t="s">
        <v>238</v>
      </c>
      <c r="E131" s="18" t="s">
        <v>239</v>
      </c>
      <c r="F131" s="35">
        <v>89</v>
      </c>
      <c r="G131" s="36">
        <v>623</v>
      </c>
      <c r="H131" s="37">
        <v>4008837202228</v>
      </c>
    </row>
    <row r="132" ht="45" customHeight="1" spans="1:8">
      <c r="A132" s="26" t="s">
        <v>234</v>
      </c>
      <c r="B132" s="42" t="s">
        <v>252</v>
      </c>
      <c r="C132" s="18" t="s">
        <v>113</v>
      </c>
      <c r="D132" s="18" t="s">
        <v>238</v>
      </c>
      <c r="E132" s="18" t="s">
        <v>239</v>
      </c>
      <c r="F132" s="35">
        <v>93</v>
      </c>
      <c r="G132" s="36">
        <v>651</v>
      </c>
      <c r="H132" s="37">
        <v>4008837202297</v>
      </c>
    </row>
    <row r="133" ht="45" customHeight="1" spans="1:8">
      <c r="A133" s="26" t="s">
        <v>234</v>
      </c>
      <c r="B133" s="42" t="s">
        <v>253</v>
      </c>
      <c r="C133" s="18" t="s">
        <v>113</v>
      </c>
      <c r="D133" s="18" t="s">
        <v>240</v>
      </c>
      <c r="E133" s="18" t="s">
        <v>241</v>
      </c>
      <c r="F133" s="35">
        <v>130</v>
      </c>
      <c r="G133" s="36">
        <v>1300</v>
      </c>
      <c r="H133" s="37">
        <v>4008837204031</v>
      </c>
    </row>
    <row r="134" ht="45" customHeight="1" spans="1:8">
      <c r="A134" s="26" t="s">
        <v>234</v>
      </c>
      <c r="B134" s="42" t="s">
        <v>254</v>
      </c>
      <c r="C134" s="18" t="s">
        <v>113</v>
      </c>
      <c r="D134" s="18" t="s">
        <v>240</v>
      </c>
      <c r="E134" s="18" t="s">
        <v>241</v>
      </c>
      <c r="F134" s="35">
        <v>103</v>
      </c>
      <c r="G134" s="36">
        <v>1030</v>
      </c>
      <c r="H134" s="37">
        <v>4008837231068</v>
      </c>
    </row>
    <row r="135" ht="45" customHeight="1" spans="1:8">
      <c r="A135" s="26" t="s">
        <v>234</v>
      </c>
      <c r="B135" s="42" t="s">
        <v>255</v>
      </c>
      <c r="C135" s="18" t="s">
        <v>113</v>
      </c>
      <c r="D135" s="18" t="s">
        <v>238</v>
      </c>
      <c r="E135" s="18" t="s">
        <v>256</v>
      </c>
      <c r="F135" s="35">
        <v>58</v>
      </c>
      <c r="G135" s="36">
        <v>1160</v>
      </c>
      <c r="H135" s="37">
        <v>4008837231075</v>
      </c>
    </row>
    <row r="136" ht="45" customHeight="1" spans="1:8">
      <c r="A136" s="32" t="s">
        <v>234</v>
      </c>
      <c r="B136" s="33" t="s">
        <v>257</v>
      </c>
      <c r="C136" s="18" t="s">
        <v>113</v>
      </c>
      <c r="D136" s="24" t="s">
        <v>258</v>
      </c>
      <c r="E136" s="23" t="s">
        <v>259</v>
      </c>
      <c r="F136" s="35">
        <f>G136/24</f>
        <v>13</v>
      </c>
      <c r="G136" s="36">
        <v>312</v>
      </c>
      <c r="H136" s="37">
        <v>4008837210001</v>
      </c>
    </row>
    <row r="137" ht="45" customHeight="1" spans="1:8">
      <c r="A137" s="38"/>
      <c r="B137" s="39"/>
      <c r="C137" s="18" t="s">
        <v>113</v>
      </c>
      <c r="D137" s="24" t="s">
        <v>260</v>
      </c>
      <c r="E137" s="23" t="s">
        <v>261</v>
      </c>
      <c r="F137" s="35">
        <f t="shared" ref="F137:F142" si="9">G137/10</f>
        <v>31</v>
      </c>
      <c r="G137" s="36">
        <v>310</v>
      </c>
      <c r="H137" s="37">
        <v>4008837210025</v>
      </c>
    </row>
    <row r="138" ht="45" customHeight="1" spans="1:8">
      <c r="A138" s="38"/>
      <c r="B138" s="39"/>
      <c r="C138" s="18" t="s">
        <v>113</v>
      </c>
      <c r="D138" s="24" t="s">
        <v>262</v>
      </c>
      <c r="E138" s="18" t="s">
        <v>261</v>
      </c>
      <c r="F138" s="35">
        <f>G138/10</f>
        <v>55</v>
      </c>
      <c r="G138" s="36">
        <v>550</v>
      </c>
      <c r="H138" s="37">
        <v>4008837210070</v>
      </c>
    </row>
    <row r="139" ht="45" customHeight="1" spans="1:8">
      <c r="A139" s="40"/>
      <c r="B139" s="41"/>
      <c r="C139" s="18" t="s">
        <v>113</v>
      </c>
      <c r="D139" s="24" t="s">
        <v>263</v>
      </c>
      <c r="E139" s="18" t="s">
        <v>264</v>
      </c>
      <c r="F139" s="35">
        <f>G139/12</f>
        <v>20</v>
      </c>
      <c r="G139" s="36">
        <v>240</v>
      </c>
      <c r="H139" s="37">
        <v>4008837210117</v>
      </c>
    </row>
    <row r="140" ht="45" customHeight="1" spans="1:8">
      <c r="A140" s="32" t="s">
        <v>234</v>
      </c>
      <c r="B140" s="33" t="s">
        <v>265</v>
      </c>
      <c r="C140" s="18" t="s">
        <v>113</v>
      </c>
      <c r="D140" s="24" t="s">
        <v>266</v>
      </c>
      <c r="E140" s="18" t="s">
        <v>267</v>
      </c>
      <c r="F140" s="23">
        <f>G140/21</f>
        <v>22</v>
      </c>
      <c r="G140" s="36">
        <v>462</v>
      </c>
      <c r="H140" s="37">
        <v>4008837210032</v>
      </c>
    </row>
    <row r="141" ht="45" customHeight="1" spans="1:8">
      <c r="A141" s="38"/>
      <c r="B141" s="39"/>
      <c r="C141" s="18" t="s">
        <v>113</v>
      </c>
      <c r="D141" s="24" t="s">
        <v>268</v>
      </c>
      <c r="E141" s="18" t="s">
        <v>261</v>
      </c>
      <c r="F141" s="23">
        <f>G141/10</f>
        <v>39</v>
      </c>
      <c r="G141" s="36">
        <v>390</v>
      </c>
      <c r="H141" s="37">
        <v>4008837210063</v>
      </c>
    </row>
    <row r="142" ht="45" customHeight="1" spans="1:8">
      <c r="A142" s="40"/>
      <c r="B142" s="41"/>
      <c r="C142" s="18" t="s">
        <v>113</v>
      </c>
      <c r="D142" s="24" t="s">
        <v>269</v>
      </c>
      <c r="E142" s="18" t="s">
        <v>261</v>
      </c>
      <c r="F142" s="23">
        <f>G142/10</f>
        <v>72</v>
      </c>
      <c r="G142" s="36">
        <v>720</v>
      </c>
      <c r="H142" s="37">
        <v>4008837210087</v>
      </c>
    </row>
    <row r="143" ht="45" customHeight="1" spans="1:8">
      <c r="A143" s="32" t="s">
        <v>234</v>
      </c>
      <c r="B143" s="32" t="s">
        <v>270</v>
      </c>
      <c r="C143" s="18" t="s">
        <v>113</v>
      </c>
      <c r="D143" s="24" t="s">
        <v>271</v>
      </c>
      <c r="E143" s="18" t="s">
        <v>272</v>
      </c>
      <c r="F143" s="23">
        <f>G143/15</f>
        <v>35</v>
      </c>
      <c r="G143" s="36">
        <v>525</v>
      </c>
      <c r="H143" s="37">
        <v>4008837210049</v>
      </c>
    </row>
    <row r="144" ht="45" customHeight="1" spans="1:8">
      <c r="A144" s="40"/>
      <c r="B144" s="40"/>
      <c r="C144" s="18" t="s">
        <v>113</v>
      </c>
      <c r="D144" s="24" t="s">
        <v>273</v>
      </c>
      <c r="E144" s="18" t="s">
        <v>274</v>
      </c>
      <c r="F144" s="23">
        <f>G144/8</f>
        <v>65</v>
      </c>
      <c r="G144" s="36">
        <v>520</v>
      </c>
      <c r="H144" s="37">
        <v>4008837210056</v>
      </c>
    </row>
    <row r="145" ht="45" customHeight="1" spans="1:8">
      <c r="A145" s="26" t="s">
        <v>234</v>
      </c>
      <c r="B145" s="43" t="s">
        <v>275</v>
      </c>
      <c r="C145" s="18" t="s">
        <v>113</v>
      </c>
      <c r="D145" s="24" t="s">
        <v>276</v>
      </c>
      <c r="E145" s="18" t="s">
        <v>264</v>
      </c>
      <c r="F145" s="23">
        <f t="shared" ref="F145:F148" si="10">G145/12</f>
        <v>24</v>
      </c>
      <c r="G145" s="36">
        <v>288</v>
      </c>
      <c r="H145" s="37">
        <v>4008837214108</v>
      </c>
    </row>
    <row r="146" ht="45" customHeight="1" spans="1:8">
      <c r="A146" s="26" t="s">
        <v>234</v>
      </c>
      <c r="B146" s="42" t="s">
        <v>277</v>
      </c>
      <c r="C146" s="18" t="s">
        <v>113</v>
      </c>
      <c r="D146" s="24" t="s">
        <v>276</v>
      </c>
      <c r="E146" s="18" t="s">
        <v>264</v>
      </c>
      <c r="F146" s="23">
        <f>G146/12</f>
        <v>24</v>
      </c>
      <c r="G146" s="36">
        <v>288</v>
      </c>
      <c r="H146" s="37">
        <v>4008837214115</v>
      </c>
    </row>
    <row r="147" ht="45" customHeight="1" spans="1:8">
      <c r="A147" s="26" t="s">
        <v>234</v>
      </c>
      <c r="B147" s="42" t="s">
        <v>278</v>
      </c>
      <c r="C147" s="18" t="s">
        <v>113</v>
      </c>
      <c r="D147" s="24" t="s">
        <v>276</v>
      </c>
      <c r="E147" s="18" t="s">
        <v>264</v>
      </c>
      <c r="F147" s="23">
        <f>G147/12</f>
        <v>24</v>
      </c>
      <c r="G147" s="36">
        <v>288</v>
      </c>
      <c r="H147" s="37">
        <v>4008837214122</v>
      </c>
    </row>
    <row r="148" ht="45" customHeight="1" spans="1:8">
      <c r="A148" s="26" t="s">
        <v>234</v>
      </c>
      <c r="B148" s="42" t="s">
        <v>279</v>
      </c>
      <c r="C148" s="18" t="s">
        <v>113</v>
      </c>
      <c r="D148" s="24" t="s">
        <v>276</v>
      </c>
      <c r="E148" s="18" t="s">
        <v>264</v>
      </c>
      <c r="F148" s="23">
        <f>G148/12</f>
        <v>24</v>
      </c>
      <c r="G148" s="36">
        <v>288</v>
      </c>
      <c r="H148" s="37">
        <v>4008837214146</v>
      </c>
    </row>
    <row r="149" ht="45" customHeight="1" spans="1:8">
      <c r="A149" s="26" t="s">
        <v>234</v>
      </c>
      <c r="B149" s="42" t="s">
        <v>280</v>
      </c>
      <c r="C149" s="18" t="s">
        <v>113</v>
      </c>
      <c r="D149" s="18" t="s">
        <v>281</v>
      </c>
      <c r="E149" s="18" t="s">
        <v>282</v>
      </c>
      <c r="F149" s="23">
        <f t="shared" ref="F149:F153" si="11">G149/6</f>
        <v>40</v>
      </c>
      <c r="G149" s="36">
        <v>240</v>
      </c>
      <c r="H149" s="37">
        <v>4008837226002</v>
      </c>
    </row>
    <row r="150" ht="45" customHeight="1" spans="1:8">
      <c r="A150" s="26" t="s">
        <v>234</v>
      </c>
      <c r="B150" s="43" t="s">
        <v>283</v>
      </c>
      <c r="C150" s="18" t="s">
        <v>113</v>
      </c>
      <c r="D150" s="18" t="s">
        <v>281</v>
      </c>
      <c r="E150" s="18" t="s">
        <v>282</v>
      </c>
      <c r="F150" s="23">
        <f>G150/6</f>
        <v>40</v>
      </c>
      <c r="G150" s="36">
        <v>240</v>
      </c>
      <c r="H150" s="37">
        <v>4008837226019</v>
      </c>
    </row>
    <row r="151" ht="45" customHeight="1" spans="1:8">
      <c r="A151" s="26" t="s">
        <v>234</v>
      </c>
      <c r="B151" s="43" t="s">
        <v>284</v>
      </c>
      <c r="C151" s="18" t="s">
        <v>113</v>
      </c>
      <c r="D151" s="18" t="s">
        <v>281</v>
      </c>
      <c r="E151" s="18" t="s">
        <v>282</v>
      </c>
      <c r="F151" s="23">
        <f>G151/6</f>
        <v>40</v>
      </c>
      <c r="G151" s="36">
        <v>240</v>
      </c>
      <c r="H151" s="37">
        <v>4008837226521</v>
      </c>
    </row>
    <row r="152" ht="45" customHeight="1" spans="1:8">
      <c r="A152" s="26" t="s">
        <v>234</v>
      </c>
      <c r="B152" s="42" t="s">
        <v>285</v>
      </c>
      <c r="C152" s="18" t="s">
        <v>113</v>
      </c>
      <c r="D152" s="18" t="s">
        <v>281</v>
      </c>
      <c r="E152" s="18" t="s">
        <v>282</v>
      </c>
      <c r="F152" s="23">
        <f>G152/6</f>
        <v>40</v>
      </c>
      <c r="G152" s="36">
        <v>240</v>
      </c>
      <c r="H152" s="37">
        <v>4008837226538</v>
      </c>
    </row>
    <row r="153" ht="45" customHeight="1" spans="1:8">
      <c r="A153" s="26" t="s">
        <v>234</v>
      </c>
      <c r="B153" s="42" t="s">
        <v>286</v>
      </c>
      <c r="C153" s="18" t="s">
        <v>113</v>
      </c>
      <c r="D153" s="18" t="s">
        <v>281</v>
      </c>
      <c r="E153" s="18" t="s">
        <v>282</v>
      </c>
      <c r="F153" s="23">
        <f>G153/6</f>
        <v>40</v>
      </c>
      <c r="G153" s="36">
        <v>240</v>
      </c>
      <c r="H153" s="37">
        <v>4008837226545</v>
      </c>
    </row>
    <row r="154" ht="45" customHeight="1" spans="1:8">
      <c r="A154" s="26" t="s">
        <v>234</v>
      </c>
      <c r="B154" s="42" t="s">
        <v>287</v>
      </c>
      <c r="C154" s="18" t="s">
        <v>113</v>
      </c>
      <c r="D154" s="24" t="s">
        <v>288</v>
      </c>
      <c r="E154" s="18" t="s">
        <v>264</v>
      </c>
      <c r="F154" s="23">
        <f t="shared" ref="F154:F157" si="12">G154/12</f>
        <v>22</v>
      </c>
      <c r="G154" s="36">
        <v>264</v>
      </c>
      <c r="H154" s="37">
        <v>4008837218212</v>
      </c>
    </row>
    <row r="155" ht="45" customHeight="1" spans="1:8">
      <c r="A155" s="26" t="s">
        <v>234</v>
      </c>
      <c r="B155" s="42" t="s">
        <v>289</v>
      </c>
      <c r="C155" s="18" t="s">
        <v>113</v>
      </c>
      <c r="D155" s="24" t="s">
        <v>290</v>
      </c>
      <c r="E155" s="18" t="s">
        <v>264</v>
      </c>
      <c r="F155" s="23">
        <f>G155/12</f>
        <v>22</v>
      </c>
      <c r="G155" s="36">
        <v>264</v>
      </c>
      <c r="H155" s="37">
        <v>4008837218229</v>
      </c>
    </row>
    <row r="156" ht="45" customHeight="1" spans="1:8">
      <c r="A156" s="26" t="s">
        <v>234</v>
      </c>
      <c r="B156" s="42" t="s">
        <v>291</v>
      </c>
      <c r="C156" s="18" t="s">
        <v>113</v>
      </c>
      <c r="D156" s="24" t="s">
        <v>288</v>
      </c>
      <c r="E156" s="18" t="s">
        <v>264</v>
      </c>
      <c r="F156" s="23">
        <f>G156/12</f>
        <v>22</v>
      </c>
      <c r="G156" s="36">
        <v>264</v>
      </c>
      <c r="H156" s="37">
        <v>4008837218236</v>
      </c>
    </row>
    <row r="157" ht="45" customHeight="1" spans="1:8">
      <c r="A157" s="26" t="s">
        <v>234</v>
      </c>
      <c r="B157" s="42" t="s">
        <v>292</v>
      </c>
      <c r="C157" s="18" t="s">
        <v>113</v>
      </c>
      <c r="D157" s="24" t="s">
        <v>288</v>
      </c>
      <c r="E157" s="18" t="s">
        <v>264</v>
      </c>
      <c r="F157" s="23">
        <f>G157/12</f>
        <v>22</v>
      </c>
      <c r="G157" s="36">
        <v>264</v>
      </c>
      <c r="H157" s="37">
        <v>4008837218243</v>
      </c>
    </row>
    <row r="158" ht="45" customHeight="1" spans="1:8">
      <c r="A158" s="26" t="s">
        <v>234</v>
      </c>
      <c r="B158" s="42" t="s">
        <v>293</v>
      </c>
      <c r="C158" s="24" t="s">
        <v>113</v>
      </c>
      <c r="D158" s="24" t="s">
        <v>290</v>
      </c>
      <c r="E158" s="18" t="s">
        <v>264</v>
      </c>
      <c r="F158" s="23">
        <f t="shared" ref="F158:F160" si="13">G158/12</f>
        <v>25</v>
      </c>
      <c r="G158" s="36">
        <v>300</v>
      </c>
      <c r="H158" s="37">
        <v>4008837218250</v>
      </c>
    </row>
    <row r="159" ht="45" customHeight="1" spans="1:8">
      <c r="A159" s="26" t="s">
        <v>234</v>
      </c>
      <c r="B159" s="42" t="s">
        <v>294</v>
      </c>
      <c r="C159" s="24" t="s">
        <v>113</v>
      </c>
      <c r="D159" s="24" t="s">
        <v>290</v>
      </c>
      <c r="E159" s="18" t="s">
        <v>264</v>
      </c>
      <c r="F159" s="23">
        <f>G159/12</f>
        <v>25</v>
      </c>
      <c r="G159" s="36">
        <v>300</v>
      </c>
      <c r="H159" s="37">
        <v>4008837218267</v>
      </c>
    </row>
    <row r="160" ht="45" customHeight="1" spans="1:8">
      <c r="A160" s="26" t="s">
        <v>234</v>
      </c>
      <c r="B160" s="42" t="s">
        <v>295</v>
      </c>
      <c r="C160" s="24" t="s">
        <v>113</v>
      </c>
      <c r="D160" s="24" t="s">
        <v>290</v>
      </c>
      <c r="E160" s="18" t="s">
        <v>264</v>
      </c>
      <c r="F160" s="23">
        <f>G160/12</f>
        <v>25</v>
      </c>
      <c r="G160" s="36">
        <v>300</v>
      </c>
      <c r="H160" s="37">
        <v>4008837218274</v>
      </c>
    </row>
    <row r="161" ht="45" customHeight="1" spans="1:8">
      <c r="A161" s="26" t="s">
        <v>234</v>
      </c>
      <c r="B161" s="42" t="s">
        <v>296</v>
      </c>
      <c r="C161" s="24" t="s">
        <v>113</v>
      </c>
      <c r="D161" s="24" t="s">
        <v>276</v>
      </c>
      <c r="E161" s="18" t="s">
        <v>264</v>
      </c>
      <c r="F161" s="23">
        <f t="shared" ref="F161:F167" si="14">G161/12</f>
        <v>22</v>
      </c>
      <c r="G161" s="36">
        <v>264</v>
      </c>
      <c r="H161" s="37">
        <v>4008837219806</v>
      </c>
    </row>
    <row r="162" ht="45" customHeight="1" spans="1:8">
      <c r="A162" s="26" t="s">
        <v>234</v>
      </c>
      <c r="B162" s="42" t="s">
        <v>297</v>
      </c>
      <c r="C162" s="24" t="s">
        <v>113</v>
      </c>
      <c r="D162" s="24" t="s">
        <v>276</v>
      </c>
      <c r="E162" s="18" t="s">
        <v>264</v>
      </c>
      <c r="F162" s="23">
        <f>G162/12</f>
        <v>22</v>
      </c>
      <c r="G162" s="36">
        <v>264</v>
      </c>
      <c r="H162" s="37">
        <v>4008837219813</v>
      </c>
    </row>
    <row r="163" ht="45" customHeight="1" spans="1:8">
      <c r="A163" s="26" t="s">
        <v>234</v>
      </c>
      <c r="B163" s="42" t="s">
        <v>298</v>
      </c>
      <c r="C163" s="24" t="s">
        <v>113</v>
      </c>
      <c r="D163" s="24" t="s">
        <v>276</v>
      </c>
      <c r="E163" s="18" t="s">
        <v>264</v>
      </c>
      <c r="F163" s="23">
        <f>G163/12</f>
        <v>22</v>
      </c>
      <c r="G163" s="36">
        <v>264</v>
      </c>
      <c r="H163" s="37">
        <v>4008837219820</v>
      </c>
    </row>
    <row r="164" ht="45" customHeight="1" spans="1:8">
      <c r="A164" s="26" t="s">
        <v>234</v>
      </c>
      <c r="B164" s="42" t="s">
        <v>299</v>
      </c>
      <c r="C164" s="24" t="s">
        <v>113</v>
      </c>
      <c r="D164" s="24" t="s">
        <v>288</v>
      </c>
      <c r="E164" s="18" t="s">
        <v>264</v>
      </c>
      <c r="F164" s="23">
        <f>G164/12</f>
        <v>22</v>
      </c>
      <c r="G164" s="36">
        <v>264</v>
      </c>
      <c r="H164" s="37">
        <v>4008837219837</v>
      </c>
    </row>
    <row r="165" ht="45" customHeight="1" spans="1:8">
      <c r="A165" s="26" t="s">
        <v>234</v>
      </c>
      <c r="B165" s="42" t="s">
        <v>300</v>
      </c>
      <c r="C165" s="24" t="s">
        <v>113</v>
      </c>
      <c r="D165" s="24" t="s">
        <v>276</v>
      </c>
      <c r="E165" s="18" t="s">
        <v>264</v>
      </c>
      <c r="F165" s="23">
        <f>G165/12</f>
        <v>22</v>
      </c>
      <c r="G165" s="36">
        <v>264</v>
      </c>
      <c r="H165" s="37">
        <v>4008837219844</v>
      </c>
    </row>
    <row r="166" ht="45" customHeight="1" spans="1:8">
      <c r="A166" s="26" t="s">
        <v>234</v>
      </c>
      <c r="B166" s="42" t="s">
        <v>301</v>
      </c>
      <c r="C166" s="24" t="s">
        <v>113</v>
      </c>
      <c r="D166" s="24" t="s">
        <v>288</v>
      </c>
      <c r="E166" s="18" t="s">
        <v>264</v>
      </c>
      <c r="F166" s="23">
        <f>G166/12</f>
        <v>22</v>
      </c>
      <c r="G166" s="36">
        <v>264</v>
      </c>
      <c r="H166" s="37">
        <v>4008837219851</v>
      </c>
    </row>
    <row r="167" ht="45" customHeight="1" spans="1:8">
      <c r="A167" s="26" t="s">
        <v>234</v>
      </c>
      <c r="B167" s="42" t="s">
        <v>302</v>
      </c>
      <c r="C167" s="24" t="s">
        <v>113</v>
      </c>
      <c r="D167" s="24" t="s">
        <v>288</v>
      </c>
      <c r="E167" s="18" t="s">
        <v>264</v>
      </c>
      <c r="F167" s="23">
        <f>G167/12</f>
        <v>22</v>
      </c>
      <c r="G167" s="36">
        <v>264</v>
      </c>
      <c r="H167" s="37">
        <v>4008837219868</v>
      </c>
    </row>
    <row r="168" ht="45" customHeight="1" spans="1:8">
      <c r="A168" s="9" t="s">
        <v>303</v>
      </c>
      <c r="B168" s="44" t="s">
        <v>304</v>
      </c>
      <c r="C168" s="45">
        <v>0</v>
      </c>
      <c r="D168" s="18" t="s">
        <v>35</v>
      </c>
      <c r="E168" s="45">
        <v>0</v>
      </c>
      <c r="F168" s="46">
        <v>475</v>
      </c>
      <c r="G168" s="47">
        <v>0</v>
      </c>
      <c r="H168" s="48">
        <v>11200500</v>
      </c>
    </row>
    <row r="169" ht="45" customHeight="1" spans="1:8">
      <c r="A169" s="9"/>
      <c r="B169" s="49"/>
      <c r="C169" s="45">
        <v>0</v>
      </c>
      <c r="D169" s="18" t="s">
        <v>132</v>
      </c>
      <c r="E169" s="45">
        <v>0</v>
      </c>
      <c r="F169" s="46">
        <v>258</v>
      </c>
      <c r="G169" s="47">
        <v>0</v>
      </c>
      <c r="H169" s="48">
        <v>11200200</v>
      </c>
    </row>
    <row r="170" ht="45" customHeight="1" spans="1:8">
      <c r="A170" s="9" t="s">
        <v>303</v>
      </c>
      <c r="B170" s="44" t="s">
        <v>305</v>
      </c>
      <c r="C170" s="45">
        <v>0</v>
      </c>
      <c r="D170" s="18" t="s">
        <v>35</v>
      </c>
      <c r="E170" s="45">
        <v>0</v>
      </c>
      <c r="F170" s="46">
        <v>965</v>
      </c>
      <c r="G170" s="47">
        <v>0</v>
      </c>
      <c r="H170" s="53" t="s">
        <v>306</v>
      </c>
    </row>
    <row r="171" ht="45" customHeight="1" spans="1:8">
      <c r="A171" s="9"/>
      <c r="B171" s="49"/>
      <c r="C171" s="45">
        <v>0</v>
      </c>
      <c r="D171" s="18" t="s">
        <v>132</v>
      </c>
      <c r="E171" s="45">
        <v>0</v>
      </c>
      <c r="F171" s="46">
        <v>430</v>
      </c>
      <c r="G171" s="47">
        <v>0</v>
      </c>
      <c r="H171" s="54" t="s">
        <v>307</v>
      </c>
    </row>
    <row r="172" ht="45" customHeight="1" spans="1:8">
      <c r="A172" s="9" t="s">
        <v>303</v>
      </c>
      <c r="B172" s="44" t="s">
        <v>308</v>
      </c>
      <c r="C172" s="45">
        <v>0</v>
      </c>
      <c r="D172" s="18" t="s">
        <v>35</v>
      </c>
      <c r="E172" s="45">
        <v>0</v>
      </c>
      <c r="F172" s="46">
        <v>340</v>
      </c>
      <c r="G172" s="47">
        <v>0</v>
      </c>
      <c r="H172" s="55" t="s">
        <v>309</v>
      </c>
    </row>
    <row r="173" ht="45" customHeight="1" spans="1:8">
      <c r="A173" s="9"/>
      <c r="B173" s="49"/>
      <c r="C173" s="45">
        <v>0</v>
      </c>
      <c r="D173" s="23" t="s">
        <v>132</v>
      </c>
      <c r="E173" s="45">
        <v>0</v>
      </c>
      <c r="F173" s="46">
        <v>240</v>
      </c>
      <c r="G173" s="47">
        <v>0</v>
      </c>
      <c r="H173" s="55" t="s">
        <v>310</v>
      </c>
    </row>
    <row r="174" ht="45" customHeight="1" spans="1:8">
      <c r="A174" s="9" t="s">
        <v>303</v>
      </c>
      <c r="B174" s="44" t="s">
        <v>311</v>
      </c>
      <c r="C174" s="45">
        <v>0</v>
      </c>
      <c r="D174" s="23" t="s">
        <v>312</v>
      </c>
      <c r="E174" s="45">
        <v>0</v>
      </c>
      <c r="F174" s="46">
        <v>143</v>
      </c>
      <c r="G174" s="47">
        <v>0</v>
      </c>
      <c r="H174" s="55" t="s">
        <v>310</v>
      </c>
    </row>
    <row r="175" ht="45" customHeight="1" spans="1:8">
      <c r="A175" s="9" t="s">
        <v>303</v>
      </c>
      <c r="B175" s="44" t="s">
        <v>313</v>
      </c>
      <c r="C175" s="45">
        <v>0</v>
      </c>
      <c r="D175" s="23" t="s">
        <v>35</v>
      </c>
      <c r="E175" s="45">
        <v>0</v>
      </c>
      <c r="F175" s="46">
        <v>475</v>
      </c>
      <c r="G175" s="47">
        <v>0</v>
      </c>
      <c r="H175" s="53" t="s">
        <v>314</v>
      </c>
    </row>
    <row r="176" ht="45" customHeight="1" spans="1:8">
      <c r="A176" s="9" t="s">
        <v>303</v>
      </c>
      <c r="B176" s="44" t="s">
        <v>315</v>
      </c>
      <c r="C176" s="45">
        <v>0</v>
      </c>
      <c r="D176" s="23" t="s">
        <v>35</v>
      </c>
      <c r="E176" s="45">
        <v>0</v>
      </c>
      <c r="F176" s="46">
        <v>313</v>
      </c>
      <c r="G176" s="47">
        <v>0</v>
      </c>
      <c r="H176" s="53" t="s">
        <v>316</v>
      </c>
    </row>
    <row r="177" ht="45" customHeight="1" spans="1:8">
      <c r="A177" s="9" t="s">
        <v>303</v>
      </c>
      <c r="B177" s="44" t="s">
        <v>317</v>
      </c>
      <c r="C177" s="45">
        <v>0</v>
      </c>
      <c r="D177" s="23" t="s">
        <v>132</v>
      </c>
      <c r="E177" s="45">
        <v>0</v>
      </c>
      <c r="F177" s="46">
        <v>270</v>
      </c>
      <c r="G177" s="47">
        <v>0</v>
      </c>
      <c r="H177" s="53" t="s">
        <v>318</v>
      </c>
    </row>
    <row r="178" ht="45" customHeight="1" spans="1:8">
      <c r="A178" s="9"/>
      <c r="B178" s="49"/>
      <c r="C178" s="45">
        <v>0</v>
      </c>
      <c r="D178" s="23" t="s">
        <v>312</v>
      </c>
      <c r="E178" s="45">
        <v>0</v>
      </c>
      <c r="F178" s="46">
        <v>148</v>
      </c>
      <c r="G178" s="47">
        <v>0</v>
      </c>
      <c r="H178" s="53" t="s">
        <v>318</v>
      </c>
    </row>
    <row r="179" ht="45" customHeight="1" spans="1:8">
      <c r="A179" s="9" t="s">
        <v>303</v>
      </c>
      <c r="B179" s="44" t="s">
        <v>319</v>
      </c>
      <c r="C179" s="45">
        <v>0</v>
      </c>
      <c r="D179" s="23" t="s">
        <v>35</v>
      </c>
      <c r="E179" s="45">
        <v>0</v>
      </c>
      <c r="F179" s="46">
        <v>325</v>
      </c>
      <c r="G179" s="47">
        <v>0</v>
      </c>
      <c r="H179" s="53" t="s">
        <v>320</v>
      </c>
    </row>
    <row r="180" ht="45" customHeight="1" spans="1:8">
      <c r="A180" s="9"/>
      <c r="B180" s="49"/>
      <c r="C180" s="45">
        <v>0</v>
      </c>
      <c r="D180" s="23" t="s">
        <v>321</v>
      </c>
      <c r="E180" s="45">
        <v>0</v>
      </c>
      <c r="F180" s="46">
        <v>258</v>
      </c>
      <c r="G180" s="47">
        <v>0</v>
      </c>
      <c r="H180" s="53" t="s">
        <v>322</v>
      </c>
    </row>
    <row r="181" ht="45" customHeight="1" spans="1:8">
      <c r="A181" s="9"/>
      <c r="B181" s="49"/>
      <c r="C181" s="45">
        <v>0</v>
      </c>
      <c r="D181" s="18" t="s">
        <v>132</v>
      </c>
      <c r="E181" s="45">
        <v>0</v>
      </c>
      <c r="F181" s="46">
        <v>218</v>
      </c>
      <c r="G181" s="47">
        <v>0</v>
      </c>
      <c r="H181" s="53" t="s">
        <v>323</v>
      </c>
    </row>
  </sheetData>
  <mergeCells count="20">
    <mergeCell ref="A120:A122"/>
    <mergeCell ref="A124:A125"/>
    <mergeCell ref="A136:A139"/>
    <mergeCell ref="A140:A142"/>
    <mergeCell ref="A143:A144"/>
    <mergeCell ref="A168:A169"/>
    <mergeCell ref="A170:A171"/>
    <mergeCell ref="A172:A173"/>
    <mergeCell ref="A177:A178"/>
    <mergeCell ref="A179:A181"/>
    <mergeCell ref="B120:B122"/>
    <mergeCell ref="B124:B125"/>
    <mergeCell ref="B136:B139"/>
    <mergeCell ref="B140:B142"/>
    <mergeCell ref="B143:B144"/>
    <mergeCell ref="B168:B169"/>
    <mergeCell ref="B170:B171"/>
    <mergeCell ref="B172:B173"/>
    <mergeCell ref="B177:B178"/>
    <mergeCell ref="B179:B181"/>
  </mergeCells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2015-04-30T07:42:53Z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