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7175" windowHeight="9210"/>
  </bookViews>
  <sheets>
    <sheet name="Dashboard" sheetId="1" r:id="rId1"/>
  </sheets>
  <externalReferences>
    <externalReference r:id="rId2"/>
    <externalReference r:id="rId3"/>
  </externalReferences>
  <definedNames>
    <definedName name="Lanes">[2]Des!$E$23</definedName>
    <definedName name="Length">[2]Des!$E$22</definedName>
    <definedName name="Life">[2]Des!$E$24</definedName>
    <definedName name="M">[2]Des!$E$34</definedName>
  </definedNames>
  <calcPr calcId="124519"/>
</workbook>
</file>

<file path=xl/calcChain.xml><?xml version="1.0" encoding="utf-8"?>
<calcChain xmlns="http://schemas.openxmlformats.org/spreadsheetml/2006/main">
  <c r="I22" i="1"/>
  <c r="H22"/>
  <c r="G22"/>
  <c r="F22"/>
  <c r="I21"/>
  <c r="H21"/>
  <c r="G21"/>
  <c r="F21"/>
  <c r="I20"/>
  <c r="H20"/>
  <c r="G20"/>
  <c r="F20"/>
  <c r="I15"/>
  <c r="I16" s="1"/>
  <c r="H15"/>
  <c r="H16" s="1"/>
  <c r="G15"/>
  <c r="G16" s="1"/>
  <c r="F15"/>
  <c r="F16" s="1"/>
  <c r="I14"/>
  <c r="H14"/>
  <c r="G14"/>
  <c r="F14"/>
  <c r="L11"/>
  <c r="I9"/>
  <c r="H9"/>
  <c r="G9"/>
  <c r="F9"/>
  <c r="I8"/>
  <c r="H8"/>
  <c r="G8"/>
  <c r="F8"/>
  <c r="N7"/>
  <c r="I7"/>
  <c r="H7"/>
  <c r="G7"/>
  <c r="F7"/>
</calcChain>
</file>

<file path=xl/sharedStrings.xml><?xml version="1.0" encoding="utf-8"?>
<sst xmlns="http://schemas.openxmlformats.org/spreadsheetml/2006/main" count="21" uniqueCount="21">
  <si>
    <t>Financial Performance</t>
  </si>
  <si>
    <t>Income Statement</t>
  </si>
  <si>
    <t>Shareholders</t>
  </si>
  <si>
    <t>Shares</t>
  </si>
  <si>
    <t>Philippine</t>
  </si>
  <si>
    <t>Revenue</t>
  </si>
  <si>
    <t>Malaysia</t>
  </si>
  <si>
    <t>Net Income</t>
  </si>
  <si>
    <t>Indonesia</t>
  </si>
  <si>
    <t>Profit Margin</t>
  </si>
  <si>
    <t>Thailand</t>
  </si>
  <si>
    <t>Singapore</t>
  </si>
  <si>
    <t>Total</t>
  </si>
  <si>
    <t>Balance Sheet</t>
  </si>
  <si>
    <t>Total Assets</t>
  </si>
  <si>
    <t>Total Liabilities</t>
  </si>
  <si>
    <t>Debt to Assets</t>
  </si>
  <si>
    <t>Cash Flow</t>
  </si>
  <si>
    <t>Operating</t>
  </si>
  <si>
    <t>Investing</t>
  </si>
  <si>
    <t>Financing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</si>
</sst>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0" xfId="1" applyNumberFormat="1" applyFont="1" applyBorder="1"/>
    <xf numFmtId="9" fontId="0" fillId="0" borderId="0" xfId="0" applyNumberFormat="1"/>
    <xf numFmtId="9" fontId="0" fillId="0" borderId="0" xfId="2" applyFont="1"/>
  </cellXfs>
  <cellStyles count="8">
    <cellStyle name="Comma" xfId="1" builtinId="3"/>
    <cellStyle name="Comma 2" xfId="3"/>
    <cellStyle name="Comma 3" xfId="4"/>
    <cellStyle name="Normal" xfId="0" builtinId="0"/>
    <cellStyle name="Normal 2" xfId="5"/>
    <cellStyle name="Normal 3" xfId="6"/>
    <cellStyle name="Percent" xfId="2" builtinId="5"/>
    <cellStyle name="Percent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0" i="1"/>
              <a:t>Source:</a:t>
            </a:r>
            <a:r>
              <a:rPr lang="en-US" sz="1200" b="0" i="1" baseline="0"/>
              <a:t> Audited Financial Statements</a:t>
            </a:r>
            <a:endParaRPr lang="en-US" sz="1200" b="0" i="1"/>
          </a:p>
        </c:rich>
      </c:tx>
      <c:layout>
        <c:manualLayout>
          <c:xMode val="edge"/>
          <c:yMode val="edge"/>
          <c:x val="0.61107931931043891"/>
          <c:y val="0.91356317960254918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"/>
          <c:y val="0"/>
          <c:w val="0.97458180227471569"/>
          <c:h val="1"/>
        </c:manualLayout>
      </c:layout>
      <c:pie3DChart>
        <c:varyColors val="1"/>
        <c:ser>
          <c:idx val="0"/>
          <c:order val="0"/>
          <c:dPt>
            <c:idx val="0"/>
            <c:explosion val="30"/>
          </c:dPt>
          <c:dLbls>
            <c:showPercent val="1"/>
          </c:dLbls>
          <c:cat>
            <c:strRef>
              <c:f>Dashboard!$K$6:$K$10</c:f>
              <c:strCache>
                <c:ptCount val="5"/>
                <c:pt idx="0">
                  <c:v>Philippine</c:v>
                </c:pt>
                <c:pt idx="1">
                  <c:v>Malaysia</c:v>
                </c:pt>
                <c:pt idx="2">
                  <c:v>Indonesia</c:v>
                </c:pt>
                <c:pt idx="3">
                  <c:v>Thailand</c:v>
                </c:pt>
                <c:pt idx="4">
                  <c:v>Singapore</c:v>
                </c:pt>
              </c:strCache>
            </c:strRef>
          </c:cat>
          <c:val>
            <c:numRef>
              <c:f>Dashboard!$L$6:$L$10</c:f>
              <c:numCache>
                <c:formatCode>_(* #,##0_);_(* \(#,##0\);_(* "-"??_);_(@_)</c:formatCode>
                <c:ptCount val="5"/>
                <c:pt idx="0">
                  <c:v>28600</c:v>
                </c:pt>
                <c:pt idx="1">
                  <c:v>212000</c:v>
                </c:pt>
                <c:pt idx="2">
                  <c:v>28600</c:v>
                </c:pt>
                <c:pt idx="3">
                  <c:v>28600</c:v>
                </c:pt>
                <c:pt idx="4">
                  <c:v>2200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86838342390299761"/>
          <c:y val="0.23415710536182976"/>
          <c:w val="0.12803219597550305"/>
          <c:h val="0.43054555680539924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Dashboard!$E$7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Dashboard!$F$6:$I$6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Dashboard!$F$7:$I$7</c:f>
              <c:numCache>
                <c:formatCode>_(* #,##0_);_(* \(#,##0\);_(* "-"??_);_(@_)</c:formatCode>
                <c:ptCount val="4"/>
                <c:pt idx="0">
                  <c:v>652.66300000000001</c:v>
                </c:pt>
                <c:pt idx="1">
                  <c:v>513.23900000000003</c:v>
                </c:pt>
                <c:pt idx="2">
                  <c:v>700.38800000000003</c:v>
                </c:pt>
                <c:pt idx="3">
                  <c:v>1176.71</c:v>
                </c:pt>
              </c:numCache>
            </c:numRef>
          </c:val>
        </c:ser>
        <c:ser>
          <c:idx val="1"/>
          <c:order val="1"/>
          <c:tx>
            <c:strRef>
              <c:f>Dashboard!$E$8</c:f>
              <c:strCache>
                <c:ptCount val="1"/>
                <c:pt idx="0">
                  <c:v>Net Income</c:v>
                </c:pt>
              </c:strCache>
            </c:strRef>
          </c:tx>
          <c:cat>
            <c:numRef>
              <c:f>Dashboard!$F$6:$I$6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Dashboard!$F$8:$I$8</c:f>
              <c:numCache>
                <c:formatCode>_(* #,##0_);_(* \(#,##0\);_(* "-"??_);_(@_)</c:formatCode>
                <c:ptCount val="4"/>
                <c:pt idx="0">
                  <c:v>205.14400000000001</c:v>
                </c:pt>
                <c:pt idx="1">
                  <c:v>65.956999999999994</c:v>
                </c:pt>
                <c:pt idx="2">
                  <c:v>164.249</c:v>
                </c:pt>
                <c:pt idx="3">
                  <c:v>127.366</c:v>
                </c:pt>
              </c:numCache>
            </c:numRef>
          </c:val>
        </c:ser>
        <c:gapWidth val="75"/>
        <c:overlap val="-25"/>
        <c:axId val="24919040"/>
        <c:axId val="24929024"/>
      </c:barChart>
      <c:lineChart>
        <c:grouping val="standard"/>
        <c:ser>
          <c:idx val="2"/>
          <c:order val="2"/>
          <c:tx>
            <c:strRef>
              <c:f>Dashboard!$E$9</c:f>
              <c:strCache>
                <c:ptCount val="1"/>
                <c:pt idx="0">
                  <c:v>Profit Margin</c:v>
                </c:pt>
              </c:strCache>
            </c:strRef>
          </c:tx>
          <c:cat>
            <c:numRef>
              <c:f>Dashboard!$F$6:$I$6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Dashboard!$F$9:$I$9</c:f>
              <c:numCache>
                <c:formatCode>0%</c:formatCode>
                <c:ptCount val="4"/>
                <c:pt idx="0">
                  <c:v>0.4574550725259437</c:v>
                </c:pt>
                <c:pt idx="1">
                  <c:v>0.18872883783188729</c:v>
                </c:pt>
                <c:pt idx="2">
                  <c:v>0.33511710651810139</c:v>
                </c:pt>
                <c:pt idx="3">
                  <c:v>0.48119757629322435</c:v>
                </c:pt>
              </c:numCache>
            </c:numRef>
          </c:val>
        </c:ser>
        <c:marker val="1"/>
        <c:axId val="24936832"/>
        <c:axId val="24930944"/>
      </c:lineChart>
      <c:catAx>
        <c:axId val="24919040"/>
        <c:scaling>
          <c:orientation val="minMax"/>
        </c:scaling>
        <c:axPos val="b"/>
        <c:numFmt formatCode="General" sourceLinked="1"/>
        <c:majorTickMark val="none"/>
        <c:tickLblPos val="nextTo"/>
        <c:crossAx val="24929024"/>
        <c:crosses val="autoZero"/>
        <c:auto val="1"/>
        <c:lblAlgn val="ctr"/>
        <c:lblOffset val="100"/>
      </c:catAx>
      <c:valAx>
        <c:axId val="2492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 Millions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spPr>
          <a:ln w="9525">
            <a:noFill/>
          </a:ln>
        </c:spPr>
        <c:crossAx val="24919040"/>
        <c:crosses val="autoZero"/>
        <c:crossBetween val="between"/>
      </c:valAx>
      <c:valAx>
        <c:axId val="24930944"/>
        <c:scaling>
          <c:orientation val="minMax"/>
        </c:scaling>
        <c:axPos val="r"/>
        <c:numFmt formatCode="0%" sourceLinked="1"/>
        <c:tickLblPos val="nextTo"/>
        <c:crossAx val="24936832"/>
        <c:crosses val="max"/>
        <c:crossBetween val="between"/>
      </c:valAx>
      <c:catAx>
        <c:axId val="24936832"/>
        <c:scaling>
          <c:orientation val="minMax"/>
        </c:scaling>
        <c:delete val="1"/>
        <c:axPos val="b"/>
        <c:numFmt formatCode="General" sourceLinked="1"/>
        <c:tickLblPos val="nextTo"/>
        <c:crossAx val="24930944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Dashboard!$E$14</c:f>
              <c:strCache>
                <c:ptCount val="1"/>
                <c:pt idx="0">
                  <c:v>Total Assets</c:v>
                </c:pt>
              </c:strCache>
            </c:strRef>
          </c:tx>
          <c:cat>
            <c:numRef>
              <c:f>Dashboard!$F$13:$I$13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Dashboard!$F$14:$I$14</c:f>
              <c:numCache>
                <c:formatCode>_(* #,##0_);_(* \(#,##0\);_(* "-"??_);_(@_)</c:formatCode>
                <c:ptCount val="4"/>
                <c:pt idx="0">
                  <c:v>1479.9490000000001</c:v>
                </c:pt>
                <c:pt idx="1">
                  <c:v>1277.182</c:v>
                </c:pt>
                <c:pt idx="2">
                  <c:v>1994.3689999999999</c:v>
                </c:pt>
                <c:pt idx="3">
                  <c:v>1602.384</c:v>
                </c:pt>
              </c:numCache>
            </c:numRef>
          </c:val>
        </c:ser>
        <c:ser>
          <c:idx val="1"/>
          <c:order val="1"/>
          <c:tx>
            <c:strRef>
              <c:f>Dashboard!$E$15</c:f>
              <c:strCache>
                <c:ptCount val="1"/>
                <c:pt idx="0">
                  <c:v>Total Liabilities</c:v>
                </c:pt>
              </c:strCache>
            </c:strRef>
          </c:tx>
          <c:cat>
            <c:numRef>
              <c:f>Dashboard!$F$13:$I$13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Dashboard!$F$15:$I$15</c:f>
              <c:numCache>
                <c:formatCode>_(* #,##0_);_(* \(#,##0\);_(* "-"??_);_(@_)</c:formatCode>
                <c:ptCount val="4"/>
                <c:pt idx="0">
                  <c:v>308.54300000000001</c:v>
                </c:pt>
                <c:pt idx="1">
                  <c:v>310.92</c:v>
                </c:pt>
                <c:pt idx="2">
                  <c:v>1094.0640000000001</c:v>
                </c:pt>
                <c:pt idx="3">
                  <c:v>866.32799999999997</c:v>
                </c:pt>
              </c:numCache>
            </c:numRef>
          </c:val>
        </c:ser>
        <c:gapWidth val="75"/>
        <c:overlap val="-25"/>
        <c:axId val="24250624"/>
        <c:axId val="24256512"/>
      </c:barChart>
      <c:lineChart>
        <c:grouping val="standard"/>
        <c:ser>
          <c:idx val="2"/>
          <c:order val="2"/>
          <c:tx>
            <c:strRef>
              <c:f>Dashboard!$E$16</c:f>
              <c:strCache>
                <c:ptCount val="1"/>
                <c:pt idx="0">
                  <c:v>Debt to Assets</c:v>
                </c:pt>
              </c:strCache>
            </c:strRef>
          </c:tx>
          <c:cat>
            <c:numRef>
              <c:f>Dashboard!$F$13:$I$13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Dashboard!$F$16:$I$16</c:f>
              <c:numCache>
                <c:formatCode>0%</c:formatCode>
                <c:ptCount val="4"/>
                <c:pt idx="0">
                  <c:v>0.20848218418337389</c:v>
                </c:pt>
                <c:pt idx="1">
                  <c:v>0.24344220322553872</c:v>
                </c:pt>
                <c:pt idx="2">
                  <c:v>0.54857651718413203</c:v>
                </c:pt>
                <c:pt idx="3">
                  <c:v>0.54064943234580476</c:v>
                </c:pt>
              </c:numCache>
            </c:numRef>
          </c:val>
        </c:ser>
        <c:marker val="1"/>
        <c:axId val="24259968"/>
        <c:axId val="24258432"/>
      </c:lineChart>
      <c:catAx>
        <c:axId val="24250624"/>
        <c:scaling>
          <c:orientation val="minMax"/>
        </c:scaling>
        <c:axPos val="b"/>
        <c:numFmt formatCode="General" sourceLinked="1"/>
        <c:majorTickMark val="none"/>
        <c:tickLblPos val="nextTo"/>
        <c:crossAx val="24256512"/>
        <c:crosses val="autoZero"/>
        <c:auto val="1"/>
        <c:lblAlgn val="ctr"/>
        <c:lblOffset val="100"/>
      </c:catAx>
      <c:valAx>
        <c:axId val="24256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 Millions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spPr>
          <a:ln w="9525">
            <a:noFill/>
          </a:ln>
        </c:spPr>
        <c:crossAx val="24250624"/>
        <c:crosses val="autoZero"/>
        <c:crossBetween val="between"/>
      </c:valAx>
      <c:valAx>
        <c:axId val="24258432"/>
        <c:scaling>
          <c:orientation val="minMax"/>
        </c:scaling>
        <c:axPos val="r"/>
        <c:numFmt formatCode="0%" sourceLinked="1"/>
        <c:tickLblPos val="nextTo"/>
        <c:crossAx val="24259968"/>
        <c:crosses val="max"/>
        <c:crossBetween val="between"/>
      </c:valAx>
      <c:catAx>
        <c:axId val="24259968"/>
        <c:scaling>
          <c:orientation val="minMax"/>
        </c:scaling>
        <c:delete val="1"/>
        <c:axPos val="b"/>
        <c:numFmt formatCode="General" sourceLinked="1"/>
        <c:tickLblPos val="nextTo"/>
        <c:crossAx val="2425843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Dashboard!$E$20</c:f>
              <c:strCache>
                <c:ptCount val="1"/>
                <c:pt idx="0">
                  <c:v>Operating</c:v>
                </c:pt>
              </c:strCache>
            </c:strRef>
          </c:tx>
          <c:marker>
            <c:symbol val="none"/>
          </c:marker>
          <c:cat>
            <c:numRef>
              <c:f>Dashboard!$F$19:$I$19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Dashboard!$F$20:$I$20</c:f>
              <c:numCache>
                <c:formatCode>_(* #,##0_);_(* \(#,##0\);_(* "-"??_);_(@_)</c:formatCode>
                <c:ptCount val="4"/>
                <c:pt idx="0">
                  <c:v>208.04599999999999</c:v>
                </c:pt>
                <c:pt idx="1">
                  <c:v>-658.89499999999998</c:v>
                </c:pt>
                <c:pt idx="2">
                  <c:v>456.06900000000002</c:v>
                </c:pt>
                <c:pt idx="3">
                  <c:v>744.62900000000002</c:v>
                </c:pt>
              </c:numCache>
            </c:numRef>
          </c:val>
        </c:ser>
        <c:ser>
          <c:idx val="1"/>
          <c:order val="1"/>
          <c:tx>
            <c:strRef>
              <c:f>Dashboard!$E$21</c:f>
              <c:strCache>
                <c:ptCount val="1"/>
                <c:pt idx="0">
                  <c:v>Investing</c:v>
                </c:pt>
              </c:strCache>
            </c:strRef>
          </c:tx>
          <c:marker>
            <c:symbol val="none"/>
          </c:marker>
          <c:cat>
            <c:numRef>
              <c:f>Dashboard!$F$19:$I$19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Dashboard!$F$21:$I$21</c:f>
              <c:numCache>
                <c:formatCode>_(* #,##0_);_(* \(#,##0\);_(* "-"??_);_(@_)</c:formatCode>
                <c:ptCount val="4"/>
                <c:pt idx="0">
                  <c:v>-80.906999999999996</c:v>
                </c:pt>
                <c:pt idx="1">
                  <c:v>-205.70400000000001</c:v>
                </c:pt>
                <c:pt idx="2">
                  <c:v>9.1850000000000005</c:v>
                </c:pt>
                <c:pt idx="3">
                  <c:v>132.828</c:v>
                </c:pt>
              </c:numCache>
            </c:numRef>
          </c:val>
        </c:ser>
        <c:ser>
          <c:idx val="2"/>
          <c:order val="2"/>
          <c:tx>
            <c:strRef>
              <c:f>Dashboard!$E$22</c:f>
              <c:strCache>
                <c:ptCount val="1"/>
                <c:pt idx="0">
                  <c:v>Financing</c:v>
                </c:pt>
              </c:strCache>
            </c:strRef>
          </c:tx>
          <c:marker>
            <c:symbol val="none"/>
          </c:marker>
          <c:cat>
            <c:numRef>
              <c:f>Dashboard!$F$19:$I$19</c:f>
              <c:numCache>
                <c:formatCode>General</c:formatCode>
                <c:ptCount val="4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</c:numCache>
            </c:numRef>
          </c:cat>
          <c:val>
            <c:numRef>
              <c:f>Dashboard!$F$22:$I$22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-300</c:v>
                </c:pt>
              </c:numCache>
            </c:numRef>
          </c:val>
        </c:ser>
        <c:marker val="1"/>
        <c:axId val="24289664"/>
        <c:axId val="24291200"/>
      </c:lineChart>
      <c:catAx>
        <c:axId val="24289664"/>
        <c:scaling>
          <c:orientation val="minMax"/>
        </c:scaling>
        <c:axPos val="b"/>
        <c:numFmt formatCode="General" sourceLinked="1"/>
        <c:tickLblPos val="nextTo"/>
        <c:crossAx val="24291200"/>
        <c:crosses val="autoZero"/>
        <c:auto val="1"/>
        <c:lblAlgn val="ctr"/>
        <c:lblOffset val="100"/>
      </c:catAx>
      <c:valAx>
        <c:axId val="2429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 Millions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24289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3</xdr:row>
      <xdr:rowOff>123825</xdr:rowOff>
    </xdr:from>
    <xdr:to>
      <xdr:col>27</xdr:col>
      <xdr:colOff>66675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419099</xdr:colOff>
      <xdr:row>18</xdr:row>
      <xdr:rowOff>104775</xdr:rowOff>
    </xdr:from>
    <xdr:to>
      <xdr:col>27</xdr:col>
      <xdr:colOff>161924</xdr:colOff>
      <xdr:row>34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457199</xdr:colOff>
      <xdr:row>36</xdr:row>
      <xdr:rowOff>38100</xdr:rowOff>
    </xdr:from>
    <xdr:to>
      <xdr:col>27</xdr:col>
      <xdr:colOff>161924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523875</xdr:colOff>
      <xdr:row>51</xdr:row>
      <xdr:rowOff>152400</xdr:rowOff>
    </xdr:from>
    <xdr:to>
      <xdr:col>27</xdr:col>
      <xdr:colOff>142875</xdr:colOff>
      <xdr:row>66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msung/NDC/SPG%20-%20RYAN%20ACCOUNTS/SUBSIDIARIES%20AND%20AFFILIATES/ABF/Financials/ABF%20finan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mina/My%20Documents/ASDI/Financial%20Model%20201001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"/>
      <sheetName val="bs"/>
      <sheetName val="eq"/>
      <sheetName val="cash"/>
      <sheetName val="Dashboard"/>
      <sheetName val="fcf"/>
      <sheetName val="ratios"/>
      <sheetName val="div."/>
      <sheetName val="MKT. INFO"/>
      <sheetName val="GSA"/>
      <sheetName val="Objective"/>
      <sheetName val="GAS PRICING"/>
      <sheetName val="Breakeven"/>
      <sheetName val="Ratios (2)"/>
      <sheetName val="urea-12"/>
      <sheetName val="Valuations"/>
      <sheetName val="div. (2)"/>
      <sheetName val="forecast"/>
      <sheetName val="urea-360"/>
    </sheetNames>
    <sheetDataSet>
      <sheetData sheetId="0">
        <row r="5">
          <cell r="D5">
            <v>652663</v>
          </cell>
          <cell r="E5">
            <v>513239</v>
          </cell>
          <cell r="F5">
            <v>700388</v>
          </cell>
          <cell r="G5">
            <v>1176710</v>
          </cell>
        </row>
        <row r="7">
          <cell r="J7">
            <v>0.4574550725259437</v>
          </cell>
          <cell r="K7">
            <v>0.18872883783188729</v>
          </cell>
          <cell r="L7">
            <v>0.33511710651810139</v>
          </cell>
          <cell r="M7">
            <v>0.48119757629322435</v>
          </cell>
        </row>
        <row r="15">
          <cell r="D15">
            <v>205144</v>
          </cell>
          <cell r="E15">
            <v>65957</v>
          </cell>
          <cell r="F15">
            <v>164249</v>
          </cell>
          <cell r="G15">
            <v>127366</v>
          </cell>
        </row>
      </sheetData>
      <sheetData sheetId="1">
        <row r="20">
          <cell r="D20">
            <v>1479949</v>
          </cell>
          <cell r="E20">
            <v>1277182</v>
          </cell>
          <cell r="F20">
            <v>1994369</v>
          </cell>
          <cell r="G20">
            <v>1602384</v>
          </cell>
        </row>
        <row r="32">
          <cell r="D32">
            <v>308543</v>
          </cell>
          <cell r="E32">
            <v>310920</v>
          </cell>
          <cell r="F32">
            <v>1094064</v>
          </cell>
          <cell r="G32">
            <v>866328</v>
          </cell>
        </row>
      </sheetData>
      <sheetData sheetId="2"/>
      <sheetData sheetId="3">
        <row r="13">
          <cell r="D13">
            <v>208046</v>
          </cell>
          <cell r="E13">
            <v>-658895</v>
          </cell>
          <cell r="F13">
            <v>456069</v>
          </cell>
          <cell r="G13">
            <v>744629</v>
          </cell>
        </row>
        <row r="21">
          <cell r="D21">
            <v>-80907</v>
          </cell>
          <cell r="E21">
            <v>-205704</v>
          </cell>
          <cell r="F21">
            <v>9185</v>
          </cell>
          <cell r="G21">
            <v>132828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-300000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LEX"/>
      <sheetName val="Summary"/>
      <sheetName val="Des"/>
      <sheetName val="CF"/>
      <sheetName val="Rev"/>
      <sheetName val="Capex"/>
      <sheetName val="Macro"/>
    </sheetNames>
    <sheetDataSet>
      <sheetData sheetId="0"/>
      <sheetData sheetId="1" refreshError="1"/>
      <sheetData sheetId="2">
        <row r="22">
          <cell r="E22">
            <v>4</v>
          </cell>
        </row>
        <row r="23">
          <cell r="E23">
            <v>4</v>
          </cell>
        </row>
        <row r="24">
          <cell r="E24">
            <v>30</v>
          </cell>
        </row>
        <row r="34">
          <cell r="E34">
            <v>1000000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N22"/>
  <sheetViews>
    <sheetView tabSelected="1" topLeftCell="N37" workbookViewId="0">
      <selection activeCell="AC50" sqref="AC50"/>
    </sheetView>
  </sheetViews>
  <sheetFormatPr defaultRowHeight="15"/>
  <cols>
    <col min="5" max="5" width="17.5703125" bestFit="1" customWidth="1"/>
    <col min="6" max="8" width="13.42578125" customWidth="1"/>
    <col min="9" max="9" width="14.28515625" bestFit="1" customWidth="1"/>
    <col min="11" max="11" width="12.7109375" bestFit="1" customWidth="1"/>
  </cols>
  <sheetData>
    <row r="3" spans="5:14">
      <c r="E3" t="s">
        <v>0</v>
      </c>
    </row>
    <row r="5" spans="5:14">
      <c r="E5" t="s">
        <v>1</v>
      </c>
      <c r="K5" t="s">
        <v>2</v>
      </c>
      <c r="L5" t="s">
        <v>3</v>
      </c>
    </row>
    <row r="6" spans="5:14">
      <c r="F6">
        <v>2011</v>
      </c>
      <c r="G6">
        <v>2010</v>
      </c>
      <c r="H6">
        <v>2009</v>
      </c>
      <c r="I6">
        <v>2008</v>
      </c>
      <c r="K6" t="s">
        <v>4</v>
      </c>
      <c r="L6" s="1">
        <v>28600</v>
      </c>
    </row>
    <row r="7" spans="5:14">
      <c r="E7" t="s">
        <v>5</v>
      </c>
      <c r="F7" s="2">
        <f>[1]is!D5/1000</f>
        <v>652.66300000000001</v>
      </c>
      <c r="G7" s="2">
        <f>[1]is!E5/1000</f>
        <v>513.23900000000003</v>
      </c>
      <c r="H7" s="2">
        <f>[1]is!F5/1000</f>
        <v>700.38800000000003</v>
      </c>
      <c r="I7" s="2">
        <f>[1]is!G5/1000</f>
        <v>1176.71</v>
      </c>
      <c r="K7" t="s">
        <v>6</v>
      </c>
      <c r="L7" s="3">
        <v>212000</v>
      </c>
      <c r="M7">
        <v>0.63500000000000001</v>
      </c>
      <c r="N7">
        <f>L7/M7</f>
        <v>333858.26771653543</v>
      </c>
    </row>
    <row r="8" spans="5:14">
      <c r="E8" t="s">
        <v>7</v>
      </c>
      <c r="F8" s="2">
        <f>[1]is!D15/1000</f>
        <v>205.14400000000001</v>
      </c>
      <c r="G8" s="2">
        <f>[1]is!E15/1000</f>
        <v>65.956999999999994</v>
      </c>
      <c r="H8" s="2">
        <f>[1]is!F15/1000</f>
        <v>164.249</v>
      </c>
      <c r="I8" s="2">
        <f>[1]is!G15/1000</f>
        <v>127.366</v>
      </c>
      <c r="K8" t="s">
        <v>8</v>
      </c>
      <c r="L8" s="3">
        <v>28600</v>
      </c>
    </row>
    <row r="9" spans="5:14">
      <c r="E9" t="s">
        <v>9</v>
      </c>
      <c r="F9" s="4">
        <f>[1]is!J7</f>
        <v>0.4574550725259437</v>
      </c>
      <c r="G9" s="4">
        <f>[1]is!K7</f>
        <v>0.18872883783188729</v>
      </c>
      <c r="H9" s="4">
        <f>[1]is!L7</f>
        <v>0.33511710651810139</v>
      </c>
      <c r="I9" s="4">
        <f>[1]is!M7</f>
        <v>0.48119757629322435</v>
      </c>
      <c r="K9" t="s">
        <v>10</v>
      </c>
      <c r="L9" s="3">
        <v>28600</v>
      </c>
    </row>
    <row r="10" spans="5:14">
      <c r="K10" t="s">
        <v>11</v>
      </c>
      <c r="L10" s="3">
        <v>2200</v>
      </c>
    </row>
    <row r="11" spans="5:14">
      <c r="K11" t="s">
        <v>12</v>
      </c>
      <c r="L11">
        <f>SUM(L6:L10)</f>
        <v>300000</v>
      </c>
    </row>
    <row r="12" spans="5:14">
      <c r="E12" t="s">
        <v>13</v>
      </c>
    </row>
    <row r="13" spans="5:14">
      <c r="F13">
        <v>2011</v>
      </c>
      <c r="G13">
        <v>2010</v>
      </c>
      <c r="H13">
        <v>2009</v>
      </c>
      <c r="I13">
        <v>2008</v>
      </c>
    </row>
    <row r="14" spans="5:14">
      <c r="E14" t="s">
        <v>14</v>
      </c>
      <c r="F14" s="2">
        <f>[1]bs!D20/1000</f>
        <v>1479.9490000000001</v>
      </c>
      <c r="G14" s="2">
        <f>[1]bs!E20/1000</f>
        <v>1277.182</v>
      </c>
      <c r="H14" s="2">
        <f>[1]bs!F20/1000</f>
        <v>1994.3689999999999</v>
      </c>
      <c r="I14" s="2">
        <f>[1]bs!G20/1000</f>
        <v>1602.384</v>
      </c>
    </row>
    <row r="15" spans="5:14">
      <c r="E15" t="s">
        <v>15</v>
      </c>
      <c r="F15" s="2">
        <f>[1]bs!D32/1000</f>
        <v>308.54300000000001</v>
      </c>
      <c r="G15" s="2">
        <f>[1]bs!E32/1000</f>
        <v>310.92</v>
      </c>
      <c r="H15" s="2">
        <f>[1]bs!F32/1000</f>
        <v>1094.0640000000001</v>
      </c>
      <c r="I15" s="2">
        <f>[1]bs!G32/1000</f>
        <v>866.32799999999997</v>
      </c>
    </row>
    <row r="16" spans="5:14">
      <c r="E16" t="s">
        <v>16</v>
      </c>
      <c r="F16" s="5">
        <f>F15/F14</f>
        <v>0.20848218418337389</v>
      </c>
      <c r="G16" s="5">
        <f t="shared" ref="G16:I16" si="0">G15/G14</f>
        <v>0.24344220322553872</v>
      </c>
      <c r="H16" s="5">
        <f t="shared" si="0"/>
        <v>0.54857651718413203</v>
      </c>
      <c r="I16" s="5">
        <f t="shared" si="0"/>
        <v>0.54064943234580476</v>
      </c>
    </row>
    <row r="18" spans="5:9">
      <c r="E18" t="s">
        <v>17</v>
      </c>
    </row>
    <row r="19" spans="5:9">
      <c r="F19">
        <v>2011</v>
      </c>
      <c r="G19">
        <v>2010</v>
      </c>
      <c r="H19">
        <v>2009</v>
      </c>
      <c r="I19">
        <v>2008</v>
      </c>
    </row>
    <row r="20" spans="5:9">
      <c r="E20" t="s">
        <v>18</v>
      </c>
      <c r="F20" s="2">
        <f>[1]cash!D13/1000</f>
        <v>208.04599999999999</v>
      </c>
      <c r="G20" s="2">
        <f>[1]cash!E13/1000</f>
        <v>-658.89499999999998</v>
      </c>
      <c r="H20" s="2">
        <f>[1]cash!F13/1000</f>
        <v>456.06900000000002</v>
      </c>
      <c r="I20" s="2">
        <f>[1]cash!G13/1000</f>
        <v>744.62900000000002</v>
      </c>
    </row>
    <row r="21" spans="5:9">
      <c r="E21" t="s">
        <v>19</v>
      </c>
      <c r="F21" s="2">
        <f>[1]cash!D21/1000</f>
        <v>-80.906999999999996</v>
      </c>
      <c r="G21" s="2">
        <f>[1]cash!E21/1000</f>
        <v>-205.70400000000001</v>
      </c>
      <c r="H21" s="2">
        <f>[1]cash!F21/1000</f>
        <v>9.1850000000000005</v>
      </c>
      <c r="I21" s="2">
        <f>[1]cash!G21/1000</f>
        <v>132.828</v>
      </c>
    </row>
    <row r="22" spans="5:9">
      <c r="E22" t="s">
        <v>20</v>
      </c>
      <c r="F22" s="2">
        <f>[1]cash!D24/1000</f>
        <v>0</v>
      </c>
      <c r="G22" s="2">
        <f>[1]cash!E24/1000</f>
        <v>0</v>
      </c>
      <c r="H22" s="2">
        <f>[1]cash!F24/1000</f>
        <v>0</v>
      </c>
      <c r="I22" s="2">
        <f>[1]cash!G24/1000</f>
        <v>-300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2012-12-19T09:11:56Z</dcterms:created>
  <dcterms:modified xsi:type="dcterms:W3CDTF">2012-12-19T09:14:09Z</dcterms:modified>
</cp:coreProperties>
</file>