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F:\LINDENWOOD\Fall 2021\Busines Analytics 1\Prof materials\Assignment to submit\Week 2\Assignment\Submission Assignment\"/>
    </mc:Choice>
  </mc:AlternateContent>
  <xr:revisionPtr revIDLastSave="0" documentId="13_ncr:1_{C5323EBC-A45C-407B-9BFB-DBB5F057D31E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What_to_complete" sheetId="4" r:id="rId1"/>
    <sheet name="Break even point analysis" sheetId="1" r:id="rId2"/>
    <sheet name="goal seek1" sheetId="2" r:id="rId3"/>
    <sheet name="goal seek2" sheetId="3" r:id="rId4"/>
    <sheet name="goal seek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3" l="1"/>
  <c r="D9" i="3"/>
  <c r="D12" i="5"/>
  <c r="D10" i="5"/>
  <c r="D9" i="5"/>
  <c r="D12" i="3"/>
  <c r="D10" i="2"/>
  <c r="D8" i="2"/>
  <c r="D7" i="2"/>
  <c r="D11" i="5" l="1"/>
  <c r="D11" i="3"/>
  <c r="D9" i="2"/>
  <c r="D10" i="1"/>
  <c r="G15" i="1" s="1"/>
  <c r="E29" i="1" l="1"/>
  <c r="D8" i="1" l="1"/>
  <c r="D7" i="1"/>
  <c r="D9" i="1" l="1"/>
  <c r="G3" i="1" s="1"/>
  <c r="B14" i="1"/>
  <c r="C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MEzvan</author>
    <author>MIRA</author>
  </authors>
  <commentList>
    <comment ref="G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MEzvan:</t>
        </r>
        <r>
          <rPr>
            <sz val="8"/>
            <color indexed="81"/>
            <rFont val="Tahoma"/>
            <family val="2"/>
          </rPr>
          <t xml:space="preserve">
point to the cell with formula for profit/loss</t>
        </r>
      </text>
    </comment>
    <comment ref="D6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MIRA:</t>
        </r>
        <r>
          <rPr>
            <sz val="9"/>
            <color indexed="81"/>
            <rFont val="Tahoma"/>
            <family val="2"/>
          </rPr>
          <t xml:space="preserve">
Enter appropriate formulas in cells D7 through D10 </t>
        </r>
      </text>
    </comment>
    <comment ref="B12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MIRA: Enter formulas for Total cost and revenues  in cells B14, C14. Copy the formulas.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MEzvan:</t>
        </r>
        <r>
          <rPr>
            <sz val="8"/>
            <color indexed="81"/>
            <rFont val="Tahoma"/>
            <family val="2"/>
          </rPr>
          <t xml:space="preserve">
point to the cell with formula for BE</t>
        </r>
      </text>
    </comment>
    <comment ref="E29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MEzvan:</t>
        </r>
        <r>
          <rPr>
            <sz val="8"/>
            <color indexed="81"/>
            <rFont val="Tahoma"/>
            <family val="2"/>
          </rPr>
          <t xml:space="preserve">
point to the cell with formula for BE</t>
        </r>
      </text>
    </comment>
    <comment ref="B41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MIRA:</t>
        </r>
        <r>
          <rPr>
            <sz val="9"/>
            <color indexed="81"/>
            <rFont val="Tahoma"/>
            <family val="2"/>
          </rPr>
          <t xml:space="preserve">
Create an annotated  XY (scatter) chart to show the break even point - display your name in the title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MIRA</author>
  </authors>
  <commentList>
    <comment ref="D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MIRA:</t>
        </r>
        <r>
          <rPr>
            <sz val="9"/>
            <color indexed="81"/>
            <rFont val="Tahoma"/>
            <family val="2"/>
          </rPr>
          <t xml:space="preserve">
Enter appropriate formulas in cells D7 through D10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MIRA</author>
  </authors>
  <commentList>
    <comment ref="D8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MIRA:</t>
        </r>
        <r>
          <rPr>
            <sz val="9"/>
            <color indexed="81"/>
            <rFont val="Tahoma"/>
            <family val="2"/>
          </rPr>
          <t xml:space="preserve">
Enter appropriate formulas in cells D7 through D10 </t>
        </r>
      </text>
    </comment>
  </commentList>
</comments>
</file>

<file path=xl/sharedStrings.xml><?xml version="1.0" encoding="utf-8"?>
<sst xmlns="http://schemas.openxmlformats.org/spreadsheetml/2006/main" count="65" uniqueCount="41">
  <si>
    <t>Annual Fixed Operating Costs</t>
  </si>
  <si>
    <t>Variable Cost per Patient</t>
  </si>
  <si>
    <t>Price Billed per Visit</t>
  </si>
  <si>
    <t># patients seen annually</t>
  </si>
  <si>
    <t>Total annual cost</t>
  </si>
  <si>
    <t>Total annual revenues</t>
  </si>
  <si>
    <t>Profit/loss</t>
  </si>
  <si>
    <t>Break even point</t>
  </si>
  <si>
    <t># patients
seen annually</t>
  </si>
  <si>
    <t>Total cost</t>
  </si>
  <si>
    <t>Total
 revenue</t>
  </si>
  <si>
    <t>Data Table 1</t>
  </si>
  <si>
    <t>fixed costs vary but variable costs and price billed per visit stay constant</t>
  </si>
  <si>
    <t>Data Table 2</t>
  </si>
  <si>
    <t>fixed cost</t>
  </si>
  <si>
    <t>var cost</t>
  </si>
  <si>
    <t>Data Table 3</t>
  </si>
  <si>
    <t>Break even point recalculated when price billed per visit and variable operating costs vary</t>
  </si>
  <si>
    <t>variable cost</t>
  </si>
  <si>
    <t>price charged per visit</t>
  </si>
  <si>
    <t>Use goal seek to find the break even point</t>
  </si>
  <si>
    <t>The sheet named Break even point analysis has built-in comments that should help you in creating 3 data tables (use DATA tab, then What-if),</t>
  </si>
  <si>
    <t>The chart should display your name in the title.</t>
  </si>
  <si>
    <t>The other 3 sheets for goal seek have necessary explanations as well.</t>
  </si>
  <si>
    <t>Is he making a profit? How many patients would he need to see each year to break even?</t>
  </si>
  <si>
    <t>You will need to work on 4 sheets of the attached template.</t>
  </si>
  <si>
    <t>developing formulas for total costs and revenues. On this sheet create also an annotated XY (scatter) chart to illustrate the break even point.</t>
  </si>
  <si>
    <t>Robert's Clinic</t>
  </si>
  <si>
    <t>Develop an Excel model for Allen's Chiropractic Clinic - use the scenario provided below.</t>
  </si>
  <si>
    <t>Will Allen runs a Chiropractic Clinic in Kansas City.</t>
  </si>
  <si>
    <t># patients = 2600</t>
  </si>
  <si>
    <t>The price billed for each visit is $98. Currently he has 2,600 visits per year.</t>
  </si>
  <si>
    <t>His annual fixed operating costs are $150,000, while the variable cost per each patient treated is estimated at $48.</t>
  </si>
  <si>
    <t>Break even point recalculated when variable costs  vary from $40 to $58</t>
  </si>
  <si>
    <t>Allen's Chiropractic Clinic</t>
  </si>
  <si>
    <t>Recalculation of profit/loss with annual fixed operating costs ranging from 140,000 to 175,000 by $5,000</t>
  </si>
  <si>
    <t>Assume that the fixed cost  stays at $150,000 and the price billed per visit is $98.</t>
  </si>
  <si>
    <t>On this sheet use goal seek to find out how much the variable cost per patient would have to change to allow the clinic to break even at 2700 patients annually.</t>
  </si>
  <si>
    <t>On this sheet use goal seek to find out how much the price billed per visit  would have to change to allow the clinic to break even at 2600 patients annually.</t>
  </si>
  <si>
    <t>Assume that the variable cost per patient stays at $48 and the fixed cost stays at 150,000.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</si>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</sst>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70C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rgb="FFFF0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23" applyNumberFormat="0" applyFill="0" applyAlignment="0" applyProtection="0"/>
    <xf numFmtId="0" fontId="5" fillId="0" borderId="24" applyNumberFormat="0" applyFill="0" applyAlignment="0" applyProtection="0"/>
    <xf numFmtId="0" fontId="6" fillId="0" borderId="25" applyNumberFormat="0" applyFill="0" applyAlignment="0" applyProtection="0"/>
    <xf numFmtId="0" fontId="1" fillId="3" borderId="26" applyNumberFormat="0" applyFont="0" applyAlignment="0" applyProtection="0"/>
    <xf numFmtId="0" fontId="2" fillId="0" borderId="27" applyNumberFormat="0" applyFill="0" applyAlignment="0" applyProtection="0"/>
  </cellStyleXfs>
  <cellXfs count="58">
    <xf numFmtId="0" fontId="0" fillId="0" borderId="0" xfId="0"/>
    <xf numFmtId="44" fontId="0" fillId="0" borderId="0" xfId="2" applyFont="1"/>
    <xf numFmtId="164" fontId="0" fillId="0" borderId="0" xfId="1" applyNumberFormat="1" applyFont="1"/>
    <xf numFmtId="164" fontId="2" fillId="2" borderId="0" xfId="1" applyNumberFormat="1" applyFont="1" applyFill="1"/>
    <xf numFmtId="4" fontId="0" fillId="0" borderId="0" xfId="1" applyNumberFormat="1" applyFont="1"/>
    <xf numFmtId="164" fontId="0" fillId="0" borderId="5" xfId="1" applyNumberFormat="1" applyFon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9" xfId="0" applyBorder="1"/>
    <xf numFmtId="3" fontId="0" fillId="0" borderId="11" xfId="0" applyNumberFormat="1" applyBorder="1"/>
    <xf numFmtId="0" fontId="0" fillId="0" borderId="12" xfId="0" applyBorder="1"/>
    <xf numFmtId="0" fontId="0" fillId="0" borderId="14" xfId="0" applyBorder="1"/>
    <xf numFmtId="3" fontId="0" fillId="0" borderId="0" xfId="0" applyNumberFormat="1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164" fontId="0" fillId="2" borderId="4" xfId="0" applyNumberFormat="1" applyFill="1" applyBorder="1"/>
    <xf numFmtId="0" fontId="3" fillId="0" borderId="3" xfId="0" applyFont="1" applyBorder="1"/>
    <xf numFmtId="44" fontId="0" fillId="0" borderId="5" xfId="2" applyFont="1" applyBorder="1"/>
    <xf numFmtId="0" fontId="0" fillId="0" borderId="7" xfId="0" applyBorder="1"/>
    <xf numFmtId="165" fontId="0" fillId="0" borderId="0" xfId="2" applyNumberFormat="1" applyFont="1"/>
    <xf numFmtId="0" fontId="5" fillId="0" borderId="24" xfId="4"/>
    <xf numFmtId="0" fontId="2" fillId="0" borderId="9" xfId="0" applyFont="1" applyBorder="1"/>
    <xf numFmtId="0" fontId="2" fillId="0" borderId="15" xfId="0" applyFont="1" applyBorder="1"/>
    <xf numFmtId="0" fontId="2" fillId="0" borderId="10" xfId="0" applyFont="1" applyBorder="1"/>
    <xf numFmtId="0" fontId="2" fillId="0" borderId="13" xfId="0" applyFont="1" applyBorder="1"/>
    <xf numFmtId="0" fontId="2" fillId="0" borderId="16" xfId="0" applyFont="1" applyBorder="1"/>
    <xf numFmtId="0" fontId="2" fillId="0" borderId="14" xfId="0" applyFont="1" applyBorder="1"/>
    <xf numFmtId="0" fontId="6" fillId="0" borderId="25" xfId="5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6" fillId="0" borderId="25" xfId="5" applyAlignment="1">
      <alignment wrapText="1"/>
    </xf>
    <xf numFmtId="0" fontId="0" fillId="3" borderId="26" xfId="6" applyFont="1"/>
    <xf numFmtId="44" fontId="4" fillId="0" borderId="23" xfId="3" applyNumberFormat="1"/>
    <xf numFmtId="44" fontId="5" fillId="0" borderId="24" xfId="4" applyNumberFormat="1"/>
    <xf numFmtId="44" fontId="9" fillId="0" borderId="27" xfId="7" applyNumberFormat="1" applyFont="1" applyFill="1"/>
    <xf numFmtId="0" fontId="9" fillId="0" borderId="27" xfId="7" applyFont="1"/>
    <xf numFmtId="165" fontId="0" fillId="4" borderId="1" xfId="2" applyNumberFormat="1" applyFont="1" applyFill="1" applyBorder="1"/>
    <xf numFmtId="165" fontId="0" fillId="0" borderId="0" xfId="0" applyNumberFormat="1"/>
    <xf numFmtId="43" fontId="2" fillId="4" borderId="1" xfId="1" applyNumberFormat="1" applyFont="1" applyFill="1" applyBorder="1"/>
    <xf numFmtId="0" fontId="0" fillId="0" borderId="28" xfId="0" applyBorder="1"/>
    <xf numFmtId="44" fontId="0" fillId="0" borderId="28" xfId="2" applyFont="1" applyBorder="1"/>
    <xf numFmtId="165" fontId="0" fillId="2" borderId="10" xfId="0" applyNumberFormat="1" applyFill="1" applyBorder="1"/>
    <xf numFmtId="43" fontId="0" fillId="2" borderId="2" xfId="0" applyNumberFormat="1" applyFill="1" applyBorder="1"/>
    <xf numFmtId="44" fontId="5" fillId="0" borderId="0" xfId="4" applyNumberFormat="1" applyFill="1" applyBorder="1"/>
    <xf numFmtId="164" fontId="0" fillId="0" borderId="0" xfId="0" applyNumberFormat="1"/>
    <xf numFmtId="165" fontId="0" fillId="2" borderId="0" xfId="2" applyNumberFormat="1" applyFont="1" applyFill="1"/>
    <xf numFmtId="44" fontId="0" fillId="2" borderId="0" xfId="2" applyNumberFormat="1" applyFont="1" applyFill="1"/>
    <xf numFmtId="165" fontId="0" fillId="5" borderId="0" xfId="2" applyNumberFormat="1" applyFont="1" applyFill="1"/>
    <xf numFmtId="0" fontId="3" fillId="0" borderId="0" xfId="0" applyFont="1" applyAlignment="1">
      <alignment horizontal="center"/>
    </xf>
  </cellXfs>
  <cellStyles count="8">
    <cellStyle name="Comma" xfId="1" builtinId="3"/>
    <cellStyle name="Currency" xfId="2" builtinId="4"/>
    <cellStyle name="Heading 1" xfId="3" builtinId="16"/>
    <cellStyle name="Heading 2" xfId="4" builtinId="17"/>
    <cellStyle name="Heading 3" xfId="5" builtinId="18"/>
    <cellStyle name="Normal" xfId="0" builtinId="0"/>
    <cellStyle name="Note" xfId="6" builtinId="10"/>
    <cellStyle name="Total" xfId="7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>
                <a:effectLst/>
              </a:rPr>
              <a:t>robert clinic by Christina</a:t>
            </a:r>
          </a:p>
        </c:rich>
      </c:tx>
      <c:layout>
        <c:manualLayout>
          <c:xMode val="edge"/>
          <c:yMode val="edge"/>
          <c:x val="0.29424517690005736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'Break even point analysis'!$A$13</c:f>
              <c:strCache>
                <c:ptCount val="1"/>
                <c:pt idx="0">
                  <c:v># patients
seen annually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'Break even point analysis'!$A$14:$A$39</c:f>
              <c:numCache>
                <c:formatCode>_(* #,##0_);_(* \(#,##0\);_(* "-"??_);_(@_)</c:formatCode>
                <c:ptCount val="26"/>
                <c:pt idx="0">
                  <c:v>2600</c:v>
                </c:pt>
                <c:pt idx="1">
                  <c:v>2620</c:v>
                </c:pt>
                <c:pt idx="2">
                  <c:v>2640</c:v>
                </c:pt>
                <c:pt idx="3">
                  <c:v>2660</c:v>
                </c:pt>
                <c:pt idx="4">
                  <c:v>2680</c:v>
                </c:pt>
                <c:pt idx="5">
                  <c:v>2700</c:v>
                </c:pt>
                <c:pt idx="6">
                  <c:v>2720</c:v>
                </c:pt>
                <c:pt idx="7">
                  <c:v>2740</c:v>
                </c:pt>
                <c:pt idx="8">
                  <c:v>2760</c:v>
                </c:pt>
                <c:pt idx="9">
                  <c:v>2780</c:v>
                </c:pt>
                <c:pt idx="10">
                  <c:v>2800</c:v>
                </c:pt>
                <c:pt idx="11">
                  <c:v>2820</c:v>
                </c:pt>
                <c:pt idx="12">
                  <c:v>2840</c:v>
                </c:pt>
                <c:pt idx="13">
                  <c:v>2860</c:v>
                </c:pt>
                <c:pt idx="14">
                  <c:v>2880</c:v>
                </c:pt>
                <c:pt idx="15">
                  <c:v>2900</c:v>
                </c:pt>
                <c:pt idx="16">
                  <c:v>2920</c:v>
                </c:pt>
                <c:pt idx="17">
                  <c:v>2940</c:v>
                </c:pt>
                <c:pt idx="18">
                  <c:v>2960</c:v>
                </c:pt>
                <c:pt idx="19">
                  <c:v>2980</c:v>
                </c:pt>
                <c:pt idx="20">
                  <c:v>3000</c:v>
                </c:pt>
                <c:pt idx="21">
                  <c:v>3020</c:v>
                </c:pt>
                <c:pt idx="22">
                  <c:v>3040</c:v>
                </c:pt>
                <c:pt idx="23">
                  <c:v>3060</c:v>
                </c:pt>
                <c:pt idx="24">
                  <c:v>3080</c:v>
                </c:pt>
                <c:pt idx="25">
                  <c:v>3100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54-4DDE-976F-C782CB87D88A}"/>
            </c:ext>
          </c:extLst>
        </c:ser>
        <c:ser>
          <c:idx val="1"/>
          <c:order val="1"/>
          <c:tx>
            <c:strRef>
              <c:f>'Break even point analysis'!$B$13</c:f>
              <c:strCache>
                <c:ptCount val="1"/>
                <c:pt idx="0">
                  <c:v>Total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'Break even point analysis'!$B$14:$B$39</c:f>
              <c:numCache>
                <c:formatCode>_(* #,##0_);_(* \(#,##0\);_(* "-"??_);_(@_)</c:formatCode>
                <c:ptCount val="26"/>
                <c:pt idx="0">
                  <c:v>274800</c:v>
                </c:pt>
                <c:pt idx="1">
                  <c:v>275760</c:v>
                </c:pt>
                <c:pt idx="2">
                  <c:v>276720</c:v>
                </c:pt>
                <c:pt idx="3">
                  <c:v>277680</c:v>
                </c:pt>
                <c:pt idx="4">
                  <c:v>278640</c:v>
                </c:pt>
                <c:pt idx="5">
                  <c:v>279600</c:v>
                </c:pt>
                <c:pt idx="6">
                  <c:v>280560</c:v>
                </c:pt>
                <c:pt idx="7">
                  <c:v>281520</c:v>
                </c:pt>
                <c:pt idx="8">
                  <c:v>282480</c:v>
                </c:pt>
                <c:pt idx="9">
                  <c:v>283440</c:v>
                </c:pt>
                <c:pt idx="10">
                  <c:v>284400</c:v>
                </c:pt>
                <c:pt idx="11">
                  <c:v>285360</c:v>
                </c:pt>
                <c:pt idx="12">
                  <c:v>286320</c:v>
                </c:pt>
                <c:pt idx="13">
                  <c:v>287280</c:v>
                </c:pt>
                <c:pt idx="14">
                  <c:v>288240</c:v>
                </c:pt>
                <c:pt idx="15">
                  <c:v>289200</c:v>
                </c:pt>
                <c:pt idx="16">
                  <c:v>290160</c:v>
                </c:pt>
                <c:pt idx="17">
                  <c:v>291120</c:v>
                </c:pt>
                <c:pt idx="18">
                  <c:v>292080</c:v>
                </c:pt>
                <c:pt idx="19">
                  <c:v>293040</c:v>
                </c:pt>
                <c:pt idx="20">
                  <c:v>294000</c:v>
                </c:pt>
                <c:pt idx="21">
                  <c:v>294960</c:v>
                </c:pt>
                <c:pt idx="22">
                  <c:v>295920</c:v>
                </c:pt>
                <c:pt idx="23">
                  <c:v>296880</c:v>
                </c:pt>
                <c:pt idx="24">
                  <c:v>297840</c:v>
                </c:pt>
                <c:pt idx="25">
                  <c:v>298800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54-4DDE-976F-C782CB87D88A}"/>
            </c:ext>
          </c:extLst>
        </c:ser>
        <c:ser>
          <c:idx val="2"/>
          <c:order val="2"/>
          <c:tx>
            <c:strRef>
              <c:f>'Break even point analysis'!$C$13</c:f>
              <c:strCache>
                <c:ptCount val="1"/>
                <c:pt idx="0">
                  <c:v>Total
 revenue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'Break even point analysis'!$C$14:$C$39</c:f>
              <c:numCache>
                <c:formatCode>_(* #,##0_);_(* \(#,##0\);_(* "-"??_);_(@_)</c:formatCode>
                <c:ptCount val="26"/>
                <c:pt idx="0">
                  <c:v>254800</c:v>
                </c:pt>
                <c:pt idx="1">
                  <c:v>256760</c:v>
                </c:pt>
                <c:pt idx="2">
                  <c:v>258720</c:v>
                </c:pt>
                <c:pt idx="3">
                  <c:v>260680</c:v>
                </c:pt>
                <c:pt idx="4">
                  <c:v>262640</c:v>
                </c:pt>
                <c:pt idx="5">
                  <c:v>264600</c:v>
                </c:pt>
                <c:pt idx="6">
                  <c:v>266560</c:v>
                </c:pt>
                <c:pt idx="7">
                  <c:v>268520</c:v>
                </c:pt>
                <c:pt idx="8">
                  <c:v>270480</c:v>
                </c:pt>
                <c:pt idx="9">
                  <c:v>272440</c:v>
                </c:pt>
                <c:pt idx="10">
                  <c:v>274400</c:v>
                </c:pt>
                <c:pt idx="11">
                  <c:v>276360</c:v>
                </c:pt>
                <c:pt idx="12">
                  <c:v>278320</c:v>
                </c:pt>
                <c:pt idx="13">
                  <c:v>280280</c:v>
                </c:pt>
                <c:pt idx="14">
                  <c:v>282240</c:v>
                </c:pt>
                <c:pt idx="15">
                  <c:v>284200</c:v>
                </c:pt>
                <c:pt idx="16">
                  <c:v>286160</c:v>
                </c:pt>
                <c:pt idx="17">
                  <c:v>288120</c:v>
                </c:pt>
                <c:pt idx="18">
                  <c:v>290080</c:v>
                </c:pt>
                <c:pt idx="19">
                  <c:v>292040</c:v>
                </c:pt>
                <c:pt idx="20">
                  <c:v>294000</c:v>
                </c:pt>
                <c:pt idx="21">
                  <c:v>295960</c:v>
                </c:pt>
                <c:pt idx="22">
                  <c:v>297920</c:v>
                </c:pt>
                <c:pt idx="23">
                  <c:v>299880</c:v>
                </c:pt>
                <c:pt idx="24">
                  <c:v>301840</c:v>
                </c:pt>
                <c:pt idx="25">
                  <c:v>303800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54-4DDE-976F-C782CB87D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788864"/>
        <c:axId val="632789280"/>
      </c:lineChart>
      <c:catAx>
        <c:axId val="632788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789280"/>
        <c:crosses val="autoZero"/>
        <c:auto val="1"/>
        <c:lblAlgn val="ctr"/>
        <c:lblOffset val="100"/>
        <c:noMultiLvlLbl val="0"/>
      </c:catAx>
      <c:valAx>
        <c:axId val="63278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78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44</xdr:row>
      <xdr:rowOff>171450</xdr:rowOff>
    </xdr:from>
    <xdr:to>
      <xdr:col>4</xdr:col>
      <xdr:colOff>676275</xdr:colOff>
      <xdr:row>60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chnic">
  <a:themeElements>
    <a:clrScheme name="Technic">
      <a:dk1>
        <a:sysClr val="windowText" lastClr="000000"/>
      </a:dk1>
      <a:lt1>
        <a:sysClr val="window" lastClr="FFFFFF"/>
      </a:lt1>
      <a:dk2>
        <a:srgbClr val="3B3B3B"/>
      </a:dk2>
      <a:lt2>
        <a:srgbClr val="D4D2D0"/>
      </a:lt2>
      <a:accent1>
        <a:srgbClr val="6EA0B0"/>
      </a:accent1>
      <a:accent2>
        <a:srgbClr val="CCAF0A"/>
      </a:accent2>
      <a:accent3>
        <a:srgbClr val="8D89A4"/>
      </a:accent3>
      <a:accent4>
        <a:srgbClr val="748560"/>
      </a:accent4>
      <a:accent5>
        <a:srgbClr val="9E9273"/>
      </a:accent5>
      <a:accent6>
        <a:srgbClr val="7E848D"/>
      </a:accent6>
      <a:hlink>
        <a:srgbClr val="00C8C3"/>
      </a:hlink>
      <a:folHlink>
        <a:srgbClr val="A116E0"/>
      </a:folHlink>
    </a:clrScheme>
    <a:fontScheme name="Technic">
      <a:majorFont>
        <a:latin typeface="Franklin Gothic Book"/>
        <a:ea typeface=""/>
        <a:cs typeface=""/>
        <a:font script="Jpan" typeface="ＭＳ Ｐゴシック"/>
        <a:font script="Hang" typeface="HY견고딕"/>
        <a:font script="Hans" typeface="宋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HGｺﾞｼｯｸM"/>
        <a:font script="Hang" typeface="HY중고딕"/>
        <a:font script="Hans" typeface="黑体"/>
        <a:font script="Hant" typeface="微軟正黑體"/>
        <a:font script="Arab" typeface="Tahoma"/>
        <a:font script="Hebr" typeface="Levenim MT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Technic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</a:schemeClr>
            </a:gs>
            <a:gs pos="68000">
              <a:schemeClr val="phClr">
                <a:tint val="77000"/>
              </a:schemeClr>
            </a:gs>
            <a:gs pos="81000">
              <a:schemeClr val="phClr">
                <a:tint val="79000"/>
              </a:schemeClr>
            </a:gs>
            <a:gs pos="86000">
              <a:schemeClr val="phClr">
                <a:tint val="73000"/>
              </a:schemeClr>
            </a:gs>
            <a:gs pos="100000">
              <a:schemeClr val="phClr">
                <a:tint val="3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3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shade val="57000"/>
                <a:satMod val="120000"/>
              </a:schemeClr>
            </a:gs>
            <a:gs pos="80000">
              <a:schemeClr val="phClr">
                <a:shade val="56000"/>
                <a:satMod val="145000"/>
              </a:schemeClr>
            </a:gs>
            <a:gs pos="88000">
              <a:schemeClr val="phClr">
                <a:shade val="63000"/>
                <a:satMod val="160000"/>
              </a:schemeClr>
            </a:gs>
            <a:gs pos="100000">
              <a:schemeClr val="phClr">
                <a:tint val="99555"/>
                <a:satMod val="155000"/>
              </a:schemeClr>
            </a:gs>
          </a:gsLst>
          <a:lin ang="5400000" scaled="1"/>
        </a:gradFill>
      </a:fillStyleLst>
      <a:lnStyleLst>
        <a:ln w="9525" cap="flat" cmpd="sng" algn="ctr">
          <a:solidFill>
            <a:schemeClr val="phClr">
              <a:shade val="60000"/>
              <a:satMod val="30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00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62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  <a:scene3d>
            <a:camera prst="orthographicFront" fov="0">
              <a:rot lat="0" lon="0" rev="0"/>
            </a:camera>
            <a:lightRig rig="harsh" dir="t">
              <a:rot lat="6000000" lon="6000000" rev="0"/>
            </a:lightRig>
          </a:scene3d>
          <a:sp3d contourW="10000" prstMaterial="metal">
            <a:bevelT w="20000" h="9000" prst="softRound"/>
            <a:contourClr>
              <a:schemeClr val="phClr">
                <a:shade val="30000"/>
                <a:satMod val="2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50000"/>
              </a:schemeClr>
            </a:gs>
            <a:gs pos="30000">
              <a:schemeClr val="phClr">
                <a:shade val="60000"/>
                <a:satMod val="150000"/>
              </a:schemeClr>
            </a:gs>
            <a:gs pos="100000">
              <a:schemeClr val="phClr">
                <a:tint val="83000"/>
                <a:satMod val="200000"/>
              </a:schemeClr>
            </a:gs>
          </a:gsLst>
          <a:lin ang="13000000" scaled="0"/>
        </a:gradFill>
        <a:gradFill rotWithShape="1">
          <a:gsLst>
            <a:gs pos="0">
              <a:schemeClr val="phClr">
                <a:tint val="78000"/>
                <a:satMod val="220000"/>
              </a:schemeClr>
            </a:gs>
            <a:gs pos="100000">
              <a:schemeClr val="phClr">
                <a:shade val="35000"/>
                <a:satMod val="155000"/>
              </a:schemeClr>
            </a:gs>
          </a:gsLst>
          <a:path path="circle">
            <a:fillToRect l="60000" t="50000" r="4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G28" sqref="G28"/>
    </sheetView>
  </sheetViews>
  <sheetFormatPr defaultRowHeight="14.25" x14ac:dyDescent="0.2"/>
  <sheetData>
    <row r="1" spans="1:8" ht="17.25" thickBot="1" x14ac:dyDescent="0.3">
      <c r="A1" s="25" t="s">
        <v>28</v>
      </c>
      <c r="B1" s="25"/>
      <c r="C1" s="25"/>
      <c r="D1" s="25"/>
      <c r="E1" s="25"/>
      <c r="F1" s="25"/>
      <c r="G1" s="25"/>
      <c r="H1" s="25"/>
    </row>
    <row r="2" spans="1:8" ht="15" thickTop="1" x14ac:dyDescent="0.2">
      <c r="A2" t="s">
        <v>29</v>
      </c>
    </row>
    <row r="3" spans="1:8" x14ac:dyDescent="0.2">
      <c r="A3" t="s">
        <v>32</v>
      </c>
    </row>
    <row r="4" spans="1:8" x14ac:dyDescent="0.2">
      <c r="A4" t="s">
        <v>31</v>
      </c>
    </row>
    <row r="5" spans="1:8" x14ac:dyDescent="0.2">
      <c r="A5" t="s">
        <v>24</v>
      </c>
    </row>
    <row r="7" spans="1:8" x14ac:dyDescent="0.2">
      <c r="A7" t="s">
        <v>25</v>
      </c>
    </row>
    <row r="8" spans="1:8" x14ac:dyDescent="0.2">
      <c r="A8" t="s">
        <v>21</v>
      </c>
    </row>
    <row r="9" spans="1:8" x14ac:dyDescent="0.2">
      <c r="A9" t="s">
        <v>26</v>
      </c>
    </row>
    <row r="10" spans="1:8" x14ac:dyDescent="0.2">
      <c r="A10" t="s">
        <v>22</v>
      </c>
    </row>
    <row r="12" spans="1:8" x14ac:dyDescent="0.2">
      <c r="A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workbookViewId="0">
      <selection activeCell="D19" sqref="D19"/>
    </sheetView>
  </sheetViews>
  <sheetFormatPr defaultRowHeight="14.25" x14ac:dyDescent="0.2"/>
  <cols>
    <col min="1" max="1" width="9.125" bestFit="1" customWidth="1"/>
    <col min="2" max="2" width="11.5" customWidth="1"/>
    <col min="3" max="3" width="20.125" customWidth="1"/>
    <col min="4" max="4" width="14" customWidth="1"/>
    <col min="5" max="5" width="12.125" bestFit="1" customWidth="1"/>
    <col min="7" max="7" width="82.875" bestFit="1" customWidth="1"/>
    <col min="8" max="8" width="19.5" customWidth="1"/>
    <col min="15" max="15" width="7.5" customWidth="1"/>
  </cols>
  <sheetData>
    <row r="1" spans="1:15" x14ac:dyDescent="0.2">
      <c r="A1" t="s">
        <v>27</v>
      </c>
      <c r="F1" t="s">
        <v>11</v>
      </c>
    </row>
    <row r="2" spans="1:15" ht="17.25" thickBot="1" x14ac:dyDescent="0.3">
      <c r="A2" s="25" t="s">
        <v>0</v>
      </c>
      <c r="B2" s="25"/>
      <c r="C2" s="25"/>
      <c r="D2" s="24">
        <v>150000</v>
      </c>
      <c r="F2" s="25" t="s">
        <v>35</v>
      </c>
      <c r="G2" s="25"/>
      <c r="H2" s="25"/>
      <c r="I2" s="25"/>
      <c r="J2" s="25"/>
      <c r="K2" s="25"/>
      <c r="L2" s="25"/>
      <c r="M2" s="25"/>
      <c r="N2" s="25"/>
      <c r="O2" s="25"/>
    </row>
    <row r="3" spans="1:15" ht="18" thickTop="1" thickBot="1" x14ac:dyDescent="0.3">
      <c r="A3" s="25" t="s">
        <v>1</v>
      </c>
      <c r="B3" s="25"/>
      <c r="C3" s="25"/>
      <c r="D3" s="24">
        <v>48</v>
      </c>
      <c r="F3" s="10"/>
      <c r="G3" s="50">
        <f>D9</f>
        <v>-20000</v>
      </c>
    </row>
    <row r="4" spans="1:15" ht="18" thickTop="1" thickBot="1" x14ac:dyDescent="0.3">
      <c r="A4" s="25" t="s">
        <v>2</v>
      </c>
      <c r="B4" s="25"/>
      <c r="C4" s="25"/>
      <c r="D4" s="24">
        <v>98</v>
      </c>
      <c r="F4" s="11">
        <v>140000</v>
      </c>
      <c r="G4" s="12">
        <f t="dataTable" ref="G4:G11" dt2D="0" dtr="0" r1="D2" ca="1"/>
        <v>-10000</v>
      </c>
      <c r="I4" s="26" t="s">
        <v>12</v>
      </c>
      <c r="J4" s="27"/>
      <c r="K4" s="27"/>
      <c r="L4" s="27"/>
      <c r="M4" s="27"/>
      <c r="N4" s="27"/>
      <c r="O4" s="28"/>
    </row>
    <row r="5" spans="1:15" ht="18" thickTop="1" thickBot="1" x14ac:dyDescent="0.3">
      <c r="A5" s="25" t="s">
        <v>3</v>
      </c>
      <c r="B5" s="25"/>
      <c r="C5" s="25"/>
      <c r="D5" s="2">
        <v>2600</v>
      </c>
      <c r="F5" s="11">
        <v>145000</v>
      </c>
      <c r="G5" s="12">
        <v>-15000</v>
      </c>
      <c r="I5" s="29" t="s">
        <v>30</v>
      </c>
      <c r="J5" s="30"/>
      <c r="K5" s="30"/>
      <c r="L5" s="30"/>
      <c r="M5" s="30"/>
      <c r="N5" s="30"/>
      <c r="O5" s="31"/>
    </row>
    <row r="6" spans="1:15" ht="18" thickTop="1" thickBot="1" x14ac:dyDescent="0.3">
      <c r="A6" s="25"/>
      <c r="B6" s="25"/>
      <c r="C6" s="25"/>
      <c r="F6" s="11">
        <v>150000</v>
      </c>
      <c r="G6" s="12">
        <v>-20000</v>
      </c>
    </row>
    <row r="7" spans="1:15" ht="18" thickTop="1" thickBot="1" x14ac:dyDescent="0.3">
      <c r="A7" s="25" t="s">
        <v>4</v>
      </c>
      <c r="B7" s="25"/>
      <c r="C7" s="25"/>
      <c r="D7" s="45">
        <f>D2+D3*D5</f>
        <v>274800</v>
      </c>
      <c r="F7" s="11">
        <v>155000</v>
      </c>
      <c r="G7" s="12">
        <v>-25000</v>
      </c>
    </row>
    <row r="8" spans="1:15" ht="18" thickTop="1" thickBot="1" x14ac:dyDescent="0.3">
      <c r="A8" s="25" t="s">
        <v>5</v>
      </c>
      <c r="B8" s="25"/>
      <c r="C8" s="25"/>
      <c r="D8" s="45">
        <f>D4*D5</f>
        <v>254800</v>
      </c>
      <c r="F8" s="11">
        <v>160000</v>
      </c>
      <c r="G8" s="12">
        <v>-30000</v>
      </c>
      <c r="M8" s="46"/>
    </row>
    <row r="9" spans="1:15" ht="18" thickTop="1" thickBot="1" x14ac:dyDescent="0.3">
      <c r="A9" s="25" t="s">
        <v>6</v>
      </c>
      <c r="B9" s="25"/>
      <c r="C9" s="25"/>
      <c r="D9" s="45">
        <f>D8-D7</f>
        <v>-20000</v>
      </c>
      <c r="F9" s="11">
        <v>165000</v>
      </c>
      <c r="G9" s="12">
        <v>-35000</v>
      </c>
    </row>
    <row r="10" spans="1:15" ht="18" thickTop="1" thickBot="1" x14ac:dyDescent="0.3">
      <c r="A10" s="25" t="s">
        <v>7</v>
      </c>
      <c r="B10" s="25"/>
      <c r="C10" s="25"/>
      <c r="D10" s="47">
        <f>D2/(D4-D3)</f>
        <v>3000</v>
      </c>
      <c r="F10" s="11">
        <v>170000</v>
      </c>
      <c r="G10" s="12">
        <v>-40000</v>
      </c>
    </row>
    <row r="11" spans="1:15" ht="15" thickTop="1" x14ac:dyDescent="0.2">
      <c r="F11" s="11">
        <v>175000</v>
      </c>
      <c r="G11" s="13">
        <v>-45000</v>
      </c>
    </row>
    <row r="12" spans="1:15" x14ac:dyDescent="0.2">
      <c r="F12" s="14" t="s">
        <v>14</v>
      </c>
      <c r="G12" s="15"/>
    </row>
    <row r="13" spans="1:15" ht="60.75" thickBot="1" x14ac:dyDescent="0.3">
      <c r="A13" s="39" t="s">
        <v>8</v>
      </c>
      <c r="B13" s="32" t="s">
        <v>9</v>
      </c>
      <c r="C13" s="39" t="s">
        <v>10</v>
      </c>
    </row>
    <row r="14" spans="1:15" ht="15.75" thickBot="1" x14ac:dyDescent="0.3">
      <c r="A14" s="5">
        <v>2600</v>
      </c>
      <c r="B14" s="6">
        <f>D7</f>
        <v>274800</v>
      </c>
      <c r="C14" s="7">
        <f>D8</f>
        <v>254800</v>
      </c>
      <c r="F14" s="32" t="s">
        <v>13</v>
      </c>
      <c r="G14" s="32"/>
      <c r="H14" s="33" t="s">
        <v>33</v>
      </c>
      <c r="I14" s="34"/>
      <c r="J14" s="34"/>
      <c r="K14" s="34"/>
      <c r="L14" s="34"/>
      <c r="M14" s="35"/>
    </row>
    <row r="15" spans="1:15" x14ac:dyDescent="0.2">
      <c r="A15" s="5">
        <v>2620</v>
      </c>
      <c r="B15" s="6">
        <f t="dataTable" ref="B15:C39" dt2D="0" dtr="0" r1="D5" ca="1"/>
        <v>275760</v>
      </c>
      <c r="C15" s="7">
        <v>256760</v>
      </c>
      <c r="F15" s="16"/>
      <c r="G15" s="20">
        <f>D10</f>
        <v>3000</v>
      </c>
    </row>
    <row r="16" spans="1:15" x14ac:dyDescent="0.2">
      <c r="A16" s="5">
        <v>2640</v>
      </c>
      <c r="B16" s="6">
        <v>276720</v>
      </c>
      <c r="C16" s="7">
        <v>258720</v>
      </c>
      <c r="F16" s="17">
        <v>40</v>
      </c>
      <c r="G16" s="18">
        <f t="dataTable" ref="G16:G25" dt2D="0" dtr="1" r1="D3" ca="1"/>
        <v>40</v>
      </c>
    </row>
    <row r="17" spans="1:15" x14ac:dyDescent="0.2">
      <c r="A17" s="5">
        <v>2660</v>
      </c>
      <c r="B17" s="6">
        <v>277680</v>
      </c>
      <c r="C17" s="7">
        <v>260680</v>
      </c>
      <c r="F17" s="17">
        <v>42</v>
      </c>
      <c r="G17" s="18">
        <v>42</v>
      </c>
    </row>
    <row r="18" spans="1:15" x14ac:dyDescent="0.2">
      <c r="A18" s="5">
        <v>2680</v>
      </c>
      <c r="B18" s="6">
        <v>278640</v>
      </c>
      <c r="C18" s="7">
        <v>262640</v>
      </c>
      <c r="F18" s="17">
        <v>44</v>
      </c>
      <c r="G18" s="18">
        <v>44</v>
      </c>
    </row>
    <row r="19" spans="1:15" x14ac:dyDescent="0.2">
      <c r="A19" s="5">
        <v>2700</v>
      </c>
      <c r="B19" s="6">
        <v>279600</v>
      </c>
      <c r="C19" s="7">
        <v>264600</v>
      </c>
      <c r="F19" s="17">
        <v>46</v>
      </c>
      <c r="G19" s="18">
        <v>46</v>
      </c>
    </row>
    <row r="20" spans="1:15" x14ac:dyDescent="0.2">
      <c r="A20" s="5">
        <v>2720</v>
      </c>
      <c r="B20" s="6">
        <v>280560</v>
      </c>
      <c r="C20" s="7">
        <v>266560</v>
      </c>
      <c r="F20" s="17">
        <v>48</v>
      </c>
      <c r="G20" s="18">
        <v>48</v>
      </c>
    </row>
    <row r="21" spans="1:15" x14ac:dyDescent="0.2">
      <c r="A21" s="5">
        <v>2740</v>
      </c>
      <c r="B21" s="6">
        <v>281520</v>
      </c>
      <c r="C21" s="7">
        <v>268520</v>
      </c>
      <c r="F21" s="17">
        <v>50</v>
      </c>
      <c r="G21" s="18">
        <v>50</v>
      </c>
    </row>
    <row r="22" spans="1:15" x14ac:dyDescent="0.2">
      <c r="A22" s="5">
        <v>2760</v>
      </c>
      <c r="B22" s="6">
        <v>282480</v>
      </c>
      <c r="C22" s="7">
        <v>270480</v>
      </c>
      <c r="F22" s="17">
        <v>52</v>
      </c>
      <c r="G22" s="18">
        <v>52</v>
      </c>
    </row>
    <row r="23" spans="1:15" x14ac:dyDescent="0.2">
      <c r="A23" s="5">
        <v>2780</v>
      </c>
      <c r="B23" s="6">
        <v>283440</v>
      </c>
      <c r="C23" s="7">
        <v>272440</v>
      </c>
      <c r="F23" s="17">
        <v>54</v>
      </c>
      <c r="G23" s="18">
        <v>54</v>
      </c>
    </row>
    <row r="24" spans="1:15" x14ac:dyDescent="0.2">
      <c r="A24" s="5">
        <v>2800</v>
      </c>
      <c r="B24" s="6">
        <v>284400</v>
      </c>
      <c r="C24" s="7">
        <v>274400</v>
      </c>
      <c r="F24" s="17">
        <v>56</v>
      </c>
      <c r="G24" s="18">
        <v>56</v>
      </c>
    </row>
    <row r="25" spans="1:15" ht="15" thickBot="1" x14ac:dyDescent="0.25">
      <c r="A25" s="5">
        <v>2820</v>
      </c>
      <c r="B25" s="6">
        <v>285360</v>
      </c>
      <c r="C25" s="7">
        <v>276360</v>
      </c>
      <c r="F25" s="48">
        <v>58</v>
      </c>
      <c r="G25" s="19">
        <v>58</v>
      </c>
    </row>
    <row r="26" spans="1:15" x14ac:dyDescent="0.2">
      <c r="A26" s="5">
        <v>2840</v>
      </c>
      <c r="B26" s="6">
        <v>286320</v>
      </c>
      <c r="C26" s="7">
        <v>278320</v>
      </c>
      <c r="F26" t="s">
        <v>15</v>
      </c>
    </row>
    <row r="27" spans="1:15" ht="15.75" thickBot="1" x14ac:dyDescent="0.3">
      <c r="A27" s="5">
        <v>2860</v>
      </c>
      <c r="B27" s="6">
        <v>287280</v>
      </c>
      <c r="C27" s="7">
        <v>280280</v>
      </c>
      <c r="E27" s="32" t="s">
        <v>16</v>
      </c>
      <c r="F27" s="32"/>
      <c r="G27" s="36" t="s">
        <v>17</v>
      </c>
      <c r="H27" s="37"/>
      <c r="I27" s="37"/>
      <c r="J27" s="37"/>
      <c r="K27" s="37"/>
      <c r="L27" s="37"/>
      <c r="M27" s="37"/>
      <c r="N27" s="37"/>
      <c r="O27" s="38"/>
    </row>
    <row r="28" spans="1:15" ht="15.75" thickBot="1" x14ac:dyDescent="0.3">
      <c r="A28" s="5">
        <v>2880</v>
      </c>
      <c r="B28" s="6">
        <v>288240</v>
      </c>
      <c r="C28" s="7">
        <v>282240</v>
      </c>
      <c r="F28" s="57" t="s">
        <v>18</v>
      </c>
      <c r="G28" s="57"/>
      <c r="H28" s="57"/>
      <c r="I28" s="57"/>
      <c r="J28" s="57"/>
      <c r="K28" s="57"/>
      <c r="L28" s="57"/>
      <c r="M28" s="57"/>
      <c r="N28" s="57"/>
    </row>
    <row r="29" spans="1:15" ht="15" x14ac:dyDescent="0.25">
      <c r="A29" s="5">
        <v>2900</v>
      </c>
      <c r="B29" s="6">
        <v>289200</v>
      </c>
      <c r="C29" s="7">
        <v>284200</v>
      </c>
      <c r="E29" s="51">
        <f>D10</f>
        <v>3000</v>
      </c>
      <c r="F29" s="21">
        <v>43</v>
      </c>
      <c r="G29" s="21">
        <v>44</v>
      </c>
      <c r="H29" s="21">
        <v>45</v>
      </c>
      <c r="I29" s="21">
        <v>46</v>
      </c>
      <c r="J29" s="21">
        <v>47</v>
      </c>
      <c r="K29" s="21">
        <v>48</v>
      </c>
      <c r="L29" s="21">
        <v>49</v>
      </c>
      <c r="M29" s="21">
        <v>50</v>
      </c>
      <c r="N29" s="21">
        <v>51</v>
      </c>
    </row>
    <row r="30" spans="1:15" x14ac:dyDescent="0.2">
      <c r="A30" s="5">
        <v>2920</v>
      </c>
      <c r="B30" s="6">
        <v>290160</v>
      </c>
      <c r="C30" s="7">
        <v>286160</v>
      </c>
      <c r="E30" s="22">
        <v>94</v>
      </c>
      <c r="F30" s="15">
        <f t="dataTable" ref="F30:N37" dt2D="1" dtr="1" r1="D3" r2="D4" ca="1"/>
        <v>2941.1764705882351</v>
      </c>
      <c r="G30" s="15">
        <v>3000</v>
      </c>
      <c r="H30" s="15">
        <v>3061.2244897959185</v>
      </c>
      <c r="I30" s="15">
        <v>3125</v>
      </c>
      <c r="J30" s="15">
        <v>3191.4893617021276</v>
      </c>
      <c r="K30" s="15">
        <v>3260.8695652173915</v>
      </c>
      <c r="L30" s="15">
        <v>3333.3333333333335</v>
      </c>
      <c r="M30" s="15">
        <v>3409.090909090909</v>
      </c>
      <c r="N30" s="18">
        <v>3488.3720930232557</v>
      </c>
    </row>
    <row r="31" spans="1:15" x14ac:dyDescent="0.2">
      <c r="A31" s="5">
        <v>2940</v>
      </c>
      <c r="B31" s="6">
        <v>291120</v>
      </c>
      <c r="C31" s="7">
        <v>288120</v>
      </c>
      <c r="E31" s="22">
        <v>95</v>
      </c>
      <c r="F31" s="15">
        <v>2884.6153846153848</v>
      </c>
      <c r="G31" s="15">
        <v>2941.1764705882351</v>
      </c>
      <c r="H31" s="15">
        <v>3000</v>
      </c>
      <c r="I31" s="15">
        <v>3061.2244897959185</v>
      </c>
      <c r="J31" s="15">
        <v>3125</v>
      </c>
      <c r="K31" s="15">
        <v>3191.4893617021276</v>
      </c>
      <c r="L31" s="15">
        <v>3260.8695652173915</v>
      </c>
      <c r="M31" s="15">
        <v>3333.3333333333335</v>
      </c>
      <c r="N31" s="18">
        <v>3409.090909090909</v>
      </c>
    </row>
    <row r="32" spans="1:15" x14ac:dyDescent="0.2">
      <c r="A32" s="5">
        <v>2960</v>
      </c>
      <c r="B32" s="6">
        <v>292080</v>
      </c>
      <c r="C32" s="7">
        <v>290080</v>
      </c>
      <c r="E32" s="22">
        <v>96</v>
      </c>
      <c r="F32" s="15">
        <v>2830.1886792452829</v>
      </c>
      <c r="G32" s="15">
        <v>2884.6153846153848</v>
      </c>
      <c r="H32" s="15">
        <v>2941.1764705882351</v>
      </c>
      <c r="I32" s="15">
        <v>3000</v>
      </c>
      <c r="J32" s="15">
        <v>3061.2244897959185</v>
      </c>
      <c r="K32" s="15">
        <v>3125</v>
      </c>
      <c r="L32" s="15">
        <v>3191.4893617021276</v>
      </c>
      <c r="M32" s="15">
        <v>3260.8695652173915</v>
      </c>
      <c r="N32" s="18">
        <v>3333.3333333333335</v>
      </c>
    </row>
    <row r="33" spans="1:14" x14ac:dyDescent="0.2">
      <c r="A33" s="5">
        <v>2980</v>
      </c>
      <c r="B33" s="6">
        <v>293040</v>
      </c>
      <c r="C33" s="7">
        <v>292040</v>
      </c>
      <c r="E33" s="22">
        <v>97</v>
      </c>
      <c r="F33" s="15">
        <v>2777.7777777777778</v>
      </c>
      <c r="G33" s="15">
        <v>2830.1886792452829</v>
      </c>
      <c r="H33" s="15">
        <v>2884.6153846153848</v>
      </c>
      <c r="I33" s="15">
        <v>2941.1764705882351</v>
      </c>
      <c r="J33" s="15">
        <v>3000</v>
      </c>
      <c r="K33" s="15">
        <v>3061.2244897959185</v>
      </c>
      <c r="L33" s="15">
        <v>3125</v>
      </c>
      <c r="M33" s="15">
        <v>3191.4893617021276</v>
      </c>
      <c r="N33" s="18">
        <v>3260.8695652173915</v>
      </c>
    </row>
    <row r="34" spans="1:14" x14ac:dyDescent="0.2">
      <c r="A34" s="5">
        <v>3000</v>
      </c>
      <c r="B34" s="6">
        <v>294000</v>
      </c>
      <c r="C34" s="7">
        <v>294000</v>
      </c>
      <c r="E34" s="22">
        <v>98</v>
      </c>
      <c r="F34" s="15">
        <v>2727.2727272727275</v>
      </c>
      <c r="G34" s="15">
        <v>2777.7777777777778</v>
      </c>
      <c r="H34" s="15">
        <v>2830.1886792452829</v>
      </c>
      <c r="I34" s="15">
        <v>2884.6153846153848</v>
      </c>
      <c r="J34" s="15">
        <v>2941.1764705882351</v>
      </c>
      <c r="K34" s="15">
        <v>3000</v>
      </c>
      <c r="L34" s="15">
        <v>3061.2244897959185</v>
      </c>
      <c r="M34" s="15">
        <v>3125</v>
      </c>
      <c r="N34" s="18">
        <v>3191.4893617021276</v>
      </c>
    </row>
    <row r="35" spans="1:14" x14ac:dyDescent="0.2">
      <c r="A35" s="5">
        <v>3020</v>
      </c>
      <c r="B35" s="6">
        <v>294960</v>
      </c>
      <c r="C35" s="7">
        <v>295960</v>
      </c>
      <c r="E35" s="22">
        <v>99</v>
      </c>
      <c r="F35" s="15">
        <v>2678.5714285714284</v>
      </c>
      <c r="G35" s="15">
        <v>2727.2727272727275</v>
      </c>
      <c r="H35" s="15">
        <v>2777.7777777777778</v>
      </c>
      <c r="I35" s="15">
        <v>2830.1886792452829</v>
      </c>
      <c r="J35" s="15">
        <v>2884.6153846153848</v>
      </c>
      <c r="K35" s="15">
        <v>2941.1764705882351</v>
      </c>
      <c r="L35" s="15">
        <v>3000</v>
      </c>
      <c r="M35" s="15">
        <v>3061.2244897959185</v>
      </c>
      <c r="N35" s="18">
        <v>3125</v>
      </c>
    </row>
    <row r="36" spans="1:14" x14ac:dyDescent="0.2">
      <c r="A36" s="5">
        <v>3040</v>
      </c>
      <c r="B36" s="6">
        <v>295920</v>
      </c>
      <c r="C36" s="7">
        <v>297920</v>
      </c>
      <c r="E36" s="22">
        <v>100</v>
      </c>
      <c r="F36" s="15">
        <v>2631.5789473684213</v>
      </c>
      <c r="G36" s="15">
        <v>2678.5714285714284</v>
      </c>
      <c r="H36" s="15">
        <v>2727.2727272727275</v>
      </c>
      <c r="I36" s="15">
        <v>2777.7777777777778</v>
      </c>
      <c r="J36" s="15">
        <v>2830.1886792452829</v>
      </c>
      <c r="K36" s="15">
        <v>2884.6153846153848</v>
      </c>
      <c r="L36" s="15">
        <v>2941.1764705882351</v>
      </c>
      <c r="M36" s="15">
        <v>3000</v>
      </c>
      <c r="N36" s="18">
        <v>3061.2244897959185</v>
      </c>
    </row>
    <row r="37" spans="1:14" ht="15" thickBot="1" x14ac:dyDescent="0.25">
      <c r="A37" s="5">
        <v>3060</v>
      </c>
      <c r="B37" s="6">
        <v>296880</v>
      </c>
      <c r="C37" s="7">
        <v>299880</v>
      </c>
      <c r="E37" s="49">
        <v>101</v>
      </c>
      <c r="F37" s="23">
        <v>2586.2068965517242</v>
      </c>
      <c r="G37" s="23">
        <v>2631.5789473684213</v>
      </c>
      <c r="H37" s="23">
        <v>2678.5714285714284</v>
      </c>
      <c r="I37" s="23">
        <v>2727.2727272727275</v>
      </c>
      <c r="J37" s="23">
        <v>2777.7777777777778</v>
      </c>
      <c r="K37" s="23">
        <v>2830.1886792452829</v>
      </c>
      <c r="L37" s="23">
        <v>2884.6153846153848</v>
      </c>
      <c r="M37" s="23">
        <v>2941.1764705882351</v>
      </c>
      <c r="N37" s="19">
        <v>3000</v>
      </c>
    </row>
    <row r="38" spans="1:14" x14ac:dyDescent="0.2">
      <c r="A38" s="5">
        <v>3080</v>
      </c>
      <c r="B38" s="6">
        <v>297840</v>
      </c>
      <c r="C38" s="7">
        <v>301840</v>
      </c>
      <c r="E38" s="40" t="s">
        <v>19</v>
      </c>
      <c r="F38" s="40"/>
    </row>
    <row r="39" spans="1:14" ht="15" thickBot="1" x14ac:dyDescent="0.25">
      <c r="A39" s="5">
        <v>3100</v>
      </c>
      <c r="B39" s="8">
        <v>298800</v>
      </c>
      <c r="C39" s="9">
        <v>303800</v>
      </c>
    </row>
    <row r="41" spans="1:14" x14ac:dyDescent="0.2"/>
    <row r="48" spans="1:14" x14ac:dyDescent="0.2">
      <c r="G48" t="s">
        <v>40</v>
      </c>
    </row>
  </sheetData>
  <mergeCells count="1">
    <mergeCell ref="F28:N28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D3" sqref="D3"/>
    </sheetView>
  </sheetViews>
  <sheetFormatPr defaultRowHeight="14.25" x14ac:dyDescent="0.2"/>
  <cols>
    <col min="3" max="3" width="19" customWidth="1"/>
    <col min="4" max="4" width="12.125" bestFit="1" customWidth="1"/>
  </cols>
  <sheetData>
    <row r="1" spans="1:4" ht="20.25" thickBot="1" x14ac:dyDescent="0.35">
      <c r="A1" s="41" t="s">
        <v>34</v>
      </c>
      <c r="B1" s="41"/>
      <c r="C1" s="41"/>
      <c r="D1" s="41"/>
    </row>
    <row r="2" spans="1:4" ht="18" thickTop="1" thickBot="1" x14ac:dyDescent="0.3">
      <c r="A2" s="42" t="s">
        <v>0</v>
      </c>
      <c r="B2" s="42"/>
      <c r="C2" s="42"/>
      <c r="D2" s="1">
        <v>150000</v>
      </c>
    </row>
    <row r="3" spans="1:4" ht="18" thickTop="1" thickBot="1" x14ac:dyDescent="0.3">
      <c r="A3" s="42" t="s">
        <v>1</v>
      </c>
      <c r="B3" s="42"/>
      <c r="C3" s="42"/>
      <c r="D3" s="1">
        <v>48</v>
      </c>
    </row>
    <row r="4" spans="1:4" ht="18" thickTop="1" thickBot="1" x14ac:dyDescent="0.3">
      <c r="A4" s="42" t="s">
        <v>2</v>
      </c>
      <c r="B4" s="42"/>
      <c r="C4" s="42"/>
      <c r="D4" s="1">
        <v>98</v>
      </c>
    </row>
    <row r="5" spans="1:4" ht="18" thickTop="1" thickBot="1" x14ac:dyDescent="0.3">
      <c r="A5" s="42" t="s">
        <v>3</v>
      </c>
      <c r="B5" s="42"/>
      <c r="C5" s="42"/>
      <c r="D5" s="3">
        <v>3000</v>
      </c>
    </row>
    <row r="6" spans="1:4" ht="18" thickTop="1" thickBot="1" x14ac:dyDescent="0.3">
      <c r="A6" s="42"/>
      <c r="B6" s="42"/>
      <c r="C6" s="42"/>
      <c r="D6" s="1"/>
    </row>
    <row r="7" spans="1:4" ht="18" thickTop="1" thickBot="1" x14ac:dyDescent="0.3">
      <c r="A7" s="42" t="s">
        <v>4</v>
      </c>
      <c r="B7" s="42"/>
      <c r="C7" s="42"/>
      <c r="D7" s="1">
        <f>D2+D3*D5</f>
        <v>294000</v>
      </c>
    </row>
    <row r="8" spans="1:4" ht="18" thickTop="1" thickBot="1" x14ac:dyDescent="0.3">
      <c r="A8" s="42" t="s">
        <v>5</v>
      </c>
      <c r="B8" s="42"/>
      <c r="C8" s="42"/>
      <c r="D8" s="1">
        <f>D4*D5</f>
        <v>294000</v>
      </c>
    </row>
    <row r="9" spans="1:4" ht="18" thickTop="1" thickBot="1" x14ac:dyDescent="0.3">
      <c r="A9" s="42" t="s">
        <v>6</v>
      </c>
      <c r="B9" s="42"/>
      <c r="C9" s="42"/>
      <c r="D9" s="4">
        <f>D8-D7</f>
        <v>0</v>
      </c>
    </row>
    <row r="10" spans="1:4" ht="17.25" thickTop="1" x14ac:dyDescent="0.25">
      <c r="A10" s="52" t="s">
        <v>7</v>
      </c>
      <c r="D10" s="53">
        <f>D5</f>
        <v>3000</v>
      </c>
    </row>
    <row r="12" spans="1:4" ht="15.75" thickBot="1" x14ac:dyDescent="0.3">
      <c r="A12" s="43" t="s">
        <v>20</v>
      </c>
      <c r="B12" s="44"/>
      <c r="C12" s="44"/>
      <c r="D12" s="44"/>
    </row>
    <row r="13" spans="1:4" ht="15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D11" sqref="D11"/>
    </sheetView>
  </sheetViews>
  <sheetFormatPr defaultRowHeight="14.25" x14ac:dyDescent="0.2"/>
  <cols>
    <col min="3" max="3" width="16" customWidth="1"/>
    <col min="4" max="4" width="12.125" bestFit="1" customWidth="1"/>
  </cols>
  <sheetData>
    <row r="1" spans="1:4" x14ac:dyDescent="0.2">
      <c r="A1" t="s">
        <v>37</v>
      </c>
    </row>
    <row r="2" spans="1:4" x14ac:dyDescent="0.2">
      <c r="A2" t="s">
        <v>36</v>
      </c>
    </row>
    <row r="4" spans="1:4" ht="17.25" thickBot="1" x14ac:dyDescent="0.3">
      <c r="A4" s="25" t="s">
        <v>0</v>
      </c>
      <c r="B4" s="25"/>
      <c r="C4" s="25"/>
      <c r="D4" s="24">
        <v>150000</v>
      </c>
    </row>
    <row r="5" spans="1:4" ht="18" thickTop="1" thickBot="1" x14ac:dyDescent="0.3">
      <c r="A5" s="25" t="s">
        <v>1</v>
      </c>
      <c r="B5" s="25"/>
      <c r="C5" s="25"/>
      <c r="D5" s="55">
        <v>42.444444798040941</v>
      </c>
    </row>
    <row r="6" spans="1:4" ht="18" thickTop="1" thickBot="1" x14ac:dyDescent="0.3">
      <c r="A6" s="25" t="s">
        <v>2</v>
      </c>
      <c r="B6" s="25"/>
      <c r="C6" s="25"/>
      <c r="D6" s="24">
        <v>98</v>
      </c>
    </row>
    <row r="7" spans="1:4" ht="18" thickTop="1" thickBot="1" x14ac:dyDescent="0.3">
      <c r="A7" s="25" t="s">
        <v>3</v>
      </c>
      <c r="B7" s="25"/>
      <c r="C7" s="25"/>
      <c r="D7" s="2">
        <v>2700</v>
      </c>
    </row>
    <row r="8" spans="1:4" ht="18" thickTop="1" thickBot="1" x14ac:dyDescent="0.3">
      <c r="A8" s="25"/>
      <c r="B8" s="25"/>
      <c r="C8" s="25"/>
    </row>
    <row r="9" spans="1:4" ht="18" thickTop="1" thickBot="1" x14ac:dyDescent="0.3">
      <c r="A9" s="25" t="s">
        <v>4</v>
      </c>
      <c r="B9" s="25"/>
      <c r="C9" s="25"/>
      <c r="D9" s="45">
        <f>D4+D5*D7</f>
        <v>264600.00095471053</v>
      </c>
    </row>
    <row r="10" spans="1:4" ht="18" thickTop="1" thickBot="1" x14ac:dyDescent="0.3">
      <c r="A10" s="25" t="s">
        <v>5</v>
      </c>
      <c r="B10" s="25"/>
      <c r="C10" s="25"/>
      <c r="D10" s="45">
        <f>D6*D7</f>
        <v>264600</v>
      </c>
    </row>
    <row r="11" spans="1:4" ht="18" thickTop="1" thickBot="1" x14ac:dyDescent="0.3">
      <c r="A11" s="25" t="s">
        <v>6</v>
      </c>
      <c r="B11" s="25"/>
      <c r="C11" s="25"/>
      <c r="D11" s="45">
        <f>D10-D9</f>
        <v>-9.5471052918583155E-4</v>
      </c>
    </row>
    <row r="12" spans="1:4" ht="18" thickTop="1" thickBot="1" x14ac:dyDescent="0.3">
      <c r="A12" s="25" t="s">
        <v>7</v>
      </c>
      <c r="B12" s="25"/>
      <c r="C12" s="25"/>
      <c r="D12" s="47">
        <f>D4/(D6-D5)</f>
        <v>2700.0000171847896</v>
      </c>
    </row>
    <row r="13" spans="1:4" ht="15" thickTop="1" x14ac:dyDescent="0.2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tabSelected="1" workbookViewId="0">
      <selection activeCell="I28" sqref="I28"/>
    </sheetView>
  </sheetViews>
  <sheetFormatPr defaultRowHeight="14.25" x14ac:dyDescent="0.2"/>
  <cols>
    <col min="3" max="3" width="13.625" customWidth="1"/>
    <col min="4" max="4" width="9.625" bestFit="1" customWidth="1"/>
  </cols>
  <sheetData>
    <row r="1" spans="1:4" x14ac:dyDescent="0.2">
      <c r="A1" t="s">
        <v>38</v>
      </c>
    </row>
    <row r="2" spans="1:4" x14ac:dyDescent="0.2">
      <c r="A2" t="s">
        <v>39</v>
      </c>
    </row>
    <row r="4" spans="1:4" ht="17.25" thickBot="1" x14ac:dyDescent="0.3">
      <c r="A4" s="25" t="s">
        <v>0</v>
      </c>
      <c r="B4" s="25"/>
      <c r="C4" s="25"/>
      <c r="D4" s="24">
        <v>150000</v>
      </c>
    </row>
    <row r="5" spans="1:4" ht="18" thickTop="1" thickBot="1" x14ac:dyDescent="0.3">
      <c r="A5" s="25" t="s">
        <v>1</v>
      </c>
      <c r="B5" s="25"/>
      <c r="C5" s="25"/>
      <c r="D5" s="56">
        <v>48</v>
      </c>
    </row>
    <row r="6" spans="1:4" ht="18" thickTop="1" thickBot="1" x14ac:dyDescent="0.3">
      <c r="A6" s="25" t="s">
        <v>2</v>
      </c>
      <c r="B6" s="25"/>
      <c r="C6" s="25"/>
      <c r="D6" s="54">
        <v>105.69230477686943</v>
      </c>
    </row>
    <row r="7" spans="1:4" ht="18" thickTop="1" thickBot="1" x14ac:dyDescent="0.3">
      <c r="A7" s="25" t="s">
        <v>3</v>
      </c>
      <c r="B7" s="25"/>
      <c r="C7" s="25"/>
      <c r="D7" s="2">
        <v>2600</v>
      </c>
    </row>
    <row r="8" spans="1:4" ht="18" thickTop="1" thickBot="1" x14ac:dyDescent="0.3">
      <c r="A8" s="25"/>
      <c r="B8" s="25"/>
      <c r="C8" s="25"/>
    </row>
    <row r="9" spans="1:4" ht="18" thickTop="1" thickBot="1" x14ac:dyDescent="0.3">
      <c r="A9" s="25" t="s">
        <v>4</v>
      </c>
      <c r="B9" s="25"/>
      <c r="C9" s="25"/>
      <c r="D9" s="45">
        <f>D4+D5*D7</f>
        <v>274800</v>
      </c>
    </row>
    <row r="10" spans="1:4" ht="18" thickTop="1" thickBot="1" x14ac:dyDescent="0.3">
      <c r="A10" s="25" t="s">
        <v>5</v>
      </c>
      <c r="B10" s="25"/>
      <c r="C10" s="25"/>
      <c r="D10" s="45">
        <f>D6*D7</f>
        <v>274799.99241986056</v>
      </c>
    </row>
    <row r="11" spans="1:4" ht="18" thickTop="1" thickBot="1" x14ac:dyDescent="0.3">
      <c r="A11" s="25" t="s">
        <v>6</v>
      </c>
      <c r="B11" s="25"/>
      <c r="C11" s="25"/>
      <c r="D11" s="45">
        <f>D10-D9</f>
        <v>-7.5801394414156675E-3</v>
      </c>
    </row>
    <row r="12" spans="1:4" ht="18" thickTop="1" thickBot="1" x14ac:dyDescent="0.3">
      <c r="A12" s="25" t="s">
        <v>7</v>
      </c>
      <c r="B12" s="25"/>
      <c r="C12" s="25"/>
      <c r="D12" s="47">
        <f>D4/(D6-D5)</f>
        <v>2600.0001313890907</v>
      </c>
    </row>
    <row r="13" spans="1:4" ht="15" thickTop="1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What_to_complete</vt:lpstr>
      <vt:lpstr>Break even point analysis</vt:lpstr>
      <vt:lpstr>goal seek1</vt:lpstr>
      <vt:lpstr>goal seek2</vt:lpstr>
      <vt:lpstr>goal seek3</vt:lpstr>
    </vt:vector>
  </TitlesOfParts>
  <Company>Lindenwood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MEzvan</dc:creator>
  <cp:lastModifiedBy>Ducklings</cp:lastModifiedBy>
  <dcterms:created xsi:type="dcterms:W3CDTF">2008-08-22T18:17:25Z</dcterms:created>
  <dcterms:modified xsi:type="dcterms:W3CDTF">2022-10-20T15:11:28Z</dcterms:modified>
</cp:coreProperties>
</file>