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F:\LINDENWOOD\Fall 2021\Busines Analytics 1\Prof materials\Assignment to submit\Week 5\Case 2\"/>
    </mc:Choice>
  </mc:AlternateContent>
  <xr:revisionPtr revIDLastSave="0" documentId="13_ncr:1_{8DBEFBCD-8730-40B1-B8B7-D73FF19EAB3C}" xr6:coauthVersionLast="47" xr6:coauthVersionMax="47" xr10:uidLastSave="{00000000-0000-0000-0000-000000000000}"/>
  <bookViews>
    <workbookView xWindow="-28920" yWindow="-120" windowWidth="29040" windowHeight="15840" activeTab="6" xr2:uid="{00000000-000D-0000-FFFF-FFFF00000000}"/>
  </bookViews>
  <sheets>
    <sheet name="Data" sheetId="1" r:id="rId1"/>
    <sheet name="1" sheetId="2" r:id="rId2"/>
    <sheet name="2" sheetId="3" r:id="rId3"/>
    <sheet name="3" sheetId="4" r:id="rId4"/>
    <sheet name="4" sheetId="5" r:id="rId5"/>
    <sheet name="5" sheetId="8" r:id="rId6"/>
    <sheet name="6" sheetId="9" r:id="rId7"/>
  </sheets>
  <definedNames>
    <definedName name="_xlnm._FilterDatabase" localSheetId="0" hidden="1">Data!$A$1:$J$51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5" l="1"/>
  <c r="D15" i="5"/>
  <c r="D16" i="5"/>
  <c r="D17" i="5"/>
  <c r="D18" i="5"/>
  <c r="D19" i="5"/>
  <c r="D20" i="5"/>
  <c r="D21" i="5"/>
  <c r="D22" i="5"/>
  <c r="D23" i="5"/>
  <c r="D24" i="5"/>
  <c r="D25" i="5"/>
  <c r="D13" i="5"/>
  <c r="D12" i="5"/>
  <c r="F13" i="5" a="1"/>
  <c r="F23" i="5" s="1"/>
  <c r="B12" i="5" a="1"/>
  <c r="B15" i="5" s="1"/>
  <c r="F16" i="5" l="1"/>
  <c r="F24" i="5"/>
  <c r="F17" i="5"/>
  <c r="F25" i="5"/>
  <c r="F18" i="5"/>
  <c r="F26" i="5"/>
  <c r="F19" i="5"/>
  <c r="F20" i="5"/>
  <c r="F13" i="5"/>
  <c r="F21" i="5"/>
  <c r="F14" i="5"/>
  <c r="F22" i="5"/>
  <c r="F15" i="5"/>
  <c r="B22" i="5"/>
  <c r="B21" i="5"/>
  <c r="B20" i="5"/>
  <c r="B12" i="5"/>
  <c r="B18" i="5"/>
  <c r="B17" i="5"/>
  <c r="B24" i="5"/>
  <c r="B16" i="5"/>
  <c r="B14" i="5"/>
  <c r="B13" i="5"/>
  <c r="B19" i="5"/>
  <c r="B25" i="5"/>
  <c r="B23" i="5"/>
  <c r="B26" i="5" l="1"/>
  <c r="A9" i="5" l="1"/>
  <c r="A8" i="5"/>
  <c r="A55" i="1"/>
  <c r="C55" i="1" s="1"/>
  <c r="A56" i="1"/>
  <c r="C8" i="5" l="1"/>
</calcChain>
</file>

<file path=xl/sharedStrings.xml><?xml version="1.0" encoding="utf-8"?>
<sst xmlns="http://schemas.openxmlformats.org/spreadsheetml/2006/main" count="278" uniqueCount="129">
  <si>
    <t>Title</t>
  </si>
  <si>
    <t>Year Released</t>
  </si>
  <si>
    <t>U.S. Box Office Receipts (Inflation Adjusted Millions $)</t>
  </si>
  <si>
    <t>Rating</t>
  </si>
  <si>
    <t>Genre</t>
  </si>
  <si>
    <t>Budget (Non-Inflation Adjusted Millions $)</t>
  </si>
  <si>
    <t>World Box Office Receipts (Non-Inflation Adjusted Millions $)</t>
  </si>
  <si>
    <t>U.S. Box Office Receipts (Non-Inflation Adjusted Millions $)</t>
  </si>
  <si>
    <t>Snow White and the Seven Dwarfs</t>
  </si>
  <si>
    <t>G</t>
  </si>
  <si>
    <t>Animated</t>
  </si>
  <si>
    <t>American Graffiti</t>
  </si>
  <si>
    <t>PG</t>
  </si>
  <si>
    <t>Drama</t>
  </si>
  <si>
    <t>Fantasia</t>
  </si>
  <si>
    <t>Gone With the Wind</t>
  </si>
  <si>
    <t>Pinocchio</t>
  </si>
  <si>
    <t>The Robe</t>
  </si>
  <si>
    <t>UR</t>
  </si>
  <si>
    <t>The Sting</t>
  </si>
  <si>
    <t>The Godfather</t>
  </si>
  <si>
    <t>R</t>
  </si>
  <si>
    <t>Sleeping Beauty</t>
  </si>
  <si>
    <t>Grease</t>
  </si>
  <si>
    <t>Comedy</t>
  </si>
  <si>
    <t>Around the World in 80 Days</t>
  </si>
  <si>
    <t>Action</t>
  </si>
  <si>
    <t>Airport</t>
  </si>
  <si>
    <t>Star Wars</t>
  </si>
  <si>
    <t>SciFi/Fantasy</t>
  </si>
  <si>
    <t>Doctor Zhivago</t>
  </si>
  <si>
    <t>PG-13</t>
  </si>
  <si>
    <t>Jaws</t>
  </si>
  <si>
    <t>The Exorcist</t>
  </si>
  <si>
    <t>Horror</t>
  </si>
  <si>
    <t>The Ten Commandments</t>
  </si>
  <si>
    <t>Ben-Hur</t>
  </si>
  <si>
    <t>The Empire Strikes Back</t>
  </si>
  <si>
    <t>Raiders of the Lost Ark</t>
  </si>
  <si>
    <t>Ghostbusters</t>
  </si>
  <si>
    <t>Return of the Jedi</t>
  </si>
  <si>
    <t>Cleopatra</t>
  </si>
  <si>
    <t>The Lion King</t>
  </si>
  <si>
    <t>Forrest Gump</t>
  </si>
  <si>
    <t>Jurassic Park</t>
  </si>
  <si>
    <t>Shrek 2</t>
  </si>
  <si>
    <t>Independence Day</t>
  </si>
  <si>
    <t>LOTR: The Return of the King</t>
  </si>
  <si>
    <t>Star Wars: The Phantom Menace</t>
  </si>
  <si>
    <t>Spider-Man</t>
  </si>
  <si>
    <t>The Dark Knight</t>
  </si>
  <si>
    <t>Titanic</t>
  </si>
  <si>
    <t>Marvel's The Avengers</t>
  </si>
  <si>
    <t>Pirates of the Caribbean: Dead Man's Chest</t>
  </si>
  <si>
    <t>Avatar</t>
  </si>
  <si>
    <t>The Sound of Music</t>
  </si>
  <si>
    <t>Musical</t>
  </si>
  <si>
    <t>--</t>
  </si>
  <si>
    <t>E.T.</t>
  </si>
  <si>
    <t>The Jungle Book</t>
  </si>
  <si>
    <t>One Hundred and One Dalmatians</t>
  </si>
  <si>
    <t>Mary Poppins</t>
  </si>
  <si>
    <t>The Graduate</t>
  </si>
  <si>
    <t>Close Encounters of the Third Kind</t>
  </si>
  <si>
    <t>Butch Cassidy and the Sundance Kid</t>
  </si>
  <si>
    <t>Western</t>
  </si>
  <si>
    <t>Bambi</t>
  </si>
  <si>
    <t>Love Story</t>
  </si>
  <si>
    <t>Beverly Hills Cop</t>
  </si>
  <si>
    <t>Home Alone</t>
  </si>
  <si>
    <t>Blazing Saddles</t>
  </si>
  <si>
    <t>Batman</t>
  </si>
  <si>
    <t>Budget (Inflation Adjusted Millions $)</t>
  </si>
  <si>
    <t>World Box Office Receipts (Inflation Adjusted Millions $)</t>
  </si>
  <si>
    <t>frequency</t>
  </si>
  <si>
    <t>bins</t>
  </si>
  <si>
    <t>Range</t>
  </si>
  <si>
    <t xml:space="preserve">bin </t>
  </si>
  <si>
    <t>data  range</t>
  </si>
  <si>
    <t>&lt;400</t>
  </si>
  <si>
    <t>400-500</t>
  </si>
  <si>
    <t>500-600</t>
  </si>
  <si>
    <t>600-700</t>
  </si>
  <si>
    <t>700-800</t>
  </si>
  <si>
    <t>800-900</t>
  </si>
  <si>
    <t>900-1000</t>
  </si>
  <si>
    <t>1000-1100</t>
  </si>
  <si>
    <t>1100-1200</t>
  </si>
  <si>
    <t>1200-1300</t>
  </si>
  <si>
    <t>1300-1400</t>
  </si>
  <si>
    <t>1400-1500</t>
  </si>
  <si>
    <t>1500-1600</t>
  </si>
  <si>
    <t>&gt;1700</t>
  </si>
  <si>
    <t>Bin</t>
  </si>
  <si>
    <t>More</t>
  </si>
  <si>
    <t>Frequency</t>
  </si>
  <si>
    <t xml:space="preserve"> </t>
  </si>
  <si>
    <t>percent frequency</t>
  </si>
  <si>
    <t>Row Labels</t>
  </si>
  <si>
    <t>Grand Total</t>
  </si>
  <si>
    <t>Column Labels</t>
  </si>
  <si>
    <t>Count of U.S. Box Office Receipts (Inflation Adjusted Millions $)</t>
  </si>
  <si>
    <t>(Multiple Items)</t>
  </si>
  <si>
    <t>movies before 1980</t>
  </si>
  <si>
    <t>This scatter chart indicates box office reciepts for top 50 movie has been relatively flat</t>
  </si>
  <si>
    <t xml:space="preserve"> and slightly declining overtime (adjusted for inflation).</t>
  </si>
  <si>
    <t>The data points are slightly negative correlation between the varibles.</t>
  </si>
  <si>
    <t xml:space="preserve">Gone with the wind is an outliers whose reciepts is 1650 </t>
  </si>
  <si>
    <t xml:space="preserve">Because this represents for reciepts for top movies, this indicates </t>
  </si>
  <si>
    <t xml:space="preserve">the total revenue of box office movies are not increasesing overtime </t>
  </si>
  <si>
    <t xml:space="preserve">or  there's a greater </t>
  </si>
  <si>
    <t>competition among the movies, that the top movies are not dominating the box office.</t>
  </si>
  <si>
    <t>This scatter chart shows a positive correlation between budget and world box office receipts. Top 50 movies with larger budgets appear to be correlated with higher box  office reciepts.</t>
  </si>
  <si>
    <t>Some of this relationship may be driven by fact</t>
  </si>
  <si>
    <t xml:space="preserve">The filered Pivot table indicates after 1980 most common type of movie is PG13 rated SciFi/Fantasy, </t>
  </si>
  <si>
    <t xml:space="preserve">Only 1 G rated animated in the data set was released after 1980. It looks like the box office receipt generating movies </t>
  </si>
  <si>
    <t>has changed from movie aimed at children shift to older movie watchers.</t>
  </si>
  <si>
    <t>(All)</t>
  </si>
  <si>
    <t>Average of U.S. Box Office Receipts (Inflation Adjusted Millions $)</t>
  </si>
  <si>
    <t xml:space="preserve">The distribution of inflation adjusted US box office receipts is skewed to the right. Most of top </t>
  </si>
  <si>
    <t xml:space="preserve"> 50 movies have inflation adjusted box office receipts that are less than $700 million dollars. </t>
  </si>
  <si>
    <t>However, there are few movies that have much greater inflation adjusted box office recipet. Gone with the wind (1.6 billion) and Star War (1.43 billions appear to be outliers)</t>
  </si>
  <si>
    <t xml:space="preserve">Highest average reciepts is Drama with G rating.  </t>
  </si>
  <si>
    <t>Lowest average reciepts is Action with G rating.</t>
  </si>
  <si>
    <t>Median average reciepts is Drama with R rating central point</t>
  </si>
  <si>
    <t>Musical has highest average inflated adjusted box office reciept but it has only 1 data that can not be used to make conclusion on.</t>
  </si>
  <si>
    <t>G and PG movies have higher inflation adjusted box office reciepts in this data set than R, and UR, this make sense because G and PG</t>
  </si>
  <si>
    <t>can be seen by  wider range of audiences.</t>
  </si>
  <si>
    <t xml:space="preserve">Inflation adjusted budget and inflation adjusted world box office reciepts has negative correlation.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</si>
</sst>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u/>
      <sz val="12"/>
      <color theme="10"/>
      <name val="Times New Roman"/>
      <family val="1"/>
    </font>
    <font>
      <sz val="11"/>
      <color theme="1"/>
      <name val="Calibri"/>
      <family val="2"/>
      <scheme val="minor"/>
    </font>
    <font>
      <i/>
      <sz val="12"/>
      <name val="Times New Roman"/>
      <family val="1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0" fontId="1" fillId="0" borderId="1" xfId="0" applyFont="1" applyFill="1" applyBorder="1" applyAlignment="1">
      <alignment wrapText="1"/>
    </xf>
    <xf numFmtId="164" fontId="1" fillId="0" borderId="1" xfId="2" applyNumberFormat="1" applyFont="1" applyFill="1" applyBorder="1" applyAlignment="1">
      <alignment wrapText="1"/>
    </xf>
    <xf numFmtId="164" fontId="2" fillId="0" borderId="0" xfId="2" applyNumberFormat="1" applyFont="1" applyFill="1" applyAlignment="1">
      <alignment horizontal="right" vertical="center" wrapText="1"/>
    </xf>
    <xf numFmtId="164" fontId="0" fillId="0" borderId="0" xfId="2" applyNumberFormat="1" applyFont="1" applyAlignment="1">
      <alignment horizontal="right" wrapText="1"/>
    </xf>
    <xf numFmtId="164" fontId="0" fillId="0" borderId="0" xfId="2" applyNumberFormat="1" applyFont="1" applyAlignment="1">
      <alignment horizontal="right"/>
    </xf>
    <xf numFmtId="164" fontId="0" fillId="0" borderId="0" xfId="2" applyNumberFormat="1" applyFont="1" applyAlignment="1">
      <alignment horizontal="left" wrapText="1"/>
    </xf>
    <xf numFmtId="164" fontId="0" fillId="0" borderId="0" xfId="2" applyNumberFormat="1" applyFont="1" applyAlignment="1">
      <alignment horizontal="left"/>
    </xf>
    <xf numFmtId="164" fontId="1" fillId="0" borderId="1" xfId="2" applyNumberFormat="1" applyFont="1" applyBorder="1" applyAlignment="1">
      <alignment wrapText="1"/>
    </xf>
    <xf numFmtId="164" fontId="0" fillId="0" borderId="0" xfId="2" applyNumberFormat="1" applyFont="1" applyAlignment="1">
      <alignment wrapText="1"/>
    </xf>
    <xf numFmtId="164" fontId="0" fillId="0" borderId="0" xfId="2" applyNumberFormat="1" applyFont="1"/>
    <xf numFmtId="0" fontId="5" fillId="0" borderId="0" xfId="0" applyFont="1" applyFill="1" applyAlignment="1">
      <alignment vertical="center" wrapText="1"/>
    </xf>
    <xf numFmtId="0" fontId="5" fillId="0" borderId="0" xfId="1" applyFont="1" applyFill="1" applyAlignment="1">
      <alignment vertical="center" wrapText="1"/>
    </xf>
    <xf numFmtId="0" fontId="6" fillId="0" borderId="0" xfId="0" applyFont="1"/>
    <xf numFmtId="164" fontId="0" fillId="0" borderId="0" xfId="0" applyNumberFormat="1" applyAlignment="1">
      <alignment wrapText="1"/>
    </xf>
    <xf numFmtId="164" fontId="0" fillId="0" borderId="0" xfId="0" applyNumberFormat="1" applyFill="1" applyBorder="1" applyAlignment="1"/>
    <xf numFmtId="0" fontId="0" fillId="0" borderId="2" xfId="0" applyFill="1" applyBorder="1" applyAlignment="1"/>
    <xf numFmtId="0" fontId="8" fillId="0" borderId="3" xfId="0" applyFont="1" applyFill="1" applyBorder="1" applyAlignment="1">
      <alignment horizontal="center"/>
    </xf>
    <xf numFmtId="9" fontId="0" fillId="0" borderId="0" xfId="3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9" fillId="0" borderId="0" xfId="0" applyFont="1"/>
    <xf numFmtId="1" fontId="0" fillId="0" borderId="0" xfId="0" applyNumberFormat="1"/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year released and inflation adjusted US box office reciepts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103957593536103E-3"/>
                  <c:y val="0.102798628273655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Data!$B$2:$B$51</c:f>
              <c:numCache>
                <c:formatCode>General</c:formatCode>
                <c:ptCount val="50"/>
                <c:pt idx="0">
                  <c:v>1937</c:v>
                </c:pt>
                <c:pt idx="1">
                  <c:v>1973</c:v>
                </c:pt>
                <c:pt idx="2">
                  <c:v>1940</c:v>
                </c:pt>
                <c:pt idx="3">
                  <c:v>1939</c:v>
                </c:pt>
                <c:pt idx="4">
                  <c:v>1940</c:v>
                </c:pt>
                <c:pt idx="5">
                  <c:v>1953</c:v>
                </c:pt>
                <c:pt idx="6">
                  <c:v>1973</c:v>
                </c:pt>
                <c:pt idx="7">
                  <c:v>1972</c:v>
                </c:pt>
                <c:pt idx="8">
                  <c:v>1959</c:v>
                </c:pt>
                <c:pt idx="9">
                  <c:v>1978</c:v>
                </c:pt>
                <c:pt idx="10">
                  <c:v>1956</c:v>
                </c:pt>
                <c:pt idx="11">
                  <c:v>1970</c:v>
                </c:pt>
                <c:pt idx="12">
                  <c:v>1977</c:v>
                </c:pt>
                <c:pt idx="13">
                  <c:v>1965</c:v>
                </c:pt>
                <c:pt idx="14">
                  <c:v>1975</c:v>
                </c:pt>
                <c:pt idx="15">
                  <c:v>1973</c:v>
                </c:pt>
                <c:pt idx="16">
                  <c:v>1956</c:v>
                </c:pt>
                <c:pt idx="17">
                  <c:v>1959</c:v>
                </c:pt>
                <c:pt idx="18">
                  <c:v>1980</c:v>
                </c:pt>
                <c:pt idx="19">
                  <c:v>1981</c:v>
                </c:pt>
                <c:pt idx="20">
                  <c:v>1984</c:v>
                </c:pt>
                <c:pt idx="21">
                  <c:v>1983</c:v>
                </c:pt>
                <c:pt idx="22">
                  <c:v>1963</c:v>
                </c:pt>
                <c:pt idx="23">
                  <c:v>1994</c:v>
                </c:pt>
                <c:pt idx="24">
                  <c:v>1994</c:v>
                </c:pt>
                <c:pt idx="25">
                  <c:v>1993</c:v>
                </c:pt>
                <c:pt idx="26">
                  <c:v>2004</c:v>
                </c:pt>
                <c:pt idx="27">
                  <c:v>1996</c:v>
                </c:pt>
                <c:pt idx="28">
                  <c:v>2003</c:v>
                </c:pt>
                <c:pt idx="29">
                  <c:v>1999</c:v>
                </c:pt>
                <c:pt idx="30">
                  <c:v>2002</c:v>
                </c:pt>
                <c:pt idx="31">
                  <c:v>2008</c:v>
                </c:pt>
                <c:pt idx="32">
                  <c:v>1997</c:v>
                </c:pt>
                <c:pt idx="33">
                  <c:v>2012</c:v>
                </c:pt>
                <c:pt idx="34">
                  <c:v>2006</c:v>
                </c:pt>
                <c:pt idx="35">
                  <c:v>2009</c:v>
                </c:pt>
                <c:pt idx="36">
                  <c:v>1965</c:v>
                </c:pt>
                <c:pt idx="37">
                  <c:v>1982</c:v>
                </c:pt>
                <c:pt idx="38">
                  <c:v>1967</c:v>
                </c:pt>
                <c:pt idx="39">
                  <c:v>1961</c:v>
                </c:pt>
                <c:pt idx="40">
                  <c:v>1964</c:v>
                </c:pt>
                <c:pt idx="41">
                  <c:v>1967</c:v>
                </c:pt>
                <c:pt idx="42">
                  <c:v>1977</c:v>
                </c:pt>
                <c:pt idx="43">
                  <c:v>1969</c:v>
                </c:pt>
                <c:pt idx="44">
                  <c:v>1942</c:v>
                </c:pt>
                <c:pt idx="45">
                  <c:v>1970</c:v>
                </c:pt>
                <c:pt idx="46">
                  <c:v>1984</c:v>
                </c:pt>
                <c:pt idx="47">
                  <c:v>1990</c:v>
                </c:pt>
                <c:pt idx="48">
                  <c:v>1974</c:v>
                </c:pt>
                <c:pt idx="49">
                  <c:v>1989</c:v>
                </c:pt>
              </c:numCache>
            </c:numRef>
          </c:xVal>
          <c:yVal>
            <c:numRef>
              <c:f>Data!$E$2:$E$51</c:f>
              <c:numCache>
                <c:formatCode>_(* #,##0_);_(* \(#,##0\);_(* "-"??_);_(@_)</c:formatCode>
                <c:ptCount val="50"/>
                <c:pt idx="0">
                  <c:v>854.4</c:v>
                </c:pt>
                <c:pt idx="1">
                  <c:v>515.20000000000005</c:v>
                </c:pt>
                <c:pt idx="2">
                  <c:v>651</c:v>
                </c:pt>
                <c:pt idx="3">
                  <c:v>1649.5</c:v>
                </c:pt>
                <c:pt idx="4">
                  <c:v>528.5</c:v>
                </c:pt>
                <c:pt idx="5">
                  <c:v>513</c:v>
                </c:pt>
                <c:pt idx="6">
                  <c:v>715</c:v>
                </c:pt>
                <c:pt idx="7">
                  <c:v>622.79999999999995</c:v>
                </c:pt>
                <c:pt idx="8">
                  <c:v>569.70000000000005</c:v>
                </c:pt>
                <c:pt idx="9">
                  <c:v>561.9</c:v>
                </c:pt>
                <c:pt idx="10">
                  <c:v>506.6</c:v>
                </c:pt>
                <c:pt idx="11">
                  <c:v>518.20000000000005</c:v>
                </c:pt>
                <c:pt idx="12">
                  <c:v>1425.9</c:v>
                </c:pt>
                <c:pt idx="13">
                  <c:v>973.2</c:v>
                </c:pt>
                <c:pt idx="14">
                  <c:v>1029.3</c:v>
                </c:pt>
                <c:pt idx="15">
                  <c:v>808.7</c:v>
                </c:pt>
                <c:pt idx="16">
                  <c:v>1052.8</c:v>
                </c:pt>
                <c:pt idx="17">
                  <c:v>844.2</c:v>
                </c:pt>
                <c:pt idx="18">
                  <c:v>771.7</c:v>
                </c:pt>
                <c:pt idx="19">
                  <c:v>683.4</c:v>
                </c:pt>
                <c:pt idx="20">
                  <c:v>515.20000000000005</c:v>
                </c:pt>
                <c:pt idx="21">
                  <c:v>740.5</c:v>
                </c:pt>
                <c:pt idx="22">
                  <c:v>526.70000000000005</c:v>
                </c:pt>
                <c:pt idx="23">
                  <c:v>722.1</c:v>
                </c:pt>
                <c:pt idx="24">
                  <c:v>618.29999999999995</c:v>
                </c:pt>
                <c:pt idx="25">
                  <c:v>675.7</c:v>
                </c:pt>
                <c:pt idx="26">
                  <c:v>557.4</c:v>
                </c:pt>
                <c:pt idx="27">
                  <c:v>549.1</c:v>
                </c:pt>
                <c:pt idx="28">
                  <c:v>495.8</c:v>
                </c:pt>
                <c:pt idx="29">
                  <c:v>719.6</c:v>
                </c:pt>
                <c:pt idx="30">
                  <c:v>552</c:v>
                </c:pt>
                <c:pt idx="31">
                  <c:v>589</c:v>
                </c:pt>
                <c:pt idx="32">
                  <c:v>1095.8</c:v>
                </c:pt>
                <c:pt idx="33">
                  <c:v>623.4</c:v>
                </c:pt>
                <c:pt idx="34">
                  <c:v>512.5</c:v>
                </c:pt>
                <c:pt idx="35">
                  <c:v>804.1</c:v>
                </c:pt>
                <c:pt idx="36">
                  <c:v>1144.5</c:v>
                </c:pt>
                <c:pt idx="37">
                  <c:v>1131.8</c:v>
                </c:pt>
                <c:pt idx="38">
                  <c:v>870.5</c:v>
                </c:pt>
                <c:pt idx="39">
                  <c:v>824.8</c:v>
                </c:pt>
                <c:pt idx="40">
                  <c:v>686</c:v>
                </c:pt>
                <c:pt idx="41">
                  <c:v>670.7</c:v>
                </c:pt>
                <c:pt idx="42">
                  <c:v>611.79999999999995</c:v>
                </c:pt>
                <c:pt idx="43">
                  <c:v>553</c:v>
                </c:pt>
                <c:pt idx="44">
                  <c:v>552</c:v>
                </c:pt>
                <c:pt idx="45">
                  <c:v>548.70000000000005</c:v>
                </c:pt>
                <c:pt idx="46">
                  <c:v>547.70000000000005</c:v>
                </c:pt>
                <c:pt idx="47">
                  <c:v>528.1</c:v>
                </c:pt>
                <c:pt idx="48">
                  <c:v>495.6</c:v>
                </c:pt>
                <c:pt idx="49">
                  <c:v>493.5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13-4AB7-A4A3-11CC04391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348591"/>
        <c:axId val="2039339023"/>
      </c:scatterChart>
      <c:valAx>
        <c:axId val="203934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39023"/>
        <c:crosses val="autoZero"/>
        <c:crossBetween val="midCat"/>
      </c:valAx>
      <c:valAx>
        <c:axId val="20393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 BOx office reciepts (Inflation adjusted Milliions $</a:t>
                </a:r>
              </a:p>
            </c:rich>
          </c:tx>
          <c:layout>
            <c:manualLayout>
              <c:xMode val="edge"/>
              <c:yMode val="edge"/>
              <c:x val="1.8300653594771243E-2"/>
              <c:y val="0.13046296296296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48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 World Box Office Receipts (Non-Inflation Adjusted Millions $)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Data!$H$2:$H$37</c:f>
              <c:numCache>
                <c:formatCode>_(* #,##0_);_(* \(#,##0\);_(* "-"??_);_(@_)</c:formatCode>
                <c:ptCount val="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11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14</c:v>
                </c:pt>
                <c:pt idx="17">
                  <c:v>15</c:v>
                </c:pt>
                <c:pt idx="18">
                  <c:v>18</c:v>
                </c:pt>
                <c:pt idx="19">
                  <c:v>20</c:v>
                </c:pt>
                <c:pt idx="20">
                  <c:v>30</c:v>
                </c:pt>
                <c:pt idx="21">
                  <c:v>33</c:v>
                </c:pt>
                <c:pt idx="22">
                  <c:v>44</c:v>
                </c:pt>
                <c:pt idx="23">
                  <c:v>45</c:v>
                </c:pt>
                <c:pt idx="24">
                  <c:v>55</c:v>
                </c:pt>
                <c:pt idx="25">
                  <c:v>63</c:v>
                </c:pt>
                <c:pt idx="26">
                  <c:v>75</c:v>
                </c:pt>
                <c:pt idx="27">
                  <c:v>75</c:v>
                </c:pt>
                <c:pt idx="28">
                  <c:v>94</c:v>
                </c:pt>
                <c:pt idx="29">
                  <c:v>110</c:v>
                </c:pt>
                <c:pt idx="30">
                  <c:v>139</c:v>
                </c:pt>
                <c:pt idx="31">
                  <c:v>150</c:v>
                </c:pt>
                <c:pt idx="32">
                  <c:v>200</c:v>
                </c:pt>
                <c:pt idx="33">
                  <c:v>220</c:v>
                </c:pt>
                <c:pt idx="34">
                  <c:v>225</c:v>
                </c:pt>
                <c:pt idx="35">
                  <c:v>230</c:v>
                </c:pt>
              </c:numCache>
            </c:numRef>
          </c:xVal>
          <c:yVal>
            <c:numRef>
              <c:f>Data!$I$2:$I$37</c:f>
              <c:numCache>
                <c:formatCode>_(* #,##0_);_(* \(#,##0\);_(* "-"??_);_(@_)</c:formatCode>
                <c:ptCount val="36"/>
                <c:pt idx="0">
                  <c:v>184.9</c:v>
                </c:pt>
                <c:pt idx="1">
                  <c:v>115</c:v>
                </c:pt>
                <c:pt idx="2">
                  <c:v>76.400000000000006</c:v>
                </c:pt>
                <c:pt idx="3">
                  <c:v>390.5</c:v>
                </c:pt>
                <c:pt idx="4">
                  <c:v>84.3</c:v>
                </c:pt>
                <c:pt idx="5">
                  <c:v>36</c:v>
                </c:pt>
                <c:pt idx="6">
                  <c:v>159.6</c:v>
                </c:pt>
                <c:pt idx="7">
                  <c:v>134.80000000000001</c:v>
                </c:pt>
                <c:pt idx="8">
                  <c:v>51.6</c:v>
                </c:pt>
                <c:pt idx="9">
                  <c:v>379.8</c:v>
                </c:pt>
                <c:pt idx="10">
                  <c:v>42</c:v>
                </c:pt>
                <c:pt idx="11">
                  <c:v>100.5</c:v>
                </c:pt>
                <c:pt idx="12">
                  <c:v>797.9</c:v>
                </c:pt>
                <c:pt idx="13">
                  <c:v>111.7</c:v>
                </c:pt>
                <c:pt idx="14">
                  <c:v>471</c:v>
                </c:pt>
                <c:pt idx="15">
                  <c:v>357.5</c:v>
                </c:pt>
                <c:pt idx="16">
                  <c:v>80</c:v>
                </c:pt>
                <c:pt idx="17">
                  <c:v>70</c:v>
                </c:pt>
                <c:pt idx="18">
                  <c:v>533.9</c:v>
                </c:pt>
                <c:pt idx="19">
                  <c:v>384</c:v>
                </c:pt>
                <c:pt idx="20">
                  <c:v>291.60000000000002</c:v>
                </c:pt>
                <c:pt idx="21">
                  <c:v>573</c:v>
                </c:pt>
                <c:pt idx="22">
                  <c:v>57.8</c:v>
                </c:pt>
                <c:pt idx="23">
                  <c:v>951.6</c:v>
                </c:pt>
                <c:pt idx="24">
                  <c:v>680</c:v>
                </c:pt>
                <c:pt idx="25">
                  <c:v>920</c:v>
                </c:pt>
                <c:pt idx="26">
                  <c:v>912</c:v>
                </c:pt>
                <c:pt idx="27">
                  <c:v>813.1</c:v>
                </c:pt>
                <c:pt idx="28">
                  <c:v>1129.2</c:v>
                </c:pt>
                <c:pt idx="29">
                  <c:v>1027</c:v>
                </c:pt>
                <c:pt idx="30">
                  <c:v>806.7</c:v>
                </c:pt>
                <c:pt idx="31">
                  <c:v>1001.9</c:v>
                </c:pt>
                <c:pt idx="32">
                  <c:v>2185.4</c:v>
                </c:pt>
                <c:pt idx="33">
                  <c:v>1511.8</c:v>
                </c:pt>
                <c:pt idx="34">
                  <c:v>1065.7</c:v>
                </c:pt>
                <c:pt idx="35">
                  <c:v>2778.2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87-4EA0-96F6-A0F4AB241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28239"/>
        <c:axId val="45826575"/>
      </c:scatterChart>
      <c:valAx>
        <c:axId val="4582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 (Non inflation Adjusted</a:t>
                </a:r>
                <a:r>
                  <a:rPr lang="en-US" baseline="0"/>
                  <a:t> Millions 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6575"/>
        <c:crosses val="autoZero"/>
        <c:crossBetween val="midCat"/>
      </c:valAx>
      <c:valAx>
        <c:axId val="4582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World Box Office Receipts (Non-Inflation Adjusted Millions 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8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 World Box Office Receipts (Inflation Adjusted Millions $)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686381584088328E-3"/>
                  <c:y val="7.008950541338582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Data!$C$2:$C$37</c:f>
              <c:numCache>
                <c:formatCode>_(* #,##0_);_(* \(#,##0\);_(* "-"??_);_(@_)</c:formatCode>
                <c:ptCount val="36"/>
                <c:pt idx="0">
                  <c:v>4.6208761492698756</c:v>
                </c:pt>
                <c:pt idx="1">
                  <c:v>4.4800000000000004</c:v>
                </c:pt>
                <c:pt idx="2">
                  <c:v>17.041884816753925</c:v>
                </c:pt>
                <c:pt idx="3">
                  <c:v>12.672215108834827</c:v>
                </c:pt>
                <c:pt idx="4">
                  <c:v>18.807829181494665</c:v>
                </c:pt>
                <c:pt idx="5">
                  <c:v>71.25</c:v>
                </c:pt>
                <c:pt idx="6">
                  <c:v>26.879699248120303</c:v>
                </c:pt>
                <c:pt idx="7">
                  <c:v>27.721068249258156</c:v>
                </c:pt>
                <c:pt idx="8">
                  <c:v>66.244186046511629</c:v>
                </c:pt>
                <c:pt idx="9">
                  <c:v>8.8767772511848335</c:v>
                </c:pt>
                <c:pt idx="10">
                  <c:v>72.371428571428567</c:v>
                </c:pt>
                <c:pt idx="11">
                  <c:v>51.562189054726375</c:v>
                </c:pt>
                <c:pt idx="12">
                  <c:v>19.657726532146889</c:v>
                </c:pt>
                <c:pt idx="13">
                  <c:v>95.838854073410928</c:v>
                </c:pt>
                <c:pt idx="14">
                  <c:v>26.224203821656047</c:v>
                </c:pt>
                <c:pt idx="15">
                  <c:v>27.145174825174827</c:v>
                </c:pt>
                <c:pt idx="16">
                  <c:v>184.24</c:v>
                </c:pt>
                <c:pt idx="17">
                  <c:v>180.9</c:v>
                </c:pt>
                <c:pt idx="18">
                  <c:v>26.017231691327964</c:v>
                </c:pt>
                <c:pt idx="19">
                  <c:v>35.59375</c:v>
                </c:pt>
                <c:pt idx="20">
                  <c:v>53.004115226337447</c:v>
                </c:pt>
                <c:pt idx="21">
                  <c:v>42.646596858638745</c:v>
                </c:pt>
                <c:pt idx="22">
                  <c:v>400.94809688581319</c:v>
                </c:pt>
                <c:pt idx="23">
                  <c:v>34.147225725094579</c:v>
                </c:pt>
                <c:pt idx="24">
                  <c:v>50.00955882352941</c:v>
                </c:pt>
                <c:pt idx="25">
                  <c:v>46.270760869565216</c:v>
                </c:pt>
                <c:pt idx="26">
                  <c:v>45.838815789473685</c:v>
                </c:pt>
                <c:pt idx="27">
                  <c:v>50.648751691058912</c:v>
                </c:pt>
                <c:pt idx="28">
                  <c:v>41.272759475735029</c:v>
                </c:pt>
                <c:pt idx="29">
                  <c:v>77.074975657254143</c:v>
                </c:pt>
                <c:pt idx="30">
                  <c:v>95.113425065079952</c:v>
                </c:pt>
                <c:pt idx="31">
                  <c:v>88.182453338656558</c:v>
                </c:pt>
                <c:pt idx="32">
                  <c:v>100.28370092431591</c:v>
                </c:pt>
                <c:pt idx="33">
                  <c:v>90.718348987961363</c:v>
                </c:pt>
                <c:pt idx="34">
                  <c:v>108.20352819742891</c:v>
                </c:pt>
                <c:pt idx="35">
                  <c:v>66.569361457058534</c:v>
                </c:pt>
              </c:numCache>
            </c:numRef>
          </c:xVal>
          <c:yVal>
            <c:numRef>
              <c:f>Data!$D$2:$D$37</c:f>
              <c:numCache>
                <c:formatCode>_(* #,##0_);_(* \(#,##0\);_(* "-"??_);_(@_)</c:formatCode>
                <c:ptCount val="36"/>
                <c:pt idx="0">
                  <c:v>854.4</c:v>
                </c:pt>
                <c:pt idx="1">
                  <c:v>515.20000000000005</c:v>
                </c:pt>
                <c:pt idx="2">
                  <c:v>651</c:v>
                </c:pt>
                <c:pt idx="3">
                  <c:v>3241.7199295420232</c:v>
                </c:pt>
                <c:pt idx="4">
                  <c:v>528.5</c:v>
                </c:pt>
                <c:pt idx="5">
                  <c:v>513</c:v>
                </c:pt>
                <c:pt idx="6">
                  <c:v>715</c:v>
                </c:pt>
                <c:pt idx="7">
                  <c:v>623.72540861812774</c:v>
                </c:pt>
                <c:pt idx="8">
                  <c:v>569.70000000000005</c:v>
                </c:pt>
                <c:pt idx="9">
                  <c:v>1175.8105785123967</c:v>
                </c:pt>
                <c:pt idx="10">
                  <c:v>506.59999999999997</c:v>
                </c:pt>
                <c:pt idx="11">
                  <c:v>518.20000000000005</c:v>
                </c:pt>
                <c:pt idx="12">
                  <c:v>2468.4868952050338</c:v>
                </c:pt>
                <c:pt idx="13">
                  <c:v>973.20000000000016</c:v>
                </c:pt>
                <c:pt idx="14">
                  <c:v>1864.6165384615383</c:v>
                </c:pt>
                <c:pt idx="15">
                  <c:v>1412.3607718612607</c:v>
                </c:pt>
                <c:pt idx="16">
                  <c:v>1052.8</c:v>
                </c:pt>
                <c:pt idx="17">
                  <c:v>844.2</c:v>
                </c:pt>
                <c:pt idx="18">
                  <c:v>1419.7471743625088</c:v>
                </c:pt>
                <c:pt idx="19">
                  <c:v>1057.7412333736397</c:v>
                </c:pt>
                <c:pt idx="20">
                  <c:v>629.64090528080476</c:v>
                </c:pt>
                <c:pt idx="21">
                  <c:v>1372.7159495308961</c:v>
                </c:pt>
                <c:pt idx="22">
                  <c:v>526.70000000000005</c:v>
                </c:pt>
                <c:pt idx="23">
                  <c:v>1625.6218594748048</c:v>
                </c:pt>
                <c:pt idx="24">
                  <c:v>1275.2320291173794</c:v>
                </c:pt>
                <c:pt idx="25">
                  <c:v>1740.8120974516942</c:v>
                </c:pt>
                <c:pt idx="26">
                  <c:v>1164.6020618556699</c:v>
                </c:pt>
                <c:pt idx="27">
                  <c:v>1458.5861156484809</c:v>
                </c:pt>
                <c:pt idx="28">
                  <c:v>1485.0327851458885</c:v>
                </c:pt>
                <c:pt idx="29">
                  <c:v>1557.490410958904</c:v>
                </c:pt>
                <c:pt idx="30">
                  <c:v>1103.0428536041616</c:v>
                </c:pt>
                <c:pt idx="31">
                  <c:v>1106.542471404463</c:v>
                </c:pt>
                <c:pt idx="32">
                  <c:v>3636.139265107804</c:v>
                </c:pt>
                <c:pt idx="33">
                  <c:v>1511.8</c:v>
                </c:pt>
                <c:pt idx="34">
                  <c:v>1290.2699031419795</c:v>
                </c:pt>
                <c:pt idx="35">
                  <c:v>2937.4761604207756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D-4666-B402-620B90557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341103"/>
        <c:axId val="2039384367"/>
      </c:scatterChart>
      <c:valAx>
        <c:axId val="203934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 (Inflation adjusted Million 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84367"/>
        <c:crosses val="autoZero"/>
        <c:crossBetween val="midCat"/>
      </c:valAx>
      <c:valAx>
        <c:axId val="203938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World Office Reciepts (Inflation Adjusted Millions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4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'4'!$C$12:$C$25</c:f>
              <c:strCache>
                <c:ptCount val="14"/>
                <c:pt idx="0">
                  <c:v> &lt;400 </c:v>
                </c:pt>
                <c:pt idx="1">
                  <c:v> 400-500 </c:v>
                </c:pt>
                <c:pt idx="2">
                  <c:v> 500-600 </c:v>
                </c:pt>
                <c:pt idx="3">
                  <c:v> 600-700 </c:v>
                </c:pt>
                <c:pt idx="4">
                  <c:v> 700-800 </c:v>
                </c:pt>
                <c:pt idx="5">
                  <c:v> 800-900 </c:v>
                </c:pt>
                <c:pt idx="6">
                  <c:v> 900-1000 </c:v>
                </c:pt>
                <c:pt idx="7">
                  <c:v> 1000-1100 </c:v>
                </c:pt>
                <c:pt idx="8">
                  <c:v> 1100-1200 </c:v>
                </c:pt>
                <c:pt idx="9">
                  <c:v> 1200-1300 </c:v>
                </c:pt>
                <c:pt idx="10">
                  <c:v> 1300-1400 </c:v>
                </c:pt>
                <c:pt idx="11">
                  <c:v> 1400-1500 </c:v>
                </c:pt>
                <c:pt idx="12">
                  <c:v> 1500-1600 </c:v>
                </c:pt>
                <c:pt idx="13">
                  <c:v> &gt;1700 </c:v>
                </c:pt>
              </c:strCache>
            </c:strRef>
          </c:cat>
          <c:val>
            <c:numRef>
              <c:f>'4'!$F$13:$F$27</c:f>
              <c:numCache>
                <c:formatCode>General</c:formatCode>
                <c:ptCount val="15"/>
                <c:pt idx="0">
                  <c:v>0</c:v>
                </c:pt>
                <c:pt idx="1">
                  <c:v>3</c:v>
                </c:pt>
                <c:pt idx="2">
                  <c:v>19</c:v>
                </c:pt>
                <c:pt idx="3">
                  <c:v>9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9-46C7-866B-685331F8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788815"/>
        <c:axId val="48792975"/>
      </c:barChart>
      <c:catAx>
        <c:axId val="4878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92975"/>
        <c:crosses val="autoZero"/>
        <c:auto val="1"/>
        <c:lblAlgn val="ctr"/>
        <c:lblOffset val="100"/>
        <c:noMultiLvlLbl val="0"/>
      </c:catAx>
      <c:valAx>
        <c:axId val="48792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8881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[Movies_Case2Christina.xlsx]5!PivotTable1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'5'!$B$3:$B$4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'5'!$A$5:$A$10</c:f>
              <c:strCache>
                <c:ptCount val="5"/>
                <c:pt idx="0">
                  <c:v>Action</c:v>
                </c:pt>
                <c:pt idx="1">
                  <c:v>Animated</c:v>
                </c:pt>
                <c:pt idx="2">
                  <c:v>Comedy</c:v>
                </c:pt>
                <c:pt idx="3">
                  <c:v>Drama</c:v>
                </c:pt>
                <c:pt idx="4">
                  <c:v>SciFi/Fantasy</c:v>
                </c:pt>
              </c:strCache>
            </c:strRef>
          </c:cat>
          <c:val>
            <c:numRef>
              <c:f>'5'!$B$5:$B$10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E-4371-BCD3-4634021EB801}"/>
            </c:ext>
          </c:extLst>
        </c:ser>
        <c:ser>
          <c:idx val="1"/>
          <c:order val="1"/>
          <c:tx>
            <c:strRef>
              <c:f>'5'!$C$3:$C$4</c:f>
              <c:strCache>
                <c:ptCount val="1"/>
                <c:pt idx="0">
                  <c:v>PG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'5'!$A$5:$A$10</c:f>
              <c:strCache>
                <c:ptCount val="5"/>
                <c:pt idx="0">
                  <c:v>Action</c:v>
                </c:pt>
                <c:pt idx="1">
                  <c:v>Animated</c:v>
                </c:pt>
                <c:pt idx="2">
                  <c:v>Comedy</c:v>
                </c:pt>
                <c:pt idx="3">
                  <c:v>Drama</c:v>
                </c:pt>
                <c:pt idx="4">
                  <c:v>SciFi/Fantasy</c:v>
                </c:pt>
              </c:strCache>
            </c:strRef>
          </c:cat>
          <c:val>
            <c:numRef>
              <c:f>'5'!$C$5:$C$10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E-4371-BCD3-4634021EB801}"/>
            </c:ext>
          </c:extLst>
        </c:ser>
        <c:ser>
          <c:idx val="2"/>
          <c:order val="2"/>
          <c:tx>
            <c:strRef>
              <c:f>'5'!$D$3:$D$4</c:f>
              <c:strCache>
                <c:ptCount val="1"/>
                <c:pt idx="0">
                  <c:v>PG-13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'5'!$A$5:$A$10</c:f>
              <c:strCache>
                <c:ptCount val="5"/>
                <c:pt idx="0">
                  <c:v>Action</c:v>
                </c:pt>
                <c:pt idx="1">
                  <c:v>Animated</c:v>
                </c:pt>
                <c:pt idx="2">
                  <c:v>Comedy</c:v>
                </c:pt>
                <c:pt idx="3">
                  <c:v>Drama</c:v>
                </c:pt>
                <c:pt idx="4">
                  <c:v>SciFi/Fantasy</c:v>
                </c:pt>
              </c:strCache>
            </c:strRef>
          </c:cat>
          <c:val>
            <c:numRef>
              <c:f>'5'!$D$5:$D$10</c:f>
              <c:numCache>
                <c:formatCode>General</c:formatCode>
                <c:ptCount val="5"/>
                <c:pt idx="0">
                  <c:v>3</c:v>
                </c:pt>
                <c:pt idx="3">
                  <c:v>2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E-4371-BCD3-4634021EB801}"/>
            </c:ext>
          </c:extLst>
        </c:ser>
        <c:ser>
          <c:idx val="3"/>
          <c:order val="3"/>
          <c:tx>
            <c:strRef>
              <c:f>'5'!$E$3:$E$4</c:f>
              <c:strCache>
                <c:ptCount val="1"/>
                <c:pt idx="0">
                  <c:v>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'5'!$A$5:$A$10</c:f>
              <c:strCache>
                <c:ptCount val="5"/>
                <c:pt idx="0">
                  <c:v>Action</c:v>
                </c:pt>
                <c:pt idx="1">
                  <c:v>Animated</c:v>
                </c:pt>
                <c:pt idx="2">
                  <c:v>Comedy</c:v>
                </c:pt>
                <c:pt idx="3">
                  <c:v>Drama</c:v>
                </c:pt>
                <c:pt idx="4">
                  <c:v>SciFi/Fantasy</c:v>
                </c:pt>
              </c:strCache>
            </c:strRef>
          </c:cat>
          <c:val>
            <c:numRef>
              <c:f>'5'!$E$5:$E$10</c:f>
              <c:numCache>
                <c:formatCode>General</c:formatCode>
                <c:ptCount val="5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E-4371-BCD3-4634021EB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5922543"/>
        <c:axId val="1935924623"/>
      </c:barChart>
      <c:catAx>
        <c:axId val="19359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924623"/>
        <c:crosses val="autoZero"/>
        <c:auto val="1"/>
        <c:lblAlgn val="ctr"/>
        <c:lblOffset val="100"/>
        <c:noMultiLvlLbl val="0"/>
      </c:catAx>
      <c:valAx>
        <c:axId val="193592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9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330200</xdr:colOff>
      <xdr:row>1</xdr:row>
      <xdr:rowOff>301625</xdr:rowOff>
    </xdr:from>
    <xdr:to>
      <xdr:col>23</xdr:col>
      <xdr:colOff>221350</xdr:colOff>
      <xdr:row>17</xdr:row>
      <xdr:rowOff>230996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8741E8-D581-482B-ABB3-3907AC68C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7600" y="1263650"/>
          <a:ext cx="7206350" cy="6234921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0</xdr:row>
      <xdr:rowOff>120650</xdr:rowOff>
    </xdr:from>
    <xdr:to>
      <xdr:col>23</xdr:col>
      <xdr:colOff>103908</xdr:colOff>
      <xdr:row>0</xdr:row>
      <xdr:rowOff>1324043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2646B1-B948-4FE1-B96F-FAA0ECA55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3175" y="120650"/>
          <a:ext cx="6933333" cy="12063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600075</xdr:colOff>
      <xdr:row>5</xdr:row>
      <xdr:rowOff>161805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C33111-51D7-47E9-9D8D-3D7C56418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696075" cy="11524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38101</xdr:rowOff>
    </xdr:from>
    <xdr:to>
      <xdr:col>7</xdr:col>
      <xdr:colOff>590550</xdr:colOff>
      <xdr:row>21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53FF73-4960-4769-8D2F-6B395B97F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182723</xdr:colOff>
      <xdr:row>11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702130-381E-455F-9477-F6AEC613D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7923" cy="2095500"/>
        </a:xfrm>
        <a:prstGeom prst="rect">
          <a:avLst/>
        </a:prstGeom>
      </xdr:spPr>
    </xdr:pic>
    <xdr:clientData/>
  </xdr:twoCellAnchor>
  <xdr:twoCellAnchor>
    <xdr:from>
      <xdr:col>0</xdr:col>
      <xdr:colOff>25399</xdr:colOff>
      <xdr:row>12</xdr:row>
      <xdr:rowOff>161924</xdr:rowOff>
    </xdr:from>
    <xdr:to>
      <xdr:col>10</xdr:col>
      <xdr:colOff>28574</xdr:colOff>
      <xdr:row>36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786105-6437-44A3-920E-E4A428190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580580</xdr:colOff>
      <xdr:row>9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C37B54-33E1-464C-A0CD-BC71B143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34180" cy="1752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28575</xdr:rowOff>
    </xdr:from>
    <xdr:to>
      <xdr:col>8</xdr:col>
      <xdr:colOff>558800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AF5EAF-A362-4AB7-98B7-D35591F22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158750</xdr:colOff>
      <xdr:row>5</xdr:row>
      <xdr:rowOff>145919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DC7221-4126-4EF5-8177-FC0AC631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91700" cy="1050794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6</xdr:row>
      <xdr:rowOff>6350</xdr:rowOff>
    </xdr:from>
    <xdr:to>
      <xdr:col>17</xdr:col>
      <xdr:colOff>19050</xdr:colOff>
      <xdr:row>26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938BC2-7A82-4F57-84D3-40F4BA7AF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15</xdr:row>
      <xdr:rowOff>114300</xdr:rowOff>
    </xdr:from>
    <xdr:to>
      <xdr:col>9</xdr:col>
      <xdr:colOff>1695450</xdr:colOff>
      <xdr:row>24</xdr:row>
      <xdr:rowOff>105843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85389-5BD5-4B40-8EA1-6BD47C69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4325" y="3076575"/>
          <a:ext cx="7451725" cy="17060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1666006</xdr:colOff>
      <xdr:row>13</xdr:row>
      <xdr:rowOff>171180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3413DA-3A0C-4F30-9002-D503ECFAC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361950"/>
          <a:ext cx="6952381" cy="21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163512</xdr:rowOff>
    </xdr:from>
    <xdr:to>
      <xdr:col>2</xdr:col>
      <xdr:colOff>123825</xdr:colOff>
      <xdr:row>26</xdr:row>
      <xdr:rowOff>20637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C968B7E-520C-4A85-96F8-20458765F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0</xdr:row>
      <xdr:rowOff>38100</xdr:rowOff>
    </xdr:from>
    <xdr:to>
      <xdr:col>8</xdr:col>
      <xdr:colOff>1732295</xdr:colOff>
      <xdr:row>5</xdr:row>
      <xdr:rowOff>28463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1CDDAA-6F04-4865-8553-25CBB330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38100"/>
          <a:ext cx="5789945" cy="94286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cklings" refreshedDate="44466.356644097221" createdVersion="7" refreshedVersion="7" minRefreshableVersion="3" recordCount="50" xr:uid="{28B91158-D1F7-4437-9622-21F939992A84}">
  <cacheSource type="worksheet">
    <worksheetSource ref="A1:J51" sheet="Data"/>
  </cacheSource>
  <cacheFields count="10">
    <cacheField name="Title" numFmtId="0">
      <sharedItems/>
    </cacheField>
    <cacheField name="Year Released" numFmtId="0">
      <sharedItems containsSemiMixedTypes="0" containsString="0" containsNumber="1" containsInteger="1" minValue="1937" maxValue="2012" count="39">
        <n v="1937"/>
        <n v="1973"/>
        <n v="1940"/>
        <n v="1939"/>
        <n v="1953"/>
        <n v="1972"/>
        <n v="1959"/>
        <n v="1978"/>
        <n v="1956"/>
        <n v="1970"/>
        <n v="1977"/>
        <n v="1965"/>
        <n v="1975"/>
        <n v="1980"/>
        <n v="1981"/>
        <n v="1984"/>
        <n v="1983"/>
        <n v="1963"/>
        <n v="1994"/>
        <n v="1993"/>
        <n v="2004"/>
        <n v="1996"/>
        <n v="2003"/>
        <n v="1999"/>
        <n v="2002"/>
        <n v="2008"/>
        <n v="1997"/>
        <n v="2012"/>
        <n v="2006"/>
        <n v="2009"/>
        <n v="1982"/>
        <n v="1967"/>
        <n v="1961"/>
        <n v="1964"/>
        <n v="1969"/>
        <n v="1942"/>
        <n v="1990"/>
        <n v="1974"/>
        <n v="1989"/>
      </sharedItems>
    </cacheField>
    <cacheField name="Budget (Inflation Adjusted Millions $)" numFmtId="164">
      <sharedItems containsMixedTypes="1" containsNumber="1" minValue="4.4800000000000004" maxValue="400.94809688581319"/>
    </cacheField>
    <cacheField name="World Box Office Receipts (Inflation Adjusted Millions $)" numFmtId="164">
      <sharedItems containsSemiMixedTypes="0" containsString="0" containsNumber="1" minValue="495.60000000000008" maxValue="3636.139265107804"/>
    </cacheField>
    <cacheField name="U.S. Box Office Receipts (Inflation Adjusted Millions $)" numFmtId="164">
      <sharedItems containsSemiMixedTypes="0" containsString="0" containsNumber="1" minValue="493.5" maxValue="1649.5"/>
    </cacheField>
    <cacheField name="Rating" numFmtId="0">
      <sharedItems count="5">
        <s v="G"/>
        <s v="PG"/>
        <s v="UR"/>
        <s v="R"/>
        <s v="PG-13"/>
      </sharedItems>
    </cacheField>
    <cacheField name="Genre" numFmtId="0">
      <sharedItems count="8">
        <s v="Animated"/>
        <s v="Drama"/>
        <s v="Comedy"/>
        <s v="Action"/>
        <s v="SciFi/Fantasy"/>
        <s v="Horror"/>
        <s v="Musical"/>
        <s v="Western"/>
      </sharedItems>
    </cacheField>
    <cacheField name="Budget (Non-Inflation Adjusted Millions $)" numFmtId="164">
      <sharedItems containsMixedTypes="1" containsNumber="1" containsInteger="1" minValue="1" maxValue="230"/>
    </cacheField>
    <cacheField name="World Box Office Receipts (Non-Inflation Adjusted Millions $)" numFmtId="164">
      <sharedItems containsSemiMixedTypes="0" containsString="0" containsNumber="1" minValue="36" maxValue="2778.2"/>
    </cacheField>
    <cacheField name="U.S. Box Office Receipts (Non-Inflation Adjusted Millions $)" numFmtId="164">
      <sharedItems containsSemiMixedTypes="0" containsString="0" containsNumber="1" minValue="36" maxValue="76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s v="Snow White and the Seven Dwarfs"/>
    <x v="0"/>
    <n v="4.6208761492698756"/>
    <n v="854.4"/>
    <n v="854.4"/>
    <x v="0"/>
    <x v="0"/>
    <n v="1"/>
    <n v="184.9"/>
    <n v="184.9"/>
  </r>
  <r>
    <s v="American Graffiti"/>
    <x v="1"/>
    <n v="4.4800000000000004"/>
    <n v="515.20000000000005"/>
    <n v="515.20000000000005"/>
    <x v="1"/>
    <x v="1"/>
    <n v="1"/>
    <n v="115"/>
    <n v="115"/>
  </r>
  <r>
    <s v="Fantasia"/>
    <x v="2"/>
    <n v="17.041884816753925"/>
    <n v="651"/>
    <n v="651"/>
    <x v="0"/>
    <x v="0"/>
    <n v="2"/>
    <n v="76.400000000000006"/>
    <n v="76.400000000000006"/>
  </r>
  <r>
    <s v="Gone With the Wind"/>
    <x v="3"/>
    <n v="12.672215108834827"/>
    <n v="3241.7199295420232"/>
    <n v="1649.5"/>
    <x v="0"/>
    <x v="1"/>
    <n v="3"/>
    <n v="390.5"/>
    <n v="198.7"/>
  </r>
  <r>
    <s v="Pinocchio"/>
    <x v="2"/>
    <n v="18.807829181494665"/>
    <n v="528.5"/>
    <n v="528.5"/>
    <x v="0"/>
    <x v="0"/>
    <n v="3"/>
    <n v="84.3"/>
    <n v="84.3"/>
  </r>
  <r>
    <s v="The Robe"/>
    <x v="4"/>
    <n v="71.25"/>
    <n v="513"/>
    <n v="513"/>
    <x v="2"/>
    <x v="1"/>
    <n v="5"/>
    <n v="36"/>
    <n v="36"/>
  </r>
  <r>
    <s v="The Sting"/>
    <x v="1"/>
    <n v="26.879699248120303"/>
    <n v="715"/>
    <n v="715"/>
    <x v="1"/>
    <x v="1"/>
    <n v="6"/>
    <n v="159.6"/>
    <n v="159.6"/>
  </r>
  <r>
    <s v="The Godfather"/>
    <x v="5"/>
    <n v="27.721068249258156"/>
    <n v="623.72540861812774"/>
    <n v="622.79999999999995"/>
    <x v="3"/>
    <x v="1"/>
    <n v="6"/>
    <n v="134.80000000000001"/>
    <n v="134.6"/>
  </r>
  <r>
    <s v="Sleeping Beauty"/>
    <x v="6"/>
    <n v="66.244186046511629"/>
    <n v="569.70000000000005"/>
    <n v="569.70000000000005"/>
    <x v="0"/>
    <x v="0"/>
    <n v="6"/>
    <n v="51.6"/>
    <n v="51.6"/>
  </r>
  <r>
    <s v="Grease"/>
    <x v="7"/>
    <n v="8.8767772511848335"/>
    <n v="1175.8105785123967"/>
    <n v="561.9"/>
    <x v="1"/>
    <x v="2"/>
    <n v="6"/>
    <n v="379.8"/>
    <n v="181.5"/>
  </r>
  <r>
    <s v="Around the World in 80 Days"/>
    <x v="8"/>
    <n v="72.371428571428567"/>
    <n v="506.59999999999997"/>
    <n v="506.6"/>
    <x v="0"/>
    <x v="3"/>
    <n v="6"/>
    <n v="42"/>
    <n v="42"/>
  </r>
  <r>
    <s v="Airport"/>
    <x v="9"/>
    <n v="51.562189054726375"/>
    <n v="518.20000000000005"/>
    <n v="518.20000000000005"/>
    <x v="0"/>
    <x v="1"/>
    <n v="10"/>
    <n v="100.5"/>
    <n v="100.5"/>
  </r>
  <r>
    <s v="Star Wars"/>
    <x v="10"/>
    <n v="19.657726532146889"/>
    <n v="2468.4868952050338"/>
    <n v="1425.9"/>
    <x v="1"/>
    <x v="4"/>
    <n v="11"/>
    <n v="797.9"/>
    <n v="460.9"/>
  </r>
  <r>
    <s v="Doctor Zhivago"/>
    <x v="11"/>
    <n v="95.838854073410928"/>
    <n v="973.20000000000016"/>
    <n v="973.2"/>
    <x v="4"/>
    <x v="1"/>
    <n v="11"/>
    <n v="111.7"/>
    <n v="111.7"/>
  </r>
  <r>
    <s v="Jaws"/>
    <x v="12"/>
    <n v="26.224203821656047"/>
    <n v="1864.6165384615383"/>
    <n v="1029.3"/>
    <x v="1"/>
    <x v="3"/>
    <n v="12"/>
    <n v="471"/>
    <n v="260"/>
  </r>
  <r>
    <s v="The Exorcist"/>
    <x v="1"/>
    <n v="27.145174825174827"/>
    <n v="1412.3607718612607"/>
    <n v="808.7"/>
    <x v="3"/>
    <x v="5"/>
    <n v="12"/>
    <n v="357.5"/>
    <n v="204.7"/>
  </r>
  <r>
    <s v="The Ten Commandments"/>
    <x v="8"/>
    <n v="184.24"/>
    <n v="1052.8"/>
    <n v="1052.8"/>
    <x v="0"/>
    <x v="1"/>
    <n v="14"/>
    <n v="80"/>
    <n v="80"/>
  </r>
  <r>
    <s v="Ben-Hur"/>
    <x v="6"/>
    <n v="180.9"/>
    <n v="844.2"/>
    <n v="844.2"/>
    <x v="0"/>
    <x v="1"/>
    <n v="15"/>
    <n v="70"/>
    <n v="70"/>
  </r>
  <r>
    <s v="The Empire Strikes Back"/>
    <x v="13"/>
    <n v="26.017231691327964"/>
    <n v="1419.7471743625088"/>
    <n v="771.7"/>
    <x v="1"/>
    <x v="4"/>
    <n v="18"/>
    <n v="533.9"/>
    <n v="290.2"/>
  </r>
  <r>
    <s v="Raiders of the Lost Ark"/>
    <x v="14"/>
    <n v="35.59375"/>
    <n v="1057.7412333736397"/>
    <n v="683.4"/>
    <x v="1"/>
    <x v="3"/>
    <n v="20"/>
    <n v="384"/>
    <n v="248.1"/>
  </r>
  <r>
    <s v="Ghostbusters"/>
    <x v="15"/>
    <n v="53.004115226337447"/>
    <n v="629.64090528080476"/>
    <n v="515.20000000000005"/>
    <x v="1"/>
    <x v="4"/>
    <n v="30"/>
    <n v="291.60000000000002"/>
    <n v="238.6"/>
  </r>
  <r>
    <s v="Return of the Jedi"/>
    <x v="16"/>
    <n v="42.646596858638745"/>
    <n v="1372.7159495308961"/>
    <n v="740.5"/>
    <x v="1"/>
    <x v="4"/>
    <n v="33"/>
    <n v="573"/>
    <n v="309.10000000000002"/>
  </r>
  <r>
    <s v="Cleopatra"/>
    <x v="17"/>
    <n v="400.94809688581319"/>
    <n v="526.70000000000005"/>
    <n v="526.70000000000005"/>
    <x v="2"/>
    <x v="1"/>
    <n v="44"/>
    <n v="57.8"/>
    <n v="57.8"/>
  </r>
  <r>
    <s v="The Lion King"/>
    <x v="18"/>
    <n v="34.147225725094579"/>
    <n v="1625.6218594748048"/>
    <n v="722.1"/>
    <x v="0"/>
    <x v="0"/>
    <n v="45"/>
    <n v="951.6"/>
    <n v="422.7"/>
  </r>
  <r>
    <s v="Forrest Gump"/>
    <x v="18"/>
    <n v="50.00955882352941"/>
    <n v="1275.2320291173794"/>
    <n v="618.29999999999995"/>
    <x v="4"/>
    <x v="1"/>
    <n v="55"/>
    <n v="680"/>
    <n v="329.7"/>
  </r>
  <r>
    <s v="Jurassic Park"/>
    <x v="19"/>
    <n v="46.270760869565216"/>
    <n v="1740.8120974516942"/>
    <n v="675.7"/>
    <x v="4"/>
    <x v="3"/>
    <n v="63"/>
    <n v="920"/>
    <n v="357.1"/>
  </r>
  <r>
    <s v="Shrek 2"/>
    <x v="20"/>
    <n v="45.838815789473685"/>
    <n v="1164.6020618556699"/>
    <n v="557.4"/>
    <x v="1"/>
    <x v="0"/>
    <n v="75"/>
    <n v="912"/>
    <n v="436.5"/>
  </r>
  <r>
    <s v="Independence Day"/>
    <x v="21"/>
    <n v="50.648751691058912"/>
    <n v="1458.5861156484809"/>
    <n v="549.1"/>
    <x v="4"/>
    <x v="4"/>
    <n v="75"/>
    <n v="813.1"/>
    <n v="306.10000000000002"/>
  </r>
  <r>
    <s v="LOTR: The Return of the King"/>
    <x v="22"/>
    <n v="41.272759475735029"/>
    <n v="1485.0327851458885"/>
    <n v="495.8"/>
    <x v="4"/>
    <x v="4"/>
    <n v="94"/>
    <n v="1129.2"/>
    <n v="377"/>
  </r>
  <r>
    <s v="Star Wars: The Phantom Menace"/>
    <x v="23"/>
    <n v="77.074975657254143"/>
    <n v="1557.490410958904"/>
    <n v="719.6"/>
    <x v="1"/>
    <x v="4"/>
    <n v="110"/>
    <n v="1027"/>
    <n v="474.5"/>
  </r>
  <r>
    <s v="Spider-Man"/>
    <x v="24"/>
    <n v="95.113425065079952"/>
    <n v="1103.0428536041616"/>
    <n v="552"/>
    <x v="4"/>
    <x v="4"/>
    <n v="139"/>
    <n v="806.7"/>
    <n v="403.7"/>
  </r>
  <r>
    <s v="The Dark Knight"/>
    <x v="25"/>
    <n v="88.182453338656558"/>
    <n v="1106.542471404463"/>
    <n v="589"/>
    <x v="4"/>
    <x v="4"/>
    <n v="150"/>
    <n v="1001.9"/>
    <n v="533.29999999999995"/>
  </r>
  <r>
    <s v="Titanic"/>
    <x v="26"/>
    <n v="100.28370092431591"/>
    <n v="3636.139265107804"/>
    <n v="1095.8"/>
    <x v="4"/>
    <x v="1"/>
    <n v="200"/>
    <n v="2185.4"/>
    <n v="658.6"/>
  </r>
  <r>
    <s v="Marvel's The Avengers"/>
    <x v="27"/>
    <n v="90.718348987961363"/>
    <n v="1511.8"/>
    <n v="623.4"/>
    <x v="4"/>
    <x v="4"/>
    <n v="220"/>
    <n v="1511.8"/>
    <n v="623.4"/>
  </r>
  <r>
    <s v="Pirates of the Caribbean: Dead Man's Chest"/>
    <x v="28"/>
    <n v="108.20352819742891"/>
    <n v="1290.2699031419795"/>
    <n v="512.5"/>
    <x v="4"/>
    <x v="3"/>
    <n v="225"/>
    <n v="1065.7"/>
    <n v="423.3"/>
  </r>
  <r>
    <s v="Avatar"/>
    <x v="29"/>
    <n v="66.569361457058534"/>
    <n v="2937.4761604207756"/>
    <n v="804.1"/>
    <x v="4"/>
    <x v="3"/>
    <n v="230"/>
    <n v="2778.2"/>
    <n v="760.5"/>
  </r>
  <r>
    <s v="The Sound of Music"/>
    <x v="11"/>
    <s v="--"/>
    <n v="1144.5"/>
    <n v="1144.5"/>
    <x v="0"/>
    <x v="6"/>
    <s v="--"/>
    <n v="163.19999999999999"/>
    <n v="163.19999999999999"/>
  </r>
  <r>
    <s v="E.T."/>
    <x v="30"/>
    <s v="--"/>
    <n v="1970.0450678316854"/>
    <n v="1131.8"/>
    <x v="1"/>
    <x v="4"/>
    <s v="--"/>
    <n v="757"/>
    <n v="434.9"/>
  </r>
  <r>
    <s v="The Jungle Book"/>
    <x v="31"/>
    <s v="--"/>
    <n v="1263.3913963328632"/>
    <n v="870.5"/>
    <x v="0"/>
    <x v="0"/>
    <s v="--"/>
    <n v="205.8"/>
    <n v="141.80000000000001"/>
  </r>
  <r>
    <s v="One Hundred and One Dalmatians"/>
    <x v="32"/>
    <s v="--"/>
    <n v="1162.0707732634337"/>
    <n v="824.8"/>
    <x v="0"/>
    <x v="0"/>
    <s v="--"/>
    <n v="215"/>
    <n v="152.6"/>
  </r>
  <r>
    <s v="Mary Poppins"/>
    <x v="33"/>
    <s v="--"/>
    <n v="686"/>
    <n v="686"/>
    <x v="0"/>
    <x v="6"/>
    <s v="--"/>
    <n v="102.3"/>
    <n v="102.3"/>
  </r>
  <r>
    <s v="The Graduate"/>
    <x v="31"/>
    <s v="--"/>
    <n v="670.7"/>
    <n v="670.7"/>
    <x v="1"/>
    <x v="1"/>
    <s v="--"/>
    <n v="104.4"/>
    <n v="104.4"/>
  </r>
  <r>
    <s v="Close Encounters of the Third Kind"/>
    <x v="10"/>
    <s v="--"/>
    <n v="1430.5533904910362"/>
    <n v="611.79999999999995"/>
    <x v="1"/>
    <x v="1"/>
    <s v="--"/>
    <n v="300"/>
    <n v="128.30000000000001"/>
  </r>
  <r>
    <s v="Butch Cassidy and the Sundance Kid"/>
    <x v="34"/>
    <s v="--"/>
    <n v="553"/>
    <n v="553"/>
    <x v="1"/>
    <x v="7"/>
    <s v="--"/>
    <n v="102.3"/>
    <n v="102.3"/>
  </r>
  <r>
    <s v="Bambi"/>
    <x v="35"/>
    <s v="--"/>
    <n v="1439.0661478599222"/>
    <n v="552"/>
    <x v="0"/>
    <x v="0"/>
    <s v="--"/>
    <n v="268"/>
    <n v="102.8"/>
  </r>
  <r>
    <s v="Love Story"/>
    <x v="9"/>
    <s v="--"/>
    <n v="548.70000000000005"/>
    <n v="548.70000000000005"/>
    <x v="1"/>
    <x v="1"/>
    <s v="--"/>
    <n v="106.4"/>
    <n v="106.4"/>
  </r>
  <r>
    <s v="Beverly Hills Cop"/>
    <x v="15"/>
    <s v="--"/>
    <n v="738.04207836456555"/>
    <n v="547.70000000000005"/>
    <x v="3"/>
    <x v="2"/>
    <s v="--"/>
    <n v="316.39999999999998"/>
    <n v="234.8"/>
  </r>
  <r>
    <s v="Home Alone"/>
    <x v="36"/>
    <s v="--"/>
    <n v="986.35332400279913"/>
    <n v="528.1"/>
    <x v="1"/>
    <x v="2"/>
    <s v="--"/>
    <n v="533.79999999999995"/>
    <n v="285.8"/>
  </r>
  <r>
    <s v="Blazing Saddles"/>
    <x v="37"/>
    <s v="--"/>
    <n v="495.60000000000008"/>
    <n v="495.6"/>
    <x v="3"/>
    <x v="2"/>
    <s v="--"/>
    <n v="119.5"/>
    <n v="119.5"/>
  </r>
  <r>
    <s v="Batman"/>
    <x v="38"/>
    <s v="--"/>
    <n v="811.36743630573255"/>
    <n v="493.5"/>
    <x v="4"/>
    <x v="4"/>
    <s v="--"/>
    <n v="413"/>
    <n v="251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EF85-7677-4EF8-ACB5-BA104AE018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5">
  <location ref="A3:F10" firstHeaderRow="1" firstDataRow="2" firstDataCol="1" rowPageCount="1" colPageCount="1"/>
  <pivotFields count="10">
    <pivotField showAll="0"/>
    <pivotField axis="axisPage" multipleItemSelectionAllowed="1" showAll="0">
      <items count="40">
        <item h="1" x="0"/>
        <item h="1" x="3"/>
        <item h="1" x="2"/>
        <item h="1" x="35"/>
        <item h="1" x="4"/>
        <item h="1" x="8"/>
        <item h="1" x="6"/>
        <item h="1" x="32"/>
        <item h="1" x="17"/>
        <item h="1" x="33"/>
        <item h="1" x="11"/>
        <item h="1" x="31"/>
        <item h="1" x="34"/>
        <item h="1" x="9"/>
        <item h="1" x="5"/>
        <item h="1" x="1"/>
        <item h="1" x="37"/>
        <item h="1" x="12"/>
        <item h="1" x="10"/>
        <item h="1" x="7"/>
        <item x="13"/>
        <item x="14"/>
        <item x="30"/>
        <item x="16"/>
        <item x="15"/>
        <item x="38"/>
        <item x="36"/>
        <item x="19"/>
        <item x="18"/>
        <item x="21"/>
        <item x="26"/>
        <item x="23"/>
        <item x="24"/>
        <item x="22"/>
        <item x="20"/>
        <item x="28"/>
        <item x="25"/>
        <item x="29"/>
        <item x="27"/>
        <item t="default"/>
      </items>
    </pivotField>
    <pivotField showAll="0"/>
    <pivotField numFmtId="164" showAll="0"/>
    <pivotField dataField="1" numFmtId="164" showAll="0"/>
    <pivotField axis="axisCol" showAll="0">
      <items count="6">
        <item x="0"/>
        <item x="1"/>
        <item x="4"/>
        <item x="3"/>
        <item x="2"/>
        <item t="default"/>
      </items>
    </pivotField>
    <pivotField axis="axisRow" showAll="0">
      <items count="9">
        <item x="3"/>
        <item x="0"/>
        <item x="2"/>
        <item x="1"/>
        <item x="5"/>
        <item x="6"/>
        <item x="4"/>
        <item x="7"/>
        <item t="default"/>
      </items>
    </pivotField>
    <pivotField showAll="0"/>
    <pivotField numFmtId="164" showAll="0"/>
    <pivotField numFmtId="164" showAll="0"/>
  </pivotFields>
  <rowFields count="1">
    <field x="6"/>
  </rowFields>
  <rowItems count="6">
    <i>
      <x/>
    </i>
    <i>
      <x v="1"/>
    </i>
    <i>
      <x v="2"/>
    </i>
    <i>
      <x v="3"/>
    </i>
    <i>
      <x v="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U.S. Box Office Receipts (Inflation Adjusted Millions $)" fld="4" subtotal="count" baseField="6" baseItem="7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4D0A6-E7F1-4FF6-9E7E-E317C968363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compact="0" compactData="0" multipleFieldFilters="0" chartFormat="3">
  <location ref="A4:G14" firstHeaderRow="1" firstDataRow="2" firstDataCol="1" rowPageCount="1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">
        <item x="0"/>
        <item x="3"/>
        <item x="2"/>
        <item x="35"/>
        <item x="4"/>
        <item x="8"/>
        <item x="6"/>
        <item x="32"/>
        <item x="17"/>
        <item x="33"/>
        <item x="11"/>
        <item x="31"/>
        <item x="34"/>
        <item x="9"/>
        <item x="5"/>
        <item x="1"/>
        <item x="37"/>
        <item x="12"/>
        <item x="10"/>
        <item x="7"/>
        <item x="13"/>
        <item x="14"/>
        <item x="30"/>
        <item x="16"/>
        <item x="15"/>
        <item x="38"/>
        <item x="36"/>
        <item x="19"/>
        <item x="18"/>
        <item x="21"/>
        <item x="26"/>
        <item x="23"/>
        <item x="24"/>
        <item x="22"/>
        <item x="20"/>
        <item x="28"/>
        <item x="25"/>
        <item x="29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0"/>
        <item x="1"/>
        <item x="4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0"/>
        <item x="2"/>
        <item x="1"/>
        <item x="5"/>
        <item x="6"/>
        <item x="4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Average of U.S. Box Office Receipts (Inflation Adjusted Millions $)" fld="4" subtotal="average" baseField="5" baseItem="0" numFmtId="1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he-movie-times.com/thrsdir/top60dir/top60Search.mv?Pirates_of_the_Caribbean:_Dead_Man%27s_Chest" TargetMode="External"/><Relationship Id="rId3" Type="http://schemas.openxmlformats.org/officeDocument/2006/relationships/hyperlink" Target="http://www.the-movie-times.com/thrsdir/top60dir/top60Search.mv?Star_Wars:_The_Phantom_Menace" TargetMode="External"/><Relationship Id="rId7" Type="http://schemas.openxmlformats.org/officeDocument/2006/relationships/hyperlink" Target="http://www.the-movie-times.com/thrsdir/top60dir/top60Search.mv?Spider-Man" TargetMode="External"/><Relationship Id="rId2" Type="http://schemas.openxmlformats.org/officeDocument/2006/relationships/hyperlink" Target="http://www.the-movie-times.com/thrsdir/top60dir/top60Search.mv?Avatar" TargetMode="External"/><Relationship Id="rId1" Type="http://schemas.openxmlformats.org/officeDocument/2006/relationships/hyperlink" Target="http://www.the-movie-times.com/thrsdir/top60dir/top60Search.mv?Titanic" TargetMode="External"/><Relationship Id="rId6" Type="http://schemas.openxmlformats.org/officeDocument/2006/relationships/hyperlink" Target="http://www.the-movie-times.com/thrsdir/top60dir/top60Search.mv?Shrek_2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ww.the-movie-times.com/thrsdir/top60dir/top60Search.mv?The_Dark_Knight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ww.the-movie-times.com/thrsdir/top60dir/top60Search.mv?Marvel%27s_The_Avengers" TargetMode="External"/><Relationship Id="rId9" Type="http://schemas.openxmlformats.org/officeDocument/2006/relationships/hyperlink" Target="http://www.the-movie-times.com/thrsdir/top60dir/top60Search.mv?LOTR:_The_Return_of_the_K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1"/>
  <sheetViews>
    <sheetView topLeftCell="A28" zoomScale="145" zoomScaleNormal="145" workbookViewId="0">
      <selection activeCell="H1" sqref="H1"/>
    </sheetView>
  </sheetViews>
  <sheetFormatPr defaultRowHeight="15" x14ac:dyDescent="0.25"/>
  <cols>
    <col min="1" max="1" width="12.140625" style="3" customWidth="1"/>
    <col min="2" max="2" width="10" style="5" customWidth="1"/>
    <col min="3" max="3" width="11.140625" style="12" customWidth="1"/>
    <col min="4" max="4" width="16.140625" style="14" customWidth="1"/>
    <col min="5" max="5" width="14.7109375" style="14" customWidth="1"/>
    <col min="6" max="6" width="10" style="7" customWidth="1"/>
    <col min="7" max="7" width="13.5703125" style="7" customWidth="1"/>
    <col min="8" max="8" width="11.85546875" style="12" customWidth="1"/>
    <col min="9" max="9" width="13.85546875" style="17" customWidth="1"/>
    <col min="10" max="10" width="16.5703125" style="17" customWidth="1"/>
  </cols>
  <sheetData>
    <row r="1" spans="1:10" s="3" customFormat="1" ht="117.6" customHeight="1" x14ac:dyDescent="0.25">
      <c r="A1" s="8" t="s">
        <v>0</v>
      </c>
      <c r="B1" s="8" t="s">
        <v>1</v>
      </c>
      <c r="C1" s="9" t="s">
        <v>72</v>
      </c>
      <c r="D1" s="9" t="s">
        <v>73</v>
      </c>
      <c r="E1" s="9" t="s">
        <v>2</v>
      </c>
      <c r="F1" s="8" t="s">
        <v>3</v>
      </c>
      <c r="G1" s="8" t="s">
        <v>4</v>
      </c>
      <c r="H1" s="9" t="s">
        <v>5</v>
      </c>
      <c r="I1" s="9" t="s">
        <v>6</v>
      </c>
      <c r="J1" s="15" t="s">
        <v>7</v>
      </c>
    </row>
    <row r="2" spans="1:10" s="3" customFormat="1" ht="63" x14ac:dyDescent="0.25">
      <c r="A2" s="18" t="s">
        <v>8</v>
      </c>
      <c r="B2" s="1">
        <v>1937</v>
      </c>
      <c r="C2" s="10">
        <v>4.6208761492698756</v>
      </c>
      <c r="D2" s="10">
        <v>854.4</v>
      </c>
      <c r="E2" s="10">
        <v>854.4</v>
      </c>
      <c r="F2" s="2" t="s">
        <v>9</v>
      </c>
      <c r="G2" s="2" t="s">
        <v>10</v>
      </c>
      <c r="H2" s="10">
        <v>1</v>
      </c>
      <c r="I2" s="10">
        <v>184.9</v>
      </c>
      <c r="J2" s="10">
        <v>184.9</v>
      </c>
    </row>
    <row r="3" spans="1:10" s="3" customFormat="1" ht="31.5" x14ac:dyDescent="0.25">
      <c r="A3" s="18" t="s">
        <v>11</v>
      </c>
      <c r="B3" s="1">
        <v>1973</v>
      </c>
      <c r="C3" s="10">
        <v>4.4800000000000004</v>
      </c>
      <c r="D3" s="10">
        <v>515.20000000000005</v>
      </c>
      <c r="E3" s="10">
        <v>515.20000000000005</v>
      </c>
      <c r="F3" s="2" t="s">
        <v>12</v>
      </c>
      <c r="G3" s="2" t="s">
        <v>13</v>
      </c>
      <c r="H3" s="10">
        <v>1</v>
      </c>
      <c r="I3" s="10">
        <v>115</v>
      </c>
      <c r="J3" s="10">
        <v>115</v>
      </c>
    </row>
    <row r="4" spans="1:10" s="3" customFormat="1" ht="15.75" x14ac:dyDescent="0.25">
      <c r="A4" s="18" t="s">
        <v>14</v>
      </c>
      <c r="B4" s="1">
        <v>1940</v>
      </c>
      <c r="C4" s="10">
        <v>17.041884816753925</v>
      </c>
      <c r="D4" s="10">
        <v>651</v>
      </c>
      <c r="E4" s="10">
        <v>651</v>
      </c>
      <c r="F4" s="2" t="s">
        <v>9</v>
      </c>
      <c r="G4" s="2" t="s">
        <v>10</v>
      </c>
      <c r="H4" s="10">
        <v>2</v>
      </c>
      <c r="I4" s="10">
        <v>76.400000000000006</v>
      </c>
      <c r="J4" s="10">
        <v>76.400000000000006</v>
      </c>
    </row>
    <row r="5" spans="1:10" s="3" customFormat="1" ht="31.5" x14ac:dyDescent="0.25">
      <c r="A5" s="18" t="s">
        <v>15</v>
      </c>
      <c r="B5" s="1">
        <v>1939</v>
      </c>
      <c r="C5" s="10">
        <v>12.672215108834827</v>
      </c>
      <c r="D5" s="10">
        <v>3241.7199295420232</v>
      </c>
      <c r="E5" s="10">
        <v>1649.5</v>
      </c>
      <c r="F5" s="2" t="s">
        <v>9</v>
      </c>
      <c r="G5" s="2" t="s">
        <v>13</v>
      </c>
      <c r="H5" s="10">
        <v>3</v>
      </c>
      <c r="I5" s="10">
        <v>390.5</v>
      </c>
      <c r="J5" s="10">
        <v>198.7</v>
      </c>
    </row>
    <row r="6" spans="1:10" s="3" customFormat="1" ht="15.75" x14ac:dyDescent="0.25">
      <c r="A6" s="18" t="s">
        <v>16</v>
      </c>
      <c r="B6" s="1">
        <v>1940</v>
      </c>
      <c r="C6" s="10">
        <v>18.807829181494665</v>
      </c>
      <c r="D6" s="10">
        <v>528.5</v>
      </c>
      <c r="E6" s="10">
        <v>528.5</v>
      </c>
      <c r="F6" s="2" t="s">
        <v>9</v>
      </c>
      <c r="G6" s="2" t="s">
        <v>10</v>
      </c>
      <c r="H6" s="10">
        <v>3</v>
      </c>
      <c r="I6" s="10">
        <v>84.3</v>
      </c>
      <c r="J6" s="10">
        <v>84.3</v>
      </c>
    </row>
    <row r="7" spans="1:10" s="3" customFormat="1" ht="15.75" x14ac:dyDescent="0.25">
      <c r="A7" s="18" t="s">
        <v>17</v>
      </c>
      <c r="B7" s="1">
        <v>1953</v>
      </c>
      <c r="C7" s="10">
        <v>71.25</v>
      </c>
      <c r="D7" s="10">
        <v>513</v>
      </c>
      <c r="E7" s="10">
        <v>513</v>
      </c>
      <c r="F7" s="2" t="s">
        <v>18</v>
      </c>
      <c r="G7" s="2" t="s">
        <v>13</v>
      </c>
      <c r="H7" s="10">
        <v>5</v>
      </c>
      <c r="I7" s="10">
        <v>36</v>
      </c>
      <c r="J7" s="10">
        <v>36</v>
      </c>
    </row>
    <row r="8" spans="1:10" s="3" customFormat="1" ht="15.75" x14ac:dyDescent="0.25">
      <c r="A8" s="18" t="s">
        <v>19</v>
      </c>
      <c r="B8" s="1">
        <v>1973</v>
      </c>
      <c r="C8" s="10">
        <v>26.879699248120303</v>
      </c>
      <c r="D8" s="10">
        <v>715</v>
      </c>
      <c r="E8" s="10">
        <v>715</v>
      </c>
      <c r="F8" s="2" t="s">
        <v>12</v>
      </c>
      <c r="G8" s="2" t="s">
        <v>13</v>
      </c>
      <c r="H8" s="10">
        <v>6</v>
      </c>
      <c r="I8" s="10">
        <v>159.6</v>
      </c>
      <c r="J8" s="10">
        <v>159.6</v>
      </c>
    </row>
    <row r="9" spans="1:10" s="3" customFormat="1" ht="31.5" x14ac:dyDescent="0.25">
      <c r="A9" s="18" t="s">
        <v>20</v>
      </c>
      <c r="B9" s="1">
        <v>1972</v>
      </c>
      <c r="C9" s="10">
        <v>27.721068249258156</v>
      </c>
      <c r="D9" s="10">
        <v>623.72540861812774</v>
      </c>
      <c r="E9" s="10">
        <v>622.79999999999995</v>
      </c>
      <c r="F9" s="2" t="s">
        <v>21</v>
      </c>
      <c r="G9" s="2" t="s">
        <v>13</v>
      </c>
      <c r="H9" s="10">
        <v>6</v>
      </c>
      <c r="I9" s="10">
        <v>134.80000000000001</v>
      </c>
      <c r="J9" s="10">
        <v>134.6</v>
      </c>
    </row>
    <row r="10" spans="1:10" s="3" customFormat="1" ht="31.5" x14ac:dyDescent="0.25">
      <c r="A10" s="18" t="s">
        <v>22</v>
      </c>
      <c r="B10" s="1">
        <v>1959</v>
      </c>
      <c r="C10" s="10">
        <v>66.244186046511629</v>
      </c>
      <c r="D10" s="10">
        <v>569.70000000000005</v>
      </c>
      <c r="E10" s="10">
        <v>569.70000000000005</v>
      </c>
      <c r="F10" s="2" t="s">
        <v>9</v>
      </c>
      <c r="G10" s="2" t="s">
        <v>10</v>
      </c>
      <c r="H10" s="10">
        <v>6</v>
      </c>
      <c r="I10" s="10">
        <v>51.6</v>
      </c>
      <c r="J10" s="10">
        <v>51.6</v>
      </c>
    </row>
    <row r="11" spans="1:10" s="3" customFormat="1" ht="15.75" x14ac:dyDescent="0.25">
      <c r="A11" s="18" t="s">
        <v>23</v>
      </c>
      <c r="B11" s="1">
        <v>1978</v>
      </c>
      <c r="C11" s="10">
        <v>8.8767772511848335</v>
      </c>
      <c r="D11" s="10">
        <v>1175.8105785123967</v>
      </c>
      <c r="E11" s="10">
        <v>561.9</v>
      </c>
      <c r="F11" s="2" t="s">
        <v>12</v>
      </c>
      <c r="G11" s="2" t="s">
        <v>24</v>
      </c>
      <c r="H11" s="10">
        <v>6</v>
      </c>
      <c r="I11" s="10">
        <v>379.8</v>
      </c>
      <c r="J11" s="10">
        <v>181.5</v>
      </c>
    </row>
    <row r="12" spans="1:10" s="3" customFormat="1" ht="47.25" x14ac:dyDescent="0.25">
      <c r="A12" s="18" t="s">
        <v>25</v>
      </c>
      <c r="B12" s="1">
        <v>1956</v>
      </c>
      <c r="C12" s="10">
        <v>72.371428571428567</v>
      </c>
      <c r="D12" s="10">
        <v>506.59999999999997</v>
      </c>
      <c r="E12" s="10">
        <v>506.6</v>
      </c>
      <c r="F12" s="2" t="s">
        <v>9</v>
      </c>
      <c r="G12" s="2" t="s">
        <v>26</v>
      </c>
      <c r="H12" s="10">
        <v>6</v>
      </c>
      <c r="I12" s="10">
        <v>42</v>
      </c>
      <c r="J12" s="10">
        <v>42</v>
      </c>
    </row>
    <row r="13" spans="1:10" s="3" customFormat="1" ht="15.75" x14ac:dyDescent="0.25">
      <c r="A13" s="18" t="s">
        <v>27</v>
      </c>
      <c r="B13" s="1">
        <v>1970</v>
      </c>
      <c r="C13" s="10">
        <v>51.562189054726375</v>
      </c>
      <c r="D13" s="10">
        <v>518.20000000000005</v>
      </c>
      <c r="E13" s="10">
        <v>518.20000000000005</v>
      </c>
      <c r="F13" s="2" t="s">
        <v>9</v>
      </c>
      <c r="G13" s="2" t="s">
        <v>13</v>
      </c>
      <c r="H13" s="10">
        <v>10</v>
      </c>
      <c r="I13" s="10">
        <v>100.5</v>
      </c>
      <c r="J13" s="10">
        <v>100.5</v>
      </c>
    </row>
    <row r="14" spans="1:10" s="3" customFormat="1" ht="15.75" x14ac:dyDescent="0.25">
      <c r="A14" s="18" t="s">
        <v>28</v>
      </c>
      <c r="B14" s="1">
        <v>1977</v>
      </c>
      <c r="C14" s="10">
        <v>19.657726532146889</v>
      </c>
      <c r="D14" s="10">
        <v>2468.4868952050338</v>
      </c>
      <c r="E14" s="10">
        <v>1425.9</v>
      </c>
      <c r="F14" s="2" t="s">
        <v>12</v>
      </c>
      <c r="G14" s="2" t="s">
        <v>29</v>
      </c>
      <c r="H14" s="10">
        <v>11</v>
      </c>
      <c r="I14" s="10">
        <v>797.9</v>
      </c>
      <c r="J14" s="10">
        <v>460.9</v>
      </c>
    </row>
    <row r="15" spans="1:10" s="3" customFormat="1" ht="31.5" x14ac:dyDescent="0.25">
      <c r="A15" s="18" t="s">
        <v>30</v>
      </c>
      <c r="B15" s="1">
        <v>1965</v>
      </c>
      <c r="C15" s="10">
        <v>95.838854073410928</v>
      </c>
      <c r="D15" s="10">
        <v>973.20000000000016</v>
      </c>
      <c r="E15" s="10">
        <v>973.2</v>
      </c>
      <c r="F15" s="2" t="s">
        <v>31</v>
      </c>
      <c r="G15" s="2" t="s">
        <v>13</v>
      </c>
      <c r="H15" s="10">
        <v>11</v>
      </c>
      <c r="I15" s="10">
        <v>111.7</v>
      </c>
      <c r="J15" s="10">
        <v>111.7</v>
      </c>
    </row>
    <row r="16" spans="1:10" s="3" customFormat="1" ht="15.75" x14ac:dyDescent="0.25">
      <c r="A16" s="18" t="s">
        <v>32</v>
      </c>
      <c r="B16" s="1">
        <v>1975</v>
      </c>
      <c r="C16" s="10">
        <v>26.224203821656047</v>
      </c>
      <c r="D16" s="10">
        <v>1864.6165384615383</v>
      </c>
      <c r="E16" s="10">
        <v>1029.3</v>
      </c>
      <c r="F16" s="2" t="s">
        <v>12</v>
      </c>
      <c r="G16" s="2" t="s">
        <v>26</v>
      </c>
      <c r="H16" s="10">
        <v>12</v>
      </c>
      <c r="I16" s="10">
        <v>471</v>
      </c>
      <c r="J16" s="10">
        <v>260</v>
      </c>
    </row>
    <row r="17" spans="1:10" s="3" customFormat="1" ht="31.5" x14ac:dyDescent="0.25">
      <c r="A17" s="18" t="s">
        <v>33</v>
      </c>
      <c r="B17" s="1">
        <v>1973</v>
      </c>
      <c r="C17" s="10">
        <v>27.145174825174827</v>
      </c>
      <c r="D17" s="10">
        <v>1412.3607718612607</v>
      </c>
      <c r="E17" s="10">
        <v>808.7</v>
      </c>
      <c r="F17" s="2" t="s">
        <v>21</v>
      </c>
      <c r="G17" s="2" t="s">
        <v>34</v>
      </c>
      <c r="H17" s="10">
        <v>12</v>
      </c>
      <c r="I17" s="10">
        <v>357.5</v>
      </c>
      <c r="J17" s="10">
        <v>204.7</v>
      </c>
    </row>
    <row r="18" spans="1:10" s="3" customFormat="1" ht="47.25" x14ac:dyDescent="0.25">
      <c r="A18" s="18" t="s">
        <v>35</v>
      </c>
      <c r="B18" s="1">
        <v>1956</v>
      </c>
      <c r="C18" s="10">
        <v>184.24</v>
      </c>
      <c r="D18" s="10">
        <v>1052.8</v>
      </c>
      <c r="E18" s="10">
        <v>1052.8</v>
      </c>
      <c r="F18" s="2" t="s">
        <v>9</v>
      </c>
      <c r="G18" s="2" t="s">
        <v>13</v>
      </c>
      <c r="H18" s="10">
        <v>14</v>
      </c>
      <c r="I18" s="10">
        <v>80</v>
      </c>
      <c r="J18" s="10">
        <v>80</v>
      </c>
    </row>
    <row r="19" spans="1:10" s="3" customFormat="1" ht="15.75" x14ac:dyDescent="0.25">
      <c r="A19" s="18" t="s">
        <v>36</v>
      </c>
      <c r="B19" s="1">
        <v>1959</v>
      </c>
      <c r="C19" s="10">
        <v>180.9</v>
      </c>
      <c r="D19" s="10">
        <v>844.2</v>
      </c>
      <c r="E19" s="10">
        <v>844.2</v>
      </c>
      <c r="F19" s="2" t="s">
        <v>9</v>
      </c>
      <c r="G19" s="2" t="s">
        <v>13</v>
      </c>
      <c r="H19" s="10">
        <v>15</v>
      </c>
      <c r="I19" s="10">
        <v>70</v>
      </c>
      <c r="J19" s="10">
        <v>70</v>
      </c>
    </row>
    <row r="20" spans="1:10" s="3" customFormat="1" ht="47.25" x14ac:dyDescent="0.25">
      <c r="A20" s="18" t="s">
        <v>37</v>
      </c>
      <c r="B20" s="1">
        <v>1980</v>
      </c>
      <c r="C20" s="10">
        <v>26.017231691327964</v>
      </c>
      <c r="D20" s="10">
        <v>1419.7471743625088</v>
      </c>
      <c r="E20" s="10">
        <v>771.7</v>
      </c>
      <c r="F20" s="2" t="s">
        <v>12</v>
      </c>
      <c r="G20" s="2" t="s">
        <v>29</v>
      </c>
      <c r="H20" s="10">
        <v>18</v>
      </c>
      <c r="I20" s="10">
        <v>533.9</v>
      </c>
      <c r="J20" s="10">
        <v>290.2</v>
      </c>
    </row>
    <row r="21" spans="1:10" s="3" customFormat="1" ht="47.25" x14ac:dyDescent="0.25">
      <c r="A21" s="18" t="s">
        <v>38</v>
      </c>
      <c r="B21" s="1">
        <v>1981</v>
      </c>
      <c r="C21" s="10">
        <v>35.59375</v>
      </c>
      <c r="D21" s="10">
        <v>1057.7412333736397</v>
      </c>
      <c r="E21" s="10">
        <v>683.4</v>
      </c>
      <c r="F21" s="2" t="s">
        <v>12</v>
      </c>
      <c r="G21" s="2" t="s">
        <v>26</v>
      </c>
      <c r="H21" s="10">
        <v>20</v>
      </c>
      <c r="I21" s="10">
        <v>384</v>
      </c>
      <c r="J21" s="10">
        <v>248.1</v>
      </c>
    </row>
    <row r="22" spans="1:10" s="3" customFormat="1" ht="31.5" x14ac:dyDescent="0.25">
      <c r="A22" s="18" t="s">
        <v>39</v>
      </c>
      <c r="B22" s="1">
        <v>1984</v>
      </c>
      <c r="C22" s="10">
        <v>53.004115226337447</v>
      </c>
      <c r="D22" s="10">
        <v>629.64090528080476</v>
      </c>
      <c r="E22" s="10">
        <v>515.20000000000005</v>
      </c>
      <c r="F22" s="2" t="s">
        <v>12</v>
      </c>
      <c r="G22" s="2" t="s">
        <v>29</v>
      </c>
      <c r="H22" s="10">
        <v>30</v>
      </c>
      <c r="I22" s="10">
        <v>291.60000000000002</v>
      </c>
      <c r="J22" s="10">
        <v>238.6</v>
      </c>
    </row>
    <row r="23" spans="1:10" s="3" customFormat="1" ht="31.5" x14ac:dyDescent="0.25">
      <c r="A23" s="18" t="s">
        <v>40</v>
      </c>
      <c r="B23" s="1">
        <v>1983</v>
      </c>
      <c r="C23" s="10">
        <v>42.646596858638745</v>
      </c>
      <c r="D23" s="10">
        <v>1372.7159495308961</v>
      </c>
      <c r="E23" s="10">
        <v>740.5</v>
      </c>
      <c r="F23" s="2" t="s">
        <v>12</v>
      </c>
      <c r="G23" s="2" t="s">
        <v>29</v>
      </c>
      <c r="H23" s="10">
        <v>33</v>
      </c>
      <c r="I23" s="10">
        <v>573</v>
      </c>
      <c r="J23" s="10">
        <v>309.10000000000002</v>
      </c>
    </row>
    <row r="24" spans="1:10" s="3" customFormat="1" ht="15.75" x14ac:dyDescent="0.25">
      <c r="A24" s="18" t="s">
        <v>41</v>
      </c>
      <c r="B24" s="1">
        <v>1963</v>
      </c>
      <c r="C24" s="10">
        <v>400.94809688581319</v>
      </c>
      <c r="D24" s="10">
        <v>526.70000000000005</v>
      </c>
      <c r="E24" s="10">
        <v>526.70000000000005</v>
      </c>
      <c r="F24" s="2" t="s">
        <v>18</v>
      </c>
      <c r="G24" s="2" t="s">
        <v>13</v>
      </c>
      <c r="H24" s="10">
        <v>44</v>
      </c>
      <c r="I24" s="10">
        <v>57.8</v>
      </c>
      <c r="J24" s="10">
        <v>57.8</v>
      </c>
    </row>
    <row r="25" spans="1:10" s="3" customFormat="1" ht="31.5" x14ac:dyDescent="0.25">
      <c r="A25" s="18" t="s">
        <v>42</v>
      </c>
      <c r="B25" s="1">
        <v>1994</v>
      </c>
      <c r="C25" s="10">
        <v>34.147225725094579</v>
      </c>
      <c r="D25" s="10">
        <v>1625.6218594748048</v>
      </c>
      <c r="E25" s="10">
        <v>722.1</v>
      </c>
      <c r="F25" s="2" t="s">
        <v>9</v>
      </c>
      <c r="G25" s="2" t="s">
        <v>10</v>
      </c>
      <c r="H25" s="10">
        <v>45</v>
      </c>
      <c r="I25" s="10">
        <v>951.6</v>
      </c>
      <c r="J25" s="10">
        <v>422.7</v>
      </c>
    </row>
    <row r="26" spans="1:10" s="3" customFormat="1" ht="31.5" x14ac:dyDescent="0.25">
      <c r="A26" s="18" t="s">
        <v>43</v>
      </c>
      <c r="B26" s="1">
        <v>1994</v>
      </c>
      <c r="C26" s="10">
        <v>50.00955882352941</v>
      </c>
      <c r="D26" s="10">
        <v>1275.2320291173794</v>
      </c>
      <c r="E26" s="10">
        <v>618.29999999999995</v>
      </c>
      <c r="F26" s="2" t="s">
        <v>31</v>
      </c>
      <c r="G26" s="2" t="s">
        <v>13</v>
      </c>
      <c r="H26" s="10">
        <v>55</v>
      </c>
      <c r="I26" s="10">
        <v>680</v>
      </c>
      <c r="J26" s="10">
        <v>329.7</v>
      </c>
    </row>
    <row r="27" spans="1:10" s="3" customFormat="1" ht="31.5" x14ac:dyDescent="0.25">
      <c r="A27" s="18" t="s">
        <v>44</v>
      </c>
      <c r="B27" s="1">
        <v>1993</v>
      </c>
      <c r="C27" s="10">
        <v>46.270760869565216</v>
      </c>
      <c r="D27" s="10">
        <v>1740.8120974516942</v>
      </c>
      <c r="E27" s="10">
        <v>675.7</v>
      </c>
      <c r="F27" s="2" t="s">
        <v>31</v>
      </c>
      <c r="G27" s="2" t="s">
        <v>26</v>
      </c>
      <c r="H27" s="10">
        <v>63</v>
      </c>
      <c r="I27" s="10">
        <v>920</v>
      </c>
      <c r="J27" s="10">
        <v>357.1</v>
      </c>
    </row>
    <row r="28" spans="1:10" s="3" customFormat="1" ht="15.75" x14ac:dyDescent="0.25">
      <c r="A28" s="19" t="s">
        <v>45</v>
      </c>
      <c r="B28" s="1">
        <v>2004</v>
      </c>
      <c r="C28" s="10">
        <v>45.838815789473685</v>
      </c>
      <c r="D28" s="10">
        <v>1164.6020618556699</v>
      </c>
      <c r="E28" s="10">
        <v>557.4</v>
      </c>
      <c r="F28" s="2" t="s">
        <v>12</v>
      </c>
      <c r="G28" s="2" t="s">
        <v>10</v>
      </c>
      <c r="H28" s="10">
        <v>75</v>
      </c>
      <c r="I28" s="10">
        <v>912</v>
      </c>
      <c r="J28" s="10">
        <v>436.5</v>
      </c>
    </row>
    <row r="29" spans="1:10" s="3" customFormat="1" ht="31.5" x14ac:dyDescent="0.25">
      <c r="A29" s="18" t="s">
        <v>46</v>
      </c>
      <c r="B29" s="1">
        <v>1996</v>
      </c>
      <c r="C29" s="10">
        <v>50.648751691058912</v>
      </c>
      <c r="D29" s="10">
        <v>1458.5861156484809</v>
      </c>
      <c r="E29" s="10">
        <v>549.1</v>
      </c>
      <c r="F29" s="2" t="s">
        <v>31</v>
      </c>
      <c r="G29" s="2" t="s">
        <v>29</v>
      </c>
      <c r="H29" s="10">
        <v>75</v>
      </c>
      <c r="I29" s="10">
        <v>813.1</v>
      </c>
      <c r="J29" s="10">
        <v>306.10000000000002</v>
      </c>
    </row>
    <row r="30" spans="1:10" s="3" customFormat="1" ht="47.25" x14ac:dyDescent="0.25">
      <c r="A30" s="19" t="s">
        <v>47</v>
      </c>
      <c r="B30" s="1">
        <v>2003</v>
      </c>
      <c r="C30" s="10">
        <v>41.272759475735029</v>
      </c>
      <c r="D30" s="10">
        <v>1485.0327851458885</v>
      </c>
      <c r="E30" s="10">
        <v>495.8</v>
      </c>
      <c r="F30" s="2" t="s">
        <v>31</v>
      </c>
      <c r="G30" s="2" t="s">
        <v>29</v>
      </c>
      <c r="H30" s="10">
        <v>94</v>
      </c>
      <c r="I30" s="10">
        <v>1129.2</v>
      </c>
      <c r="J30" s="10">
        <v>377</v>
      </c>
    </row>
    <row r="31" spans="1:10" s="3" customFormat="1" ht="63" x14ac:dyDescent="0.25">
      <c r="A31" s="19" t="s">
        <v>48</v>
      </c>
      <c r="B31" s="1">
        <v>1999</v>
      </c>
      <c r="C31" s="10">
        <v>77.074975657254143</v>
      </c>
      <c r="D31" s="10">
        <v>1557.490410958904</v>
      </c>
      <c r="E31" s="10">
        <v>719.6</v>
      </c>
      <c r="F31" s="2" t="s">
        <v>12</v>
      </c>
      <c r="G31" s="2" t="s">
        <v>29</v>
      </c>
      <c r="H31" s="10">
        <v>110</v>
      </c>
      <c r="I31" s="10">
        <v>1027</v>
      </c>
      <c r="J31" s="10">
        <v>474.5</v>
      </c>
    </row>
    <row r="32" spans="1:10" s="3" customFormat="1" ht="15.75" x14ac:dyDescent="0.25">
      <c r="A32" s="19" t="s">
        <v>49</v>
      </c>
      <c r="B32" s="1">
        <v>2002</v>
      </c>
      <c r="C32" s="10">
        <v>95.113425065079952</v>
      </c>
      <c r="D32" s="10">
        <v>1103.0428536041616</v>
      </c>
      <c r="E32" s="10">
        <v>552</v>
      </c>
      <c r="F32" s="2" t="s">
        <v>31</v>
      </c>
      <c r="G32" s="2" t="s">
        <v>29</v>
      </c>
      <c r="H32" s="10">
        <v>139</v>
      </c>
      <c r="I32" s="10">
        <v>806.7</v>
      </c>
      <c r="J32" s="10">
        <v>403.7</v>
      </c>
    </row>
    <row r="33" spans="1:10" s="3" customFormat="1" ht="31.5" x14ac:dyDescent="0.25">
      <c r="A33" s="19" t="s">
        <v>50</v>
      </c>
      <c r="B33" s="1">
        <v>2008</v>
      </c>
      <c r="C33" s="10">
        <v>88.182453338656558</v>
      </c>
      <c r="D33" s="10">
        <v>1106.542471404463</v>
      </c>
      <c r="E33" s="10">
        <v>589</v>
      </c>
      <c r="F33" s="2" t="s">
        <v>31</v>
      </c>
      <c r="G33" s="2" t="s">
        <v>29</v>
      </c>
      <c r="H33" s="10">
        <v>150</v>
      </c>
      <c r="I33" s="10">
        <v>1001.9</v>
      </c>
      <c r="J33" s="10">
        <v>533.29999999999995</v>
      </c>
    </row>
    <row r="34" spans="1:10" s="3" customFormat="1" ht="15.75" x14ac:dyDescent="0.25">
      <c r="A34" s="19" t="s">
        <v>51</v>
      </c>
      <c r="B34" s="1">
        <v>1997</v>
      </c>
      <c r="C34" s="10">
        <v>100.28370092431591</v>
      </c>
      <c r="D34" s="10">
        <v>3636.139265107804</v>
      </c>
      <c r="E34" s="10">
        <v>1095.8</v>
      </c>
      <c r="F34" s="2" t="s">
        <v>31</v>
      </c>
      <c r="G34" s="2" t="s">
        <v>13</v>
      </c>
      <c r="H34" s="10">
        <v>200</v>
      </c>
      <c r="I34" s="10">
        <v>2185.4</v>
      </c>
      <c r="J34" s="10">
        <v>658.6</v>
      </c>
    </row>
    <row r="35" spans="1:10" s="3" customFormat="1" ht="47.25" x14ac:dyDescent="0.25">
      <c r="A35" s="19" t="s">
        <v>52</v>
      </c>
      <c r="B35" s="1">
        <v>2012</v>
      </c>
      <c r="C35" s="10">
        <v>90.718348987961363</v>
      </c>
      <c r="D35" s="10">
        <v>1511.8</v>
      </c>
      <c r="E35" s="10">
        <v>623.4</v>
      </c>
      <c r="F35" s="2" t="s">
        <v>31</v>
      </c>
      <c r="G35" s="2" t="s">
        <v>29</v>
      </c>
      <c r="H35" s="10">
        <v>220</v>
      </c>
      <c r="I35" s="10">
        <v>1511.8</v>
      </c>
      <c r="J35" s="10">
        <v>623.4</v>
      </c>
    </row>
    <row r="36" spans="1:10" s="3" customFormat="1" ht="94.5" x14ac:dyDescent="0.25">
      <c r="A36" s="19" t="s">
        <v>53</v>
      </c>
      <c r="B36" s="1">
        <v>2006</v>
      </c>
      <c r="C36" s="10">
        <v>108.20352819742891</v>
      </c>
      <c r="D36" s="10">
        <v>1290.2699031419795</v>
      </c>
      <c r="E36" s="10">
        <v>512.5</v>
      </c>
      <c r="F36" s="2" t="s">
        <v>31</v>
      </c>
      <c r="G36" s="2" t="s">
        <v>26</v>
      </c>
      <c r="H36" s="10">
        <v>225</v>
      </c>
      <c r="I36" s="10">
        <v>1065.7</v>
      </c>
      <c r="J36" s="10">
        <v>423.3</v>
      </c>
    </row>
    <row r="37" spans="1:10" s="3" customFormat="1" ht="15.75" x14ac:dyDescent="0.25">
      <c r="A37" s="19" t="s">
        <v>54</v>
      </c>
      <c r="B37" s="1">
        <v>2009</v>
      </c>
      <c r="C37" s="10">
        <v>66.569361457058534</v>
      </c>
      <c r="D37" s="10">
        <v>2937.4761604207756</v>
      </c>
      <c r="E37" s="10">
        <v>804.1</v>
      </c>
      <c r="F37" s="2" t="s">
        <v>31</v>
      </c>
      <c r="G37" s="2" t="s">
        <v>26</v>
      </c>
      <c r="H37" s="10">
        <v>230</v>
      </c>
      <c r="I37" s="10">
        <v>2778.2</v>
      </c>
      <c r="J37" s="10">
        <v>760.5</v>
      </c>
    </row>
    <row r="38" spans="1:10" s="3" customFormat="1" ht="31.5" x14ac:dyDescent="0.25">
      <c r="A38" s="18" t="s">
        <v>55</v>
      </c>
      <c r="B38" s="1">
        <v>1965</v>
      </c>
      <c r="C38" s="10" t="s">
        <v>57</v>
      </c>
      <c r="D38" s="10">
        <v>1144.5</v>
      </c>
      <c r="E38" s="10">
        <v>1144.5</v>
      </c>
      <c r="F38" s="2" t="s">
        <v>9</v>
      </c>
      <c r="G38" s="2" t="s">
        <v>56</v>
      </c>
      <c r="H38" s="10" t="s">
        <v>57</v>
      </c>
      <c r="I38" s="10">
        <v>163.19999999999999</v>
      </c>
      <c r="J38" s="10">
        <v>163.19999999999999</v>
      </c>
    </row>
    <row r="39" spans="1:10" s="3" customFormat="1" ht="15.75" x14ac:dyDescent="0.25">
      <c r="A39" s="18" t="s">
        <v>58</v>
      </c>
      <c r="B39" s="1">
        <v>1982</v>
      </c>
      <c r="C39" s="10" t="s">
        <v>57</v>
      </c>
      <c r="D39" s="10">
        <v>1970.0450678316854</v>
      </c>
      <c r="E39" s="10">
        <v>1131.8</v>
      </c>
      <c r="F39" s="2" t="s">
        <v>12</v>
      </c>
      <c r="G39" s="2" t="s">
        <v>29</v>
      </c>
      <c r="H39" s="10" t="s">
        <v>57</v>
      </c>
      <c r="I39" s="10">
        <v>757</v>
      </c>
      <c r="J39" s="10">
        <v>434.9</v>
      </c>
    </row>
    <row r="40" spans="1:10" s="3" customFormat="1" ht="31.5" x14ac:dyDescent="0.25">
      <c r="A40" s="18" t="s">
        <v>59</v>
      </c>
      <c r="B40" s="1">
        <v>1967</v>
      </c>
      <c r="C40" s="10" t="s">
        <v>57</v>
      </c>
      <c r="D40" s="10">
        <v>1263.3913963328632</v>
      </c>
      <c r="E40" s="10">
        <v>870.5</v>
      </c>
      <c r="F40" s="2" t="s">
        <v>9</v>
      </c>
      <c r="G40" s="2" t="s">
        <v>10</v>
      </c>
      <c r="H40" s="10" t="s">
        <v>57</v>
      </c>
      <c r="I40" s="10">
        <v>205.8</v>
      </c>
      <c r="J40" s="10">
        <v>141.80000000000001</v>
      </c>
    </row>
    <row r="41" spans="1:10" s="3" customFormat="1" ht="63" x14ac:dyDescent="0.25">
      <c r="A41" s="18" t="s">
        <v>60</v>
      </c>
      <c r="B41" s="1">
        <v>1961</v>
      </c>
      <c r="C41" s="10" t="s">
        <v>57</v>
      </c>
      <c r="D41" s="10">
        <v>1162.0707732634337</v>
      </c>
      <c r="E41" s="10">
        <v>824.8</v>
      </c>
      <c r="F41" s="2" t="s">
        <v>9</v>
      </c>
      <c r="G41" s="2" t="s">
        <v>10</v>
      </c>
      <c r="H41" s="10" t="s">
        <v>57</v>
      </c>
      <c r="I41" s="10">
        <v>215</v>
      </c>
      <c r="J41" s="10">
        <v>152.6</v>
      </c>
    </row>
    <row r="42" spans="1:10" s="3" customFormat="1" ht="31.5" x14ac:dyDescent="0.25">
      <c r="A42" s="18" t="s">
        <v>61</v>
      </c>
      <c r="B42" s="1">
        <v>1964</v>
      </c>
      <c r="C42" s="10" t="s">
        <v>57</v>
      </c>
      <c r="D42" s="10">
        <v>686</v>
      </c>
      <c r="E42" s="10">
        <v>686</v>
      </c>
      <c r="F42" s="2" t="s">
        <v>9</v>
      </c>
      <c r="G42" s="2" t="s">
        <v>56</v>
      </c>
      <c r="H42" s="10" t="s">
        <v>57</v>
      </c>
      <c r="I42" s="10">
        <v>102.3</v>
      </c>
      <c r="J42" s="10">
        <v>102.3</v>
      </c>
    </row>
    <row r="43" spans="1:10" s="3" customFormat="1" ht="31.5" x14ac:dyDescent="0.25">
      <c r="A43" s="18" t="s">
        <v>62</v>
      </c>
      <c r="B43" s="1">
        <v>1967</v>
      </c>
      <c r="C43" s="10" t="s">
        <v>57</v>
      </c>
      <c r="D43" s="10">
        <v>670.7</v>
      </c>
      <c r="E43" s="10">
        <v>670.7</v>
      </c>
      <c r="F43" s="2" t="s">
        <v>12</v>
      </c>
      <c r="G43" s="2" t="s">
        <v>13</v>
      </c>
      <c r="H43" s="10" t="s">
        <v>57</v>
      </c>
      <c r="I43" s="10">
        <v>104.4</v>
      </c>
      <c r="J43" s="10">
        <v>104.4</v>
      </c>
    </row>
    <row r="44" spans="1:10" s="3" customFormat="1" ht="63" x14ac:dyDescent="0.25">
      <c r="A44" s="18" t="s">
        <v>63</v>
      </c>
      <c r="B44" s="1">
        <v>1977</v>
      </c>
      <c r="C44" s="10" t="s">
        <v>57</v>
      </c>
      <c r="D44" s="10">
        <v>1430.5533904910362</v>
      </c>
      <c r="E44" s="10">
        <v>611.79999999999995</v>
      </c>
      <c r="F44" s="2" t="s">
        <v>12</v>
      </c>
      <c r="G44" s="2" t="s">
        <v>13</v>
      </c>
      <c r="H44" s="10" t="s">
        <v>57</v>
      </c>
      <c r="I44" s="10">
        <v>300</v>
      </c>
      <c r="J44" s="10">
        <v>128.30000000000001</v>
      </c>
    </row>
    <row r="45" spans="1:10" s="3" customFormat="1" ht="78.75" x14ac:dyDescent="0.25">
      <c r="A45" s="18" t="s">
        <v>64</v>
      </c>
      <c r="B45" s="1">
        <v>1969</v>
      </c>
      <c r="C45" s="10" t="s">
        <v>57</v>
      </c>
      <c r="D45" s="10">
        <v>553</v>
      </c>
      <c r="E45" s="10">
        <v>553</v>
      </c>
      <c r="F45" s="2" t="s">
        <v>12</v>
      </c>
      <c r="G45" s="2" t="s">
        <v>65</v>
      </c>
      <c r="H45" s="10" t="s">
        <v>57</v>
      </c>
      <c r="I45" s="10">
        <v>102.3</v>
      </c>
      <c r="J45" s="10">
        <v>102.3</v>
      </c>
    </row>
    <row r="46" spans="1:10" s="3" customFormat="1" ht="15.75" x14ac:dyDescent="0.25">
      <c r="A46" s="18" t="s">
        <v>66</v>
      </c>
      <c r="B46" s="1">
        <v>1942</v>
      </c>
      <c r="C46" s="10" t="s">
        <v>57</v>
      </c>
      <c r="D46" s="10">
        <v>1439.0661478599222</v>
      </c>
      <c r="E46" s="10">
        <v>552</v>
      </c>
      <c r="F46" s="2" t="s">
        <v>9</v>
      </c>
      <c r="G46" s="2" t="s">
        <v>10</v>
      </c>
      <c r="H46" s="10" t="s">
        <v>57</v>
      </c>
      <c r="I46" s="10">
        <v>268</v>
      </c>
      <c r="J46" s="10">
        <v>102.8</v>
      </c>
    </row>
    <row r="47" spans="1:10" s="3" customFormat="1" ht="15.75" x14ac:dyDescent="0.25">
      <c r="A47" s="18" t="s">
        <v>67</v>
      </c>
      <c r="B47" s="1">
        <v>1970</v>
      </c>
      <c r="C47" s="10" t="s">
        <v>57</v>
      </c>
      <c r="D47" s="10">
        <v>548.70000000000005</v>
      </c>
      <c r="E47" s="10">
        <v>548.70000000000005</v>
      </c>
      <c r="F47" s="2" t="s">
        <v>12</v>
      </c>
      <c r="G47" s="2" t="s">
        <v>13</v>
      </c>
      <c r="H47" s="10" t="s">
        <v>57</v>
      </c>
      <c r="I47" s="10">
        <v>106.4</v>
      </c>
      <c r="J47" s="10">
        <v>106.4</v>
      </c>
    </row>
    <row r="48" spans="1:10" s="3" customFormat="1" ht="31.5" x14ac:dyDescent="0.25">
      <c r="A48" s="18" t="s">
        <v>68</v>
      </c>
      <c r="B48" s="1">
        <v>1984</v>
      </c>
      <c r="C48" s="10" t="s">
        <v>57</v>
      </c>
      <c r="D48" s="10">
        <v>738.04207836456555</v>
      </c>
      <c r="E48" s="10">
        <v>547.70000000000005</v>
      </c>
      <c r="F48" s="2" t="s">
        <v>21</v>
      </c>
      <c r="G48" s="2" t="s">
        <v>24</v>
      </c>
      <c r="H48" s="10" t="s">
        <v>57</v>
      </c>
      <c r="I48" s="10">
        <v>316.39999999999998</v>
      </c>
      <c r="J48" s="10">
        <v>234.8</v>
      </c>
    </row>
    <row r="49" spans="1:10" s="3" customFormat="1" ht="31.5" x14ac:dyDescent="0.25">
      <c r="A49" s="18" t="s">
        <v>69</v>
      </c>
      <c r="B49" s="1">
        <v>1990</v>
      </c>
      <c r="C49" s="10" t="s">
        <v>57</v>
      </c>
      <c r="D49" s="10">
        <v>986.35332400279913</v>
      </c>
      <c r="E49" s="10">
        <v>528.1</v>
      </c>
      <c r="F49" s="2" t="s">
        <v>12</v>
      </c>
      <c r="G49" s="2" t="s">
        <v>24</v>
      </c>
      <c r="H49" s="10" t="s">
        <v>57</v>
      </c>
      <c r="I49" s="10">
        <v>533.79999999999995</v>
      </c>
      <c r="J49" s="10">
        <v>285.8</v>
      </c>
    </row>
    <row r="50" spans="1:10" s="3" customFormat="1" ht="31.5" x14ac:dyDescent="0.25">
      <c r="A50" s="18" t="s">
        <v>70</v>
      </c>
      <c r="B50" s="1">
        <v>1974</v>
      </c>
      <c r="C50" s="10" t="s">
        <v>57</v>
      </c>
      <c r="D50" s="10">
        <v>495.60000000000008</v>
      </c>
      <c r="E50" s="10">
        <v>495.6</v>
      </c>
      <c r="F50" s="2" t="s">
        <v>21</v>
      </c>
      <c r="G50" s="2" t="s">
        <v>24</v>
      </c>
      <c r="H50" s="10" t="s">
        <v>57</v>
      </c>
      <c r="I50" s="10">
        <v>119.5</v>
      </c>
      <c r="J50" s="10">
        <v>119.5</v>
      </c>
    </row>
    <row r="51" spans="1:10" s="3" customFormat="1" ht="15.75" x14ac:dyDescent="0.25">
      <c r="A51" s="18" t="s">
        <v>71</v>
      </c>
      <c r="B51" s="1">
        <v>1989</v>
      </c>
      <c r="C51" s="10" t="s">
        <v>57</v>
      </c>
      <c r="D51" s="10">
        <v>811.36743630573255</v>
      </c>
      <c r="E51" s="10">
        <v>493.5</v>
      </c>
      <c r="F51" s="2" t="s">
        <v>31</v>
      </c>
      <c r="G51" s="2" t="s">
        <v>29</v>
      </c>
      <c r="H51" s="10" t="s">
        <v>57</v>
      </c>
      <c r="I51" s="10">
        <v>413</v>
      </c>
      <c r="J51" s="10">
        <v>251.2</v>
      </c>
    </row>
    <row r="52" spans="1:10" s="3" customFormat="1" x14ac:dyDescent="0.25">
      <c r="B52" s="4"/>
      <c r="C52" s="11"/>
      <c r="D52" s="13"/>
      <c r="E52" s="13"/>
      <c r="F52" s="6"/>
      <c r="G52" s="6"/>
      <c r="H52" s="11"/>
      <c r="I52" s="16"/>
      <c r="J52" s="16"/>
    </row>
    <row r="53" spans="1:10" s="3" customFormat="1" x14ac:dyDescent="0.25">
      <c r="B53" s="4"/>
      <c r="C53" s="11"/>
      <c r="D53" s="13"/>
      <c r="E53" s="13"/>
      <c r="F53" s="6"/>
      <c r="G53" s="6"/>
      <c r="H53" s="11"/>
      <c r="I53" s="16"/>
      <c r="J53" s="16"/>
    </row>
    <row r="54" spans="1:10" s="3" customFormat="1" x14ac:dyDescent="0.25">
      <c r="A54" s="3" t="s">
        <v>75</v>
      </c>
      <c r="B54" s="4"/>
      <c r="C54" s="11"/>
      <c r="D54" s="13"/>
      <c r="E54" s="13"/>
      <c r="F54" s="6"/>
      <c r="G54" s="6"/>
      <c r="H54" s="11"/>
      <c r="I54" s="16"/>
      <c r="J54" s="16"/>
    </row>
    <row r="55" spans="1:10" s="3" customFormat="1" x14ac:dyDescent="0.25">
      <c r="A55" s="21">
        <f>MAX(E1:E51)</f>
        <v>1649.5</v>
      </c>
      <c r="B55" s="4" t="s">
        <v>76</v>
      </c>
      <c r="C55" s="11">
        <f>A55-A56</f>
        <v>1156</v>
      </c>
      <c r="D55" s="13"/>
      <c r="E55" s="13"/>
      <c r="F55" s="6"/>
      <c r="G55" s="6"/>
      <c r="H55" s="11"/>
      <c r="I55" s="16"/>
      <c r="J55" s="16"/>
    </row>
    <row r="56" spans="1:10" s="3" customFormat="1" x14ac:dyDescent="0.25">
      <c r="A56" s="21">
        <f>MIN(E1:E51)</f>
        <v>493.5</v>
      </c>
      <c r="B56" s="4"/>
      <c r="C56" s="11"/>
      <c r="D56" s="13"/>
      <c r="E56" s="13"/>
      <c r="F56" s="6"/>
      <c r="G56" s="6"/>
      <c r="H56" s="11"/>
      <c r="I56" s="16"/>
      <c r="J56" s="16"/>
    </row>
    <row r="57" spans="1:10" s="3" customFormat="1" x14ac:dyDescent="0.25">
      <c r="B57" s="4"/>
      <c r="C57" s="11" t="s">
        <v>77</v>
      </c>
      <c r="D57" s="13" t="s">
        <v>74</v>
      </c>
      <c r="E57" s="13"/>
      <c r="F57" s="6"/>
      <c r="G57" s="6"/>
      <c r="H57" s="11"/>
      <c r="I57" s="16"/>
      <c r="J57" s="16"/>
    </row>
    <row r="58" spans="1:10" s="3" customFormat="1" x14ac:dyDescent="0.25">
      <c r="B58" s="4"/>
      <c r="C58" s="11">
        <v>399</v>
      </c>
      <c r="D58" s="13"/>
      <c r="E58" s="13"/>
      <c r="F58" s="6"/>
      <c r="G58" s="6"/>
      <c r="H58" s="11"/>
      <c r="I58" s="16"/>
      <c r="J58" s="16"/>
    </row>
    <row r="59" spans="1:10" s="3" customFormat="1" x14ac:dyDescent="0.25">
      <c r="B59" s="4"/>
      <c r="C59" s="11">
        <v>499</v>
      </c>
      <c r="D59" s="13"/>
      <c r="E59" s="13"/>
      <c r="F59" s="6"/>
      <c r="G59" s="6"/>
      <c r="H59" s="11"/>
      <c r="I59" s="16"/>
      <c r="J59" s="16"/>
    </row>
    <row r="60" spans="1:10" s="3" customFormat="1" x14ac:dyDescent="0.25">
      <c r="B60" s="4"/>
      <c r="C60" s="11">
        <v>599</v>
      </c>
      <c r="D60" s="13"/>
      <c r="E60" s="13"/>
      <c r="F60" s="6"/>
      <c r="G60" s="6"/>
      <c r="H60" s="11"/>
      <c r="I60" s="16"/>
      <c r="J60" s="16"/>
    </row>
    <row r="61" spans="1:10" s="3" customFormat="1" x14ac:dyDescent="0.25">
      <c r="B61" s="4"/>
      <c r="C61" s="11">
        <v>699</v>
      </c>
      <c r="D61" s="13"/>
      <c r="E61" s="13"/>
      <c r="F61" s="6"/>
      <c r="G61" s="6"/>
      <c r="H61" s="11"/>
      <c r="I61" s="16"/>
      <c r="J61" s="16"/>
    </row>
    <row r="62" spans="1:10" s="3" customFormat="1" x14ac:dyDescent="0.25">
      <c r="B62" s="4"/>
      <c r="C62" s="11">
        <v>799</v>
      </c>
      <c r="D62" s="13"/>
      <c r="E62" s="13"/>
      <c r="F62" s="6"/>
      <c r="G62" s="6"/>
      <c r="H62" s="11"/>
      <c r="I62" s="16"/>
      <c r="J62" s="16"/>
    </row>
    <row r="63" spans="1:10" s="3" customFormat="1" x14ac:dyDescent="0.25">
      <c r="B63" s="4"/>
      <c r="C63" s="11">
        <v>899</v>
      </c>
      <c r="D63" s="13"/>
      <c r="E63" s="13"/>
      <c r="F63" s="6"/>
      <c r="G63" s="6"/>
      <c r="H63" s="11"/>
      <c r="I63" s="16"/>
      <c r="J63" s="16"/>
    </row>
    <row r="64" spans="1:10" s="3" customFormat="1" x14ac:dyDescent="0.25">
      <c r="B64" s="4"/>
      <c r="C64" s="11">
        <v>999</v>
      </c>
      <c r="D64" s="13"/>
      <c r="E64" s="13"/>
      <c r="F64" s="6"/>
      <c r="G64" s="6"/>
      <c r="H64" s="11"/>
      <c r="I64" s="16"/>
      <c r="J64" s="16"/>
    </row>
    <row r="65" spans="2:10" s="3" customFormat="1" x14ac:dyDescent="0.25">
      <c r="B65" s="4"/>
      <c r="C65" s="11">
        <v>1099</v>
      </c>
      <c r="D65" s="13"/>
      <c r="E65" s="13"/>
      <c r="F65" s="6"/>
      <c r="G65" s="6"/>
      <c r="H65" s="11"/>
      <c r="I65" s="16"/>
      <c r="J65" s="16"/>
    </row>
    <row r="66" spans="2:10" x14ac:dyDescent="0.25">
      <c r="C66" s="11">
        <v>1199</v>
      </c>
    </row>
    <row r="67" spans="2:10" x14ac:dyDescent="0.25">
      <c r="C67" s="11">
        <v>1299</v>
      </c>
    </row>
    <row r="68" spans="2:10" x14ac:dyDescent="0.25">
      <c r="C68" s="11">
        <v>1399</v>
      </c>
    </row>
    <row r="69" spans="2:10" x14ac:dyDescent="0.25">
      <c r="C69" s="11">
        <v>1499</v>
      </c>
    </row>
    <row r="70" spans="2:10" x14ac:dyDescent="0.25">
      <c r="C70" s="11">
        <v>1599</v>
      </c>
    </row>
    <row r="71" spans="2:10" x14ac:dyDescent="0.25">
      <c r="C71" s="11">
        <v>1699</v>
      </c>
    </row>
  </sheetData>
  <autoFilter ref="A1:J51" xr:uid="{00000000-0001-0000-0000-000000000000}"/>
  <sortState xmlns:xlrd2="http://schemas.microsoft.com/office/spreadsheetml/2017/richdata2" ref="A2:H51">
    <sortCondition descending="1" ref="C2:C51"/>
  </sortState>
  <hyperlinks>
    <hyperlink ref="A34" r:id="rId1" display="http://www.the-movie-times.com/thrsdir/top60dir/top60Search.mv?Titanic" xr:uid="{00000000-0004-0000-0000-000000000000}"/>
    <hyperlink ref="A37" r:id="rId2" display="http://www.the-movie-times.com/thrsdir/top60dir/top60Search.mv?Avatar" xr:uid="{00000000-0004-0000-0000-000001000000}"/>
    <hyperlink ref="A31" r:id="rId3" display="http://www.the-movie-times.com/thrsdir/top60dir/top60Search.mv?Star_Wars:_The_Phantom_Menace" xr:uid="{00000000-0004-0000-0000-000002000000}"/>
    <hyperlink ref="A35" r:id="rId4" display="http://www.the-movie-times.com/thrsdir/top60dir/top60Search.mv?Marvel%27s_The_Avengers" xr:uid="{00000000-0004-0000-0000-000003000000}"/>
    <hyperlink ref="A33" r:id="rId5" display="http://www.the-movie-times.com/thrsdir/top60dir/top60Search.mv?The_Dark_Knight" xr:uid="{00000000-0004-0000-0000-000004000000}"/>
    <hyperlink ref="A28" r:id="rId6" display="http://www.the-movie-times.com/thrsdir/top60dir/top60Search.mv?Shrek_2" xr:uid="{00000000-0004-0000-0000-000005000000}"/>
    <hyperlink ref="A32" r:id="rId7" display="http://www.the-movie-times.com/thrsdir/top60dir/top60Search.mv?Spider-Man" xr:uid="{00000000-0004-0000-0000-000006000000}"/>
    <hyperlink ref="A36" r:id="rId8" display="http://www.the-movie-times.com/thrsdir/top60dir/top60Search.mv?Pirates_of_the_Caribbean:_Dead_Man%27s_Chest" xr:uid="{00000000-0004-0000-0000-000007000000}"/>
    <hyperlink ref="A30" r:id="rId9" display="http://www.the-movie-times.com/thrsdir/top60dir/top60Search.mv?LOTR:_The_Return_of_the_King" xr:uid="{00000000-0004-0000-0000-000008000000}"/>
  </hyperlinks>
  <pageMargins left="0.7" right="0.7" top="0.75" bottom="0.75" header="0.3" footer="0.3"/>
  <pageSetup orientation="portrait" horizontalDpi="1200" verticalDpi="1200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866E-8651-432C-993C-AAD8151D5245}">
  <dimension ref="A1:R26"/>
  <sheetViews>
    <sheetView workbookViewId="0">
      <selection activeCell="N26" sqref="N26"/>
    </sheetView>
  </sheetViews>
  <sheetFormatPr defaultRowHeight="15" x14ac:dyDescent="0.25"/>
  <sheetData>
    <row r="1" s="20" customFormat="1" ht="21" x14ac:dyDescent="0.35"/>
    <row r="24" spans="1:18" x14ac:dyDescent="0.25">
      <c r="A24" t="s">
        <v>104</v>
      </c>
      <c r="I24" t="s">
        <v>105</v>
      </c>
      <c r="N24" t="s">
        <v>106</v>
      </c>
    </row>
    <row r="25" spans="1:18" x14ac:dyDescent="0.25">
      <c r="A25" t="s">
        <v>107</v>
      </c>
      <c r="F25" t="s">
        <v>108</v>
      </c>
      <c r="L25" t="s">
        <v>109</v>
      </c>
      <c r="R25" t="s">
        <v>110</v>
      </c>
    </row>
    <row r="26" spans="1:18" x14ac:dyDescent="0.25">
      <c r="A26" t="s">
        <v>111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1F0AE-CF4C-4881-9B9A-E4075CF81B38}">
  <dimension ref="A1:A39"/>
  <sheetViews>
    <sheetView topLeftCell="A4" workbookViewId="0">
      <selection activeCell="A39" sqref="A39"/>
    </sheetView>
  </sheetViews>
  <sheetFormatPr defaultRowHeight="15" x14ac:dyDescent="0.25"/>
  <sheetData>
    <row r="1" s="20" customFormat="1" ht="21" x14ac:dyDescent="0.35"/>
    <row r="38" spans="1:1" x14ac:dyDescent="0.25">
      <c r="A38" t="s">
        <v>112</v>
      </c>
    </row>
    <row r="39" spans="1:1" x14ac:dyDescent="0.25">
      <c r="A39" t="s">
        <v>113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A90FE-7E1F-49F4-A8E7-1128CF461816}">
  <dimension ref="A32"/>
  <sheetViews>
    <sheetView workbookViewId="0">
      <selection activeCell="A33" sqref="A33"/>
    </sheetView>
  </sheetViews>
  <sheetFormatPr defaultRowHeight="15" x14ac:dyDescent="0.25"/>
  <sheetData>
    <row r="32" spans="1:1" x14ac:dyDescent="0.25">
      <c r="A32" t="s">
        <v>128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8B845-DD02-4FFE-96A9-2B8C26413AC3}">
  <dimension ref="A7:F31"/>
  <sheetViews>
    <sheetView workbookViewId="0">
      <selection activeCell="J30" sqref="J30"/>
    </sheetView>
  </sheetViews>
  <sheetFormatPr defaultRowHeight="15" x14ac:dyDescent="0.25"/>
  <cols>
    <col min="2" max="2" width="11.7109375" customWidth="1"/>
    <col min="3" max="3" width="13.42578125" customWidth="1"/>
    <col min="4" max="4" width="16.7109375" bestFit="1" customWidth="1"/>
  </cols>
  <sheetData>
    <row r="7" spans="1:6" x14ac:dyDescent="0.25">
      <c r="A7" s="3" t="s">
        <v>75</v>
      </c>
      <c r="B7" s="4"/>
      <c r="C7" s="11"/>
    </row>
    <row r="8" spans="1:6" x14ac:dyDescent="0.25">
      <c r="A8" s="21">
        <f>MAX( Data!E1:E51)</f>
        <v>1649.5</v>
      </c>
      <c r="B8" s="4" t="s">
        <v>76</v>
      </c>
      <c r="C8" s="11">
        <f>A8-A9</f>
        <v>1156</v>
      </c>
    </row>
    <row r="9" spans="1:6" x14ac:dyDescent="0.25">
      <c r="A9" s="21">
        <f>MIN( Data!E1:E51)</f>
        <v>493.5</v>
      </c>
      <c r="B9" s="4"/>
      <c r="C9" s="11"/>
    </row>
    <row r="10" spans="1:6" x14ac:dyDescent="0.25">
      <c r="A10" s="3"/>
      <c r="B10" s="4"/>
      <c r="C10" s="11"/>
    </row>
    <row r="11" spans="1:6" ht="15.75" thickBot="1" x14ac:dyDescent="0.3">
      <c r="A11" s="11" t="s">
        <v>77</v>
      </c>
      <c r="B11" s="4" t="s">
        <v>74</v>
      </c>
      <c r="C11" s="11" t="s">
        <v>78</v>
      </c>
      <c r="D11" t="s">
        <v>97</v>
      </c>
    </row>
    <row r="12" spans="1:6" x14ac:dyDescent="0.25">
      <c r="A12" s="11">
        <v>399</v>
      </c>
      <c r="B12" s="4">
        <f t="array" ref="B12:B25">FREQUENCY(Data!$E$2:$E$51,'4'!$A$12:$A$25)</f>
        <v>0</v>
      </c>
      <c r="C12" s="11" t="s">
        <v>79</v>
      </c>
      <c r="D12" s="25">
        <f>B12/$B$26</f>
        <v>0</v>
      </c>
      <c r="E12" s="24" t="s">
        <v>93</v>
      </c>
      <c r="F12" s="24" t="s">
        <v>95</v>
      </c>
    </row>
    <row r="13" spans="1:6" x14ac:dyDescent="0.25">
      <c r="A13" s="11">
        <v>499</v>
      </c>
      <c r="B13" s="4">
        <v>3</v>
      </c>
      <c r="C13" s="11" t="s">
        <v>80</v>
      </c>
      <c r="D13" s="25">
        <f>B13/$B$26</f>
        <v>0.06</v>
      </c>
      <c r="E13" s="22">
        <v>399</v>
      </c>
      <c r="F13" s="4">
        <f t="array" ref="F13:F26">FREQUENCY(Data!$E$2:$E$51,'4'!$A$12:$A$25)</f>
        <v>0</v>
      </c>
    </row>
    <row r="14" spans="1:6" x14ac:dyDescent="0.25">
      <c r="A14" s="11">
        <v>599</v>
      </c>
      <c r="B14" s="4">
        <v>19</v>
      </c>
      <c r="C14" s="11" t="s">
        <v>81</v>
      </c>
      <c r="D14" s="25">
        <f t="shared" ref="D14:D25" si="0">B14/$B$26</f>
        <v>0.38</v>
      </c>
      <c r="E14" s="22">
        <v>499</v>
      </c>
      <c r="F14" s="4">
        <v>3</v>
      </c>
    </row>
    <row r="15" spans="1:6" x14ac:dyDescent="0.25">
      <c r="A15" s="11">
        <v>699</v>
      </c>
      <c r="B15" s="4">
        <v>9</v>
      </c>
      <c r="C15" s="11" t="s">
        <v>82</v>
      </c>
      <c r="D15" s="25">
        <f t="shared" si="0"/>
        <v>0.18</v>
      </c>
      <c r="E15" s="22">
        <v>599</v>
      </c>
      <c r="F15" s="4">
        <v>19</v>
      </c>
    </row>
    <row r="16" spans="1:6" x14ac:dyDescent="0.25">
      <c r="A16" s="11">
        <v>799</v>
      </c>
      <c r="B16" s="4">
        <v>5</v>
      </c>
      <c r="C16" s="11" t="s">
        <v>83</v>
      </c>
      <c r="D16" s="25">
        <f t="shared" si="0"/>
        <v>0.1</v>
      </c>
      <c r="E16" s="22">
        <v>699</v>
      </c>
      <c r="F16" s="4">
        <v>9</v>
      </c>
    </row>
    <row r="17" spans="1:6" x14ac:dyDescent="0.25">
      <c r="A17" s="11">
        <v>899</v>
      </c>
      <c r="B17" s="4">
        <v>6</v>
      </c>
      <c r="C17" s="11" t="s">
        <v>84</v>
      </c>
      <c r="D17" s="25">
        <f t="shared" si="0"/>
        <v>0.12</v>
      </c>
      <c r="E17" s="22">
        <v>799</v>
      </c>
      <c r="F17" s="4">
        <v>5</v>
      </c>
    </row>
    <row r="18" spans="1:6" x14ac:dyDescent="0.25">
      <c r="A18" s="11">
        <v>999</v>
      </c>
      <c r="B18" s="4">
        <v>1</v>
      </c>
      <c r="C18" s="11" t="s">
        <v>85</v>
      </c>
      <c r="D18" s="25">
        <f t="shared" si="0"/>
        <v>0.02</v>
      </c>
      <c r="E18" s="22">
        <v>899</v>
      </c>
      <c r="F18" s="4">
        <v>6</v>
      </c>
    </row>
    <row r="19" spans="1:6" x14ac:dyDescent="0.25">
      <c r="A19" s="11">
        <v>1099</v>
      </c>
      <c r="B19" s="5">
        <v>3</v>
      </c>
      <c r="C19" s="11" t="s">
        <v>86</v>
      </c>
      <c r="D19" s="25">
        <f t="shared" si="0"/>
        <v>0.06</v>
      </c>
      <c r="E19" s="22">
        <v>999</v>
      </c>
      <c r="F19" s="4">
        <v>1</v>
      </c>
    </row>
    <row r="20" spans="1:6" x14ac:dyDescent="0.25">
      <c r="A20" s="11">
        <v>1199</v>
      </c>
      <c r="B20" s="5">
        <v>2</v>
      </c>
      <c r="C20" s="11" t="s">
        <v>87</v>
      </c>
      <c r="D20" s="25">
        <f t="shared" si="0"/>
        <v>0.04</v>
      </c>
      <c r="E20" s="22">
        <v>1099</v>
      </c>
      <c r="F20" s="5">
        <v>3</v>
      </c>
    </row>
    <row r="21" spans="1:6" x14ac:dyDescent="0.25">
      <c r="A21" s="11">
        <v>1299</v>
      </c>
      <c r="B21" s="5">
        <v>0</v>
      </c>
      <c r="C21" s="11" t="s">
        <v>88</v>
      </c>
      <c r="D21" s="25">
        <f t="shared" si="0"/>
        <v>0</v>
      </c>
      <c r="E21" s="22">
        <v>1199</v>
      </c>
      <c r="F21" s="5">
        <v>2</v>
      </c>
    </row>
    <row r="22" spans="1:6" x14ac:dyDescent="0.25">
      <c r="A22" s="11">
        <v>1399</v>
      </c>
      <c r="B22" s="5">
        <v>0</v>
      </c>
      <c r="C22" s="11" t="s">
        <v>89</v>
      </c>
      <c r="D22" s="25">
        <f t="shared" si="0"/>
        <v>0</v>
      </c>
      <c r="E22" s="22">
        <v>1299</v>
      </c>
      <c r="F22" s="5">
        <v>0</v>
      </c>
    </row>
    <row r="23" spans="1:6" x14ac:dyDescent="0.25">
      <c r="A23" s="11">
        <v>1499</v>
      </c>
      <c r="B23" s="5">
        <v>1</v>
      </c>
      <c r="C23" s="11" t="s">
        <v>90</v>
      </c>
      <c r="D23" s="25">
        <f t="shared" si="0"/>
        <v>0.02</v>
      </c>
      <c r="E23" s="22">
        <v>1399</v>
      </c>
      <c r="F23" s="5">
        <v>0</v>
      </c>
    </row>
    <row r="24" spans="1:6" x14ac:dyDescent="0.25">
      <c r="A24" s="11">
        <v>1599</v>
      </c>
      <c r="B24" s="5">
        <v>0</v>
      </c>
      <c r="C24" s="11" t="s">
        <v>91</v>
      </c>
      <c r="D24" s="25">
        <f t="shared" si="0"/>
        <v>0</v>
      </c>
      <c r="E24" s="22">
        <v>1499</v>
      </c>
      <c r="F24" s="5">
        <v>1</v>
      </c>
    </row>
    <row r="25" spans="1:6" x14ac:dyDescent="0.25">
      <c r="A25" s="11">
        <v>1699</v>
      </c>
      <c r="B25" s="5">
        <v>1</v>
      </c>
      <c r="C25" s="11" t="s">
        <v>92</v>
      </c>
      <c r="D25" s="25">
        <f t="shared" si="0"/>
        <v>0.02</v>
      </c>
      <c r="E25" s="22">
        <v>1599</v>
      </c>
      <c r="F25" s="5">
        <v>0</v>
      </c>
    </row>
    <row r="26" spans="1:6" x14ac:dyDescent="0.25">
      <c r="B26">
        <f>SUM(B12:B25)</f>
        <v>50</v>
      </c>
      <c r="C26" s="11" t="s">
        <v>96</v>
      </c>
      <c r="E26" s="22">
        <v>1699</v>
      </c>
      <c r="F26" s="5">
        <v>1</v>
      </c>
    </row>
    <row r="27" spans="1:6" ht="15.75" thickBot="1" x14ac:dyDescent="0.3">
      <c r="E27" s="23" t="s">
        <v>94</v>
      </c>
      <c r="F27" s="23">
        <v>0</v>
      </c>
    </row>
    <row r="29" spans="1:6" x14ac:dyDescent="0.25">
      <c r="A29" t="s">
        <v>119</v>
      </c>
    </row>
    <row r="30" spans="1:6" x14ac:dyDescent="0.25">
      <c r="A30" t="s">
        <v>120</v>
      </c>
    </row>
    <row r="31" spans="1:6" x14ac:dyDescent="0.25">
      <c r="A31" t="s">
        <v>121</v>
      </c>
    </row>
  </sheetData>
  <sortState xmlns:xlrd2="http://schemas.microsoft.com/office/spreadsheetml/2017/richdata2" ref="E13:E26">
    <sortCondition ref="E13"/>
  </sortState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0A38-07AE-4FD2-9C5B-D462B42B769E}">
  <dimension ref="A1:H40"/>
  <sheetViews>
    <sheetView workbookViewId="0">
      <selection activeCell="A30" sqref="A30"/>
    </sheetView>
  </sheetViews>
  <sheetFormatPr defaultRowHeight="15" x14ac:dyDescent="0.25"/>
  <cols>
    <col min="1" max="1" width="58.85546875" bestFit="1" customWidth="1"/>
    <col min="2" max="2" width="17.85546875" bestFit="1" customWidth="1"/>
    <col min="3" max="3" width="3.5703125" bestFit="1" customWidth="1"/>
    <col min="4" max="4" width="6.28515625" bestFit="1" customWidth="1"/>
    <col min="5" max="5" width="2.140625" bestFit="1" customWidth="1"/>
    <col min="6" max="6" width="11.28515625" bestFit="1" customWidth="1"/>
    <col min="7" max="7" width="10.7109375" bestFit="1" customWidth="1"/>
    <col min="8" max="8" width="56.140625" bestFit="1" customWidth="1"/>
    <col min="9" max="9" width="19.42578125" bestFit="1" customWidth="1"/>
    <col min="10" max="10" width="56.140625" bestFit="1" customWidth="1"/>
    <col min="11" max="11" width="19.42578125" bestFit="1" customWidth="1"/>
    <col min="12" max="12" width="60.85546875" bestFit="1" customWidth="1"/>
    <col min="13" max="13" width="24.42578125" bestFit="1" customWidth="1"/>
  </cols>
  <sheetData>
    <row r="1" spans="1:8" x14ac:dyDescent="0.25">
      <c r="A1" s="26" t="s">
        <v>1</v>
      </c>
      <c r="B1" t="s">
        <v>102</v>
      </c>
    </row>
    <row r="2" spans="1:8" ht="23.25" x14ac:dyDescent="0.35">
      <c r="H2" s="29" t="s">
        <v>103</v>
      </c>
    </row>
    <row r="3" spans="1:8" x14ac:dyDescent="0.25">
      <c r="A3" s="26" t="s">
        <v>101</v>
      </c>
      <c r="B3" s="26" t="s">
        <v>100</v>
      </c>
    </row>
    <row r="4" spans="1:8" x14ac:dyDescent="0.25">
      <c r="A4" s="26" t="s">
        <v>98</v>
      </c>
      <c r="B4" t="s">
        <v>9</v>
      </c>
      <c r="C4" t="s">
        <v>12</v>
      </c>
      <c r="D4" t="s">
        <v>31</v>
      </c>
      <c r="E4" t="s">
        <v>21</v>
      </c>
      <c r="F4" t="s">
        <v>99</v>
      </c>
    </row>
    <row r="5" spans="1:8" x14ac:dyDescent="0.25">
      <c r="A5" s="27" t="s">
        <v>26</v>
      </c>
      <c r="B5" s="28"/>
      <c r="C5" s="28">
        <v>1</v>
      </c>
      <c r="D5" s="28">
        <v>3</v>
      </c>
      <c r="E5" s="28"/>
      <c r="F5" s="28">
        <v>4</v>
      </c>
    </row>
    <row r="6" spans="1:8" x14ac:dyDescent="0.25">
      <c r="A6" s="27" t="s">
        <v>10</v>
      </c>
      <c r="B6" s="28">
        <v>1</v>
      </c>
      <c r="C6" s="28">
        <v>1</v>
      </c>
      <c r="D6" s="28"/>
      <c r="E6" s="28"/>
      <c r="F6" s="28">
        <v>2</v>
      </c>
    </row>
    <row r="7" spans="1:8" x14ac:dyDescent="0.25">
      <c r="A7" s="27" t="s">
        <v>24</v>
      </c>
      <c r="B7" s="28"/>
      <c r="C7" s="28">
        <v>1</v>
      </c>
      <c r="D7" s="28"/>
      <c r="E7" s="28">
        <v>1</v>
      </c>
      <c r="F7" s="28">
        <v>2</v>
      </c>
    </row>
    <row r="8" spans="1:8" x14ac:dyDescent="0.25">
      <c r="A8" s="27" t="s">
        <v>13</v>
      </c>
      <c r="B8" s="28"/>
      <c r="C8" s="28"/>
      <c r="D8" s="28">
        <v>2</v>
      </c>
      <c r="E8" s="28"/>
      <c r="F8" s="28">
        <v>2</v>
      </c>
    </row>
    <row r="9" spans="1:8" x14ac:dyDescent="0.25">
      <c r="A9" s="27" t="s">
        <v>29</v>
      </c>
      <c r="B9" s="28"/>
      <c r="C9" s="28">
        <v>5</v>
      </c>
      <c r="D9" s="28">
        <v>6</v>
      </c>
      <c r="E9" s="28"/>
      <c r="F9" s="28">
        <v>11</v>
      </c>
    </row>
    <row r="10" spans="1:8" x14ac:dyDescent="0.25">
      <c r="A10" s="27" t="s">
        <v>99</v>
      </c>
      <c r="B10" s="28">
        <v>1</v>
      </c>
      <c r="C10" s="28">
        <v>8</v>
      </c>
      <c r="D10" s="28">
        <v>11</v>
      </c>
      <c r="E10" s="28">
        <v>1</v>
      </c>
      <c r="F10" s="28">
        <v>21</v>
      </c>
    </row>
    <row r="29" spans="1:1" x14ac:dyDescent="0.25">
      <c r="A29" t="s">
        <v>114</v>
      </c>
    </row>
    <row r="30" spans="1:1" x14ac:dyDescent="0.25">
      <c r="A30" t="s">
        <v>115</v>
      </c>
    </row>
    <row r="31" spans="1:1" x14ac:dyDescent="0.25">
      <c r="A31" t="s">
        <v>116</v>
      </c>
    </row>
    <row r="40" spans="1:1" x14ac:dyDescent="0.25">
      <c r="A40" t="s">
        <v>96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398D-EC50-4D46-BA18-64EF99C8DA17}">
  <dimension ref="A2:G21"/>
  <sheetViews>
    <sheetView tabSelected="1" workbookViewId="0">
      <selection activeCell="E29" sqref="E29"/>
    </sheetView>
  </sheetViews>
  <sheetFormatPr defaultRowHeight="15" x14ac:dyDescent="0.25"/>
  <cols>
    <col min="1" max="1" width="60.85546875" bestFit="1" customWidth="1"/>
    <col min="2" max="6" width="8.85546875" bestFit="1" customWidth="1"/>
    <col min="7" max="7" width="11.28515625" bestFit="1" customWidth="1"/>
    <col min="8" max="10" width="61.85546875" bestFit="1" customWidth="1"/>
    <col min="11" max="11" width="25.5703125" bestFit="1" customWidth="1"/>
    <col min="12" max="13" width="67" bestFit="1" customWidth="1"/>
  </cols>
  <sheetData>
    <row r="2" spans="1:7" x14ac:dyDescent="0.25">
      <c r="A2" s="26" t="s">
        <v>1</v>
      </c>
      <c r="B2" t="s">
        <v>117</v>
      </c>
    </row>
    <row r="4" spans="1:7" x14ac:dyDescent="0.25">
      <c r="A4" s="26" t="s">
        <v>118</v>
      </c>
      <c r="B4" s="26" t="s">
        <v>3</v>
      </c>
    </row>
    <row r="5" spans="1:7" x14ac:dyDescent="0.25">
      <c r="A5" s="26" t="s">
        <v>4</v>
      </c>
      <c r="B5" t="s">
        <v>9</v>
      </c>
      <c r="C5" t="s">
        <v>12</v>
      </c>
      <c r="D5" t="s">
        <v>31</v>
      </c>
      <c r="E5" t="s">
        <v>21</v>
      </c>
      <c r="F5" t="s">
        <v>18</v>
      </c>
      <c r="G5" t="s">
        <v>99</v>
      </c>
    </row>
    <row r="6" spans="1:7" x14ac:dyDescent="0.25">
      <c r="A6" t="s">
        <v>26</v>
      </c>
      <c r="B6" s="30">
        <v>506.6</v>
      </c>
      <c r="C6" s="30">
        <v>856.34999999999991</v>
      </c>
      <c r="D6" s="30">
        <v>664.1</v>
      </c>
      <c r="E6" s="30"/>
      <c r="F6" s="30"/>
      <c r="G6" s="30">
        <v>701.93333333333339</v>
      </c>
    </row>
    <row r="7" spans="1:7" x14ac:dyDescent="0.25">
      <c r="A7" t="s">
        <v>10</v>
      </c>
      <c r="B7" s="30">
        <v>696.62500000000011</v>
      </c>
      <c r="C7" s="30">
        <v>557.4</v>
      </c>
      <c r="D7" s="30"/>
      <c r="E7" s="30"/>
      <c r="F7" s="30"/>
      <c r="G7" s="30">
        <v>681.15555555555557</v>
      </c>
    </row>
    <row r="8" spans="1:7" x14ac:dyDescent="0.25">
      <c r="A8" t="s">
        <v>24</v>
      </c>
      <c r="B8" s="30"/>
      <c r="C8" s="30">
        <v>545</v>
      </c>
      <c r="D8" s="30"/>
      <c r="E8" s="30">
        <v>521.65000000000009</v>
      </c>
      <c r="F8" s="30"/>
      <c r="G8" s="30">
        <v>533.32500000000005</v>
      </c>
    </row>
    <row r="9" spans="1:7" x14ac:dyDescent="0.25">
      <c r="A9" t="s">
        <v>13</v>
      </c>
      <c r="B9" s="30">
        <v>1016.175</v>
      </c>
      <c r="C9" s="30">
        <v>612.28</v>
      </c>
      <c r="D9" s="30">
        <v>895.76666666666677</v>
      </c>
      <c r="E9" s="30">
        <v>622.79999999999995</v>
      </c>
      <c r="F9" s="30">
        <v>519.85</v>
      </c>
      <c r="G9" s="30">
        <v>765.05999999999983</v>
      </c>
    </row>
    <row r="10" spans="1:7" x14ac:dyDescent="0.25">
      <c r="A10" t="s">
        <v>34</v>
      </c>
      <c r="B10" s="30"/>
      <c r="C10" s="30"/>
      <c r="D10" s="30"/>
      <c r="E10" s="30">
        <v>808.7</v>
      </c>
      <c r="F10" s="30"/>
      <c r="G10" s="30">
        <v>808.7</v>
      </c>
    </row>
    <row r="11" spans="1:7" x14ac:dyDescent="0.25">
      <c r="A11" t="s">
        <v>56</v>
      </c>
      <c r="B11" s="30">
        <v>915.25</v>
      </c>
      <c r="C11" s="30"/>
      <c r="D11" s="30"/>
      <c r="E11" s="30"/>
      <c r="F11" s="30"/>
      <c r="G11" s="30">
        <v>915.25</v>
      </c>
    </row>
    <row r="12" spans="1:7" x14ac:dyDescent="0.25">
      <c r="A12" t="s">
        <v>29</v>
      </c>
      <c r="B12" s="30"/>
      <c r="C12" s="30">
        <v>884.11666666666679</v>
      </c>
      <c r="D12" s="30">
        <v>550.4666666666667</v>
      </c>
      <c r="E12" s="30"/>
      <c r="F12" s="30"/>
      <c r="G12" s="30">
        <v>717.29166666666663</v>
      </c>
    </row>
    <row r="13" spans="1:7" x14ac:dyDescent="0.25">
      <c r="A13" t="s">
        <v>65</v>
      </c>
      <c r="B13" s="30"/>
      <c r="C13" s="30">
        <v>553</v>
      </c>
      <c r="D13" s="30"/>
      <c r="E13" s="30"/>
      <c r="F13" s="30"/>
      <c r="G13" s="30">
        <v>553</v>
      </c>
    </row>
    <row r="14" spans="1:7" x14ac:dyDescent="0.25">
      <c r="A14" t="s">
        <v>99</v>
      </c>
      <c r="B14" s="30">
        <v>798.31999999999994</v>
      </c>
      <c r="C14" s="30">
        <v>722.30588235294124</v>
      </c>
      <c r="D14" s="30">
        <v>665.2</v>
      </c>
      <c r="E14" s="30">
        <v>618.70000000000005</v>
      </c>
      <c r="F14" s="30">
        <v>519.85</v>
      </c>
      <c r="G14" s="30">
        <v>715.01799999999992</v>
      </c>
    </row>
    <row r="16" spans="1:7" x14ac:dyDescent="0.25">
      <c r="A16" t="s">
        <v>122</v>
      </c>
    </row>
    <row r="17" spans="1:4" x14ac:dyDescent="0.25">
      <c r="A17" t="s">
        <v>123</v>
      </c>
      <c r="D17" s="30" t="s">
        <v>96</v>
      </c>
    </row>
    <row r="18" spans="1:4" x14ac:dyDescent="0.25">
      <c r="A18" t="s">
        <v>124</v>
      </c>
    </row>
    <row r="19" spans="1:4" x14ac:dyDescent="0.25">
      <c r="A19" t="s">
        <v>125</v>
      </c>
    </row>
    <row r="20" spans="1:4" x14ac:dyDescent="0.25">
      <c r="A20" t="s">
        <v>126</v>
      </c>
      <c r="B20" s="30"/>
    </row>
    <row r="21" spans="1:4" x14ac:dyDescent="0.25">
      <c r="A21" t="s">
        <v>127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1</vt:lpstr>
      <vt:lpstr>2</vt:lpstr>
      <vt:lpstr>3</vt:lpstr>
      <vt:lpstr>4</vt:lpstr>
      <vt:lpstr>5</vt:lpstr>
      <vt:lpstr>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Fry</dc:creator>
  <cp:lastModifiedBy>Ducklings</cp:lastModifiedBy>
  <dcterms:created xsi:type="dcterms:W3CDTF">2012-11-30T21:25:48Z</dcterms:created>
  <dcterms:modified xsi:type="dcterms:W3CDTF">2022-10-20T15:16:24Z</dcterms:modified>
</cp:coreProperties>
</file>