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NDENWOOD\Fall 2021\Busines Analytics 1\Prof materials\Assignment to submit\Week 4\"/>
    </mc:Choice>
  </mc:AlternateContent>
  <xr:revisionPtr revIDLastSave="0" documentId="13_ncr:1_{0E4AA7DC-7BDD-4031-B9E0-7B0B9B8B6B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7" i="1" l="1"/>
  <c r="G83" i="1"/>
  <c r="E78" i="1"/>
  <c r="E79" i="1"/>
  <c r="E77" i="1"/>
  <c r="D78" i="1"/>
  <c r="D79" i="1"/>
  <c r="D77" i="1"/>
  <c r="C78" i="1"/>
  <c r="C79" i="1"/>
  <c r="C77" i="1"/>
  <c r="C80" i="1" s="1"/>
  <c r="E67" i="1"/>
  <c r="E68" i="1"/>
  <c r="E69" i="1"/>
  <c r="E70" i="1"/>
  <c r="E71" i="1"/>
  <c r="E72" i="1"/>
  <c r="E66" i="1"/>
  <c r="E73" i="1" s="1"/>
  <c r="D67" i="1"/>
  <c r="D68" i="1"/>
  <c r="D69" i="1"/>
  <c r="D70" i="1"/>
  <c r="D71" i="1"/>
  <c r="D72" i="1"/>
  <c r="D66" i="1"/>
  <c r="C67" i="1"/>
  <c r="C68" i="1"/>
  <c r="C69" i="1"/>
  <c r="C70" i="1"/>
  <c r="C71" i="1"/>
  <c r="C72" i="1"/>
  <c r="C66" i="1"/>
  <c r="K3" i="1" a="1"/>
  <c r="K3" i="1" s="1"/>
  <c r="D73" i="1" l="1"/>
  <c r="D80" i="1"/>
  <c r="E80" i="1"/>
  <c r="C73" i="1"/>
  <c r="K5" i="1"/>
  <c r="K6" i="1"/>
  <c r="K9" i="1"/>
  <c r="K8" i="1"/>
  <c r="K4" i="1"/>
  <c r="K7" i="1"/>
  <c r="K10" i="1" l="1"/>
  <c r="L3" i="1" l="1"/>
  <c r="L4" i="1"/>
  <c r="L8" i="1"/>
  <c r="L7" i="1"/>
  <c r="L9" i="1"/>
  <c r="L5" i="1"/>
  <c r="L6" i="1"/>
</calcChain>
</file>

<file path=xl/sharedStrings.xml><?xml version="1.0" encoding="utf-8"?>
<sst xmlns="http://schemas.openxmlformats.org/spreadsheetml/2006/main" count="190" uniqueCount="54">
  <si>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</si>
  <si>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</si>
  <si>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</si>
  <si>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</si>
  <si>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</si>
  <si>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</si>
  <si>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</si>
  <si>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</si>
  <si>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</si>
  <si>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</si>
  <si>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</si>
  <si>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</si>
  <si>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</si>
  <si>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</si>
  <si>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</si>
  <si>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</si>
  <si>
    <t>Time Interval</t>
  </si>
  <si>
    <t>0-4.9</t>
  </si>
  <si>
    <t>Time % frequency</t>
  </si>
  <si>
    <t>5-9.9</t>
  </si>
  <si>
    <t>10-14.9</t>
  </si>
  <si>
    <t>15-19.9</t>
  </si>
  <si>
    <t>20-24.9</t>
  </si>
  <si>
    <t>25-29.9</t>
  </si>
  <si>
    <t>30-34.9</t>
  </si>
  <si>
    <t xml:space="preserve"> </t>
  </si>
  <si>
    <t>Mean</t>
  </si>
  <si>
    <t>Mode</t>
  </si>
  <si>
    <t>Minimum</t>
  </si>
  <si>
    <t>Maximum</t>
  </si>
  <si>
    <t>#2</t>
  </si>
  <si>
    <t>Total</t>
  </si>
  <si>
    <t>0-2</t>
  </si>
  <si>
    <t>Frequency</t>
  </si>
  <si>
    <t xml:space="preserve">Bin  </t>
  </si>
  <si>
    <t>Bin</t>
  </si>
  <si>
    <t>Median</t>
  </si>
  <si>
    <t>Range</t>
  </si>
  <si>
    <t># of transactions</t>
  </si>
  <si>
    <t>#1</t>
  </si>
  <si>
    <t>Total amt spent</t>
  </si>
  <si>
    <t>Avg amt spent</t>
  </si>
  <si>
    <t>#3</t>
  </si>
  <si>
    <t># transactions</t>
  </si>
  <si>
    <t>#4</t>
  </si>
  <si>
    <t>Number of Time Spent (min)</t>
  </si>
  <si>
    <t>Summary of time spent (min)</t>
  </si>
  <si>
    <t xml:space="preserve">Dollars amounts spent </t>
  </si>
  <si>
    <t xml:space="preserve">Summary of dollars amounts spent </t>
  </si>
  <si>
    <t>Page Frequency</t>
  </si>
  <si>
    <t>Page % frequency</t>
  </si>
  <si>
    <t>Page Bin</t>
  </si>
  <si>
    <t>Numbers of Pages Viewed</t>
  </si>
  <si>
    <t>Page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</si>
</sst>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00000"/>
  </numFmts>
  <fonts count="5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2"/>
    </font>
    <font>
      <sz val="8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9" fontId="0" fillId="0" borderId="1" xfId="3" applyFon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4" fontId="0" fillId="0" borderId="1" xfId="2" applyFont="1" applyBorder="1" applyAlignment="1">
      <alignment horizontal="center"/>
    </xf>
    <xf numFmtId="44" fontId="0" fillId="3" borderId="1" xfId="2" applyFont="1" applyFill="1" applyBorder="1" applyAlignment="1">
      <alignment horizont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4" fontId="0" fillId="4" borderId="1" xfId="2" applyFont="1" applyFill="1" applyBorder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9" fontId="0" fillId="0" borderId="0" xfId="3" applyFont="1" applyBorder="1"/>
    <xf numFmtId="0" fontId="0" fillId="0" borderId="0" xfId="0" quotePrefix="1" applyBorder="1"/>
    <xf numFmtId="16" fontId="0" fillId="0" borderId="0" xfId="0" quotePrefix="1" applyNumberFormat="1" applyBorder="1"/>
    <xf numFmtId="0" fontId="0" fillId="0" borderId="0" xfId="0" applyFill="1" applyBorder="1" applyAlignment="1">
      <alignment horizontal="center"/>
    </xf>
    <xf numFmtId="16" fontId="0" fillId="0" borderId="0" xfId="0" applyNumberFormat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Christina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Data!$I$3:$I$9</c:f>
              <c:strCache>
                <c:ptCount val="7"/>
                <c:pt idx="0">
                  <c:v>0-4.9</c:v>
                </c:pt>
                <c:pt idx="1">
                  <c:v>5-9.9</c:v>
                </c:pt>
                <c:pt idx="2">
                  <c:v>10-14.9</c:v>
                </c:pt>
                <c:pt idx="3">
                  <c:v>15-19.9</c:v>
                </c:pt>
                <c:pt idx="4">
                  <c:v>20-24.9</c:v>
                </c:pt>
                <c:pt idx="5">
                  <c:v>25-29.9</c:v>
                </c:pt>
                <c:pt idx="6">
                  <c:v>30-34.9</c:v>
                </c:pt>
              </c:strCache>
            </c:strRef>
          </c:cat>
          <c:val>
            <c:numRef>
              <c:f>Data!$N$12:$N$19</c:f>
              <c:numCache>
                <c:formatCode>General</c:formatCode>
                <c:ptCount val="8"/>
                <c:pt idx="0">
                  <c:v>2</c:v>
                </c:pt>
                <c:pt idx="1">
                  <c:v>16</c:v>
                </c:pt>
                <c:pt idx="2">
                  <c:v>27</c:v>
                </c:pt>
                <c:pt idx="3">
                  <c:v>8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8D-4840-A05E-140E69FD0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1756448"/>
        <c:axId val="1901757280"/>
      </c:barChart>
      <c:catAx>
        <c:axId val="1901756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Interval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1757280"/>
        <c:crosses val="autoZero"/>
        <c:auto val="1"/>
        <c:lblAlgn val="ctr"/>
        <c:lblOffset val="100"/>
        <c:noMultiLvlLbl val="0"/>
      </c:catAx>
      <c:valAx>
        <c:axId val="1901757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0175644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Time Spent</a:t>
            </a:r>
            <a:r>
              <a:rPr lang="en-US" baseline="0"/>
              <a:t> (mins) &amp; Amt Spent ($)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Amount Spent ($)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Data!$D$2:$D$61</c:f>
              <c:numCache>
                <c:formatCode>0.0</c:formatCode>
                <c:ptCount val="60"/>
                <c:pt idx="0">
                  <c:v>12</c:v>
                </c:pt>
                <c:pt idx="1">
                  <c:v>19.5</c:v>
                </c:pt>
                <c:pt idx="2">
                  <c:v>8.5</c:v>
                </c:pt>
                <c:pt idx="3">
                  <c:v>11.4</c:v>
                </c:pt>
                <c:pt idx="4">
                  <c:v>11.3</c:v>
                </c:pt>
                <c:pt idx="5">
                  <c:v>10.5</c:v>
                </c:pt>
                <c:pt idx="6">
                  <c:v>11.4</c:v>
                </c:pt>
                <c:pt idx="7">
                  <c:v>4.3</c:v>
                </c:pt>
                <c:pt idx="8">
                  <c:v>12.700000000000001</c:v>
                </c:pt>
                <c:pt idx="9">
                  <c:v>24.7</c:v>
                </c:pt>
                <c:pt idx="10">
                  <c:v>13.3</c:v>
                </c:pt>
                <c:pt idx="11">
                  <c:v>14.3</c:v>
                </c:pt>
                <c:pt idx="12">
                  <c:v>11.700000000000001</c:v>
                </c:pt>
                <c:pt idx="13">
                  <c:v>24.400000000000002</c:v>
                </c:pt>
                <c:pt idx="14">
                  <c:v>8.4</c:v>
                </c:pt>
                <c:pt idx="15">
                  <c:v>9.6</c:v>
                </c:pt>
                <c:pt idx="16">
                  <c:v>23.3</c:v>
                </c:pt>
                <c:pt idx="17">
                  <c:v>14</c:v>
                </c:pt>
                <c:pt idx="18">
                  <c:v>5.6000000000000005</c:v>
                </c:pt>
                <c:pt idx="19">
                  <c:v>15.1</c:v>
                </c:pt>
                <c:pt idx="20">
                  <c:v>16.3</c:v>
                </c:pt>
                <c:pt idx="21">
                  <c:v>10.199999999999999</c:v>
                </c:pt>
                <c:pt idx="22">
                  <c:v>8</c:v>
                </c:pt>
                <c:pt idx="23">
                  <c:v>8</c:v>
                </c:pt>
                <c:pt idx="24">
                  <c:v>9.6</c:v>
                </c:pt>
                <c:pt idx="25">
                  <c:v>11</c:v>
                </c:pt>
                <c:pt idx="26">
                  <c:v>16.899999999999999</c:v>
                </c:pt>
                <c:pt idx="27">
                  <c:v>6</c:v>
                </c:pt>
                <c:pt idx="28">
                  <c:v>32.9</c:v>
                </c:pt>
                <c:pt idx="29">
                  <c:v>11.8</c:v>
                </c:pt>
                <c:pt idx="30">
                  <c:v>7.1000000000000005</c:v>
                </c:pt>
                <c:pt idx="31">
                  <c:v>18</c:v>
                </c:pt>
                <c:pt idx="32">
                  <c:v>11.8</c:v>
                </c:pt>
                <c:pt idx="33">
                  <c:v>9.1</c:v>
                </c:pt>
                <c:pt idx="34">
                  <c:v>7.8</c:v>
                </c:pt>
                <c:pt idx="35">
                  <c:v>16.5</c:v>
                </c:pt>
                <c:pt idx="36">
                  <c:v>6.2</c:v>
                </c:pt>
                <c:pt idx="37">
                  <c:v>11.3</c:v>
                </c:pt>
                <c:pt idx="38">
                  <c:v>10.6</c:v>
                </c:pt>
                <c:pt idx="39">
                  <c:v>5</c:v>
                </c:pt>
                <c:pt idx="40">
                  <c:v>15.9</c:v>
                </c:pt>
                <c:pt idx="41">
                  <c:v>18.100000000000001</c:v>
                </c:pt>
                <c:pt idx="42">
                  <c:v>10.8</c:v>
                </c:pt>
                <c:pt idx="43">
                  <c:v>13.3</c:v>
                </c:pt>
                <c:pt idx="44">
                  <c:v>30.1</c:v>
                </c:pt>
                <c:pt idx="45">
                  <c:v>13.700000000000001</c:v>
                </c:pt>
                <c:pt idx="46">
                  <c:v>8.1</c:v>
                </c:pt>
                <c:pt idx="47">
                  <c:v>9.6999999999999993</c:v>
                </c:pt>
                <c:pt idx="48">
                  <c:v>7.3</c:v>
                </c:pt>
                <c:pt idx="49">
                  <c:v>13.4</c:v>
                </c:pt>
                <c:pt idx="50">
                  <c:v>11.3</c:v>
                </c:pt>
                <c:pt idx="51">
                  <c:v>10.5</c:v>
                </c:pt>
                <c:pt idx="52">
                  <c:v>11.4</c:v>
                </c:pt>
                <c:pt idx="53">
                  <c:v>4.3</c:v>
                </c:pt>
                <c:pt idx="54">
                  <c:v>12.700000000000001</c:v>
                </c:pt>
                <c:pt idx="55">
                  <c:v>24.7</c:v>
                </c:pt>
                <c:pt idx="56">
                  <c:v>13.3</c:v>
                </c:pt>
                <c:pt idx="57">
                  <c:v>14.2</c:v>
                </c:pt>
                <c:pt idx="58">
                  <c:v>11.700000000000001</c:v>
                </c:pt>
                <c:pt idx="59">
                  <c:v>25.1</c:v>
                </c:pt>
              </c:numCache>
            </c:numRef>
          </c:xVal>
          <c:yVal>
            <c:numRef>
              <c:f>Data!$F$2:$F$61</c:f>
              <c:numCache>
                <c:formatCode>0.00</c:formatCode>
                <c:ptCount val="60"/>
                <c:pt idx="0">
                  <c:v>54.519999999999996</c:v>
                </c:pt>
                <c:pt idx="1">
                  <c:v>94.9</c:v>
                </c:pt>
                <c:pt idx="2">
                  <c:v>26.68</c:v>
                </c:pt>
                <c:pt idx="3">
                  <c:v>44.730000000000004</c:v>
                </c:pt>
                <c:pt idx="4">
                  <c:v>66.27</c:v>
                </c:pt>
                <c:pt idx="5">
                  <c:v>67.8</c:v>
                </c:pt>
                <c:pt idx="6">
                  <c:v>36.04</c:v>
                </c:pt>
                <c:pt idx="7">
                  <c:v>55.960000000000008</c:v>
                </c:pt>
                <c:pt idx="8">
                  <c:v>70.94</c:v>
                </c:pt>
                <c:pt idx="9">
                  <c:v>68.73</c:v>
                </c:pt>
                <c:pt idx="10">
                  <c:v>54.040000000000006</c:v>
                </c:pt>
                <c:pt idx="11">
                  <c:v>48.05</c:v>
                </c:pt>
                <c:pt idx="12">
                  <c:v>64.16</c:v>
                </c:pt>
                <c:pt idx="13">
                  <c:v>158.51</c:v>
                </c:pt>
                <c:pt idx="14">
                  <c:v>84.12</c:v>
                </c:pt>
                <c:pt idx="15">
                  <c:v>59.2</c:v>
                </c:pt>
                <c:pt idx="16">
                  <c:v>91.62</c:v>
                </c:pt>
                <c:pt idx="17">
                  <c:v>126.4</c:v>
                </c:pt>
                <c:pt idx="18">
                  <c:v>68.45</c:v>
                </c:pt>
                <c:pt idx="19">
                  <c:v>32.69</c:v>
                </c:pt>
                <c:pt idx="20">
                  <c:v>78.58</c:v>
                </c:pt>
                <c:pt idx="21">
                  <c:v>74.430000000000007</c:v>
                </c:pt>
                <c:pt idx="22">
                  <c:v>32.730000000000004</c:v>
                </c:pt>
                <c:pt idx="23">
                  <c:v>48.66</c:v>
                </c:pt>
                <c:pt idx="24">
                  <c:v>54.66</c:v>
                </c:pt>
                <c:pt idx="25">
                  <c:v>40.54</c:v>
                </c:pt>
                <c:pt idx="26">
                  <c:v>34.69</c:v>
                </c:pt>
                <c:pt idx="27">
                  <c:v>27.910000000000004</c:v>
                </c:pt>
                <c:pt idx="28">
                  <c:v>155.30000000000001</c:v>
                </c:pt>
                <c:pt idx="29">
                  <c:v>120.25</c:v>
                </c:pt>
                <c:pt idx="30">
                  <c:v>41.2</c:v>
                </c:pt>
                <c:pt idx="31">
                  <c:v>134.4</c:v>
                </c:pt>
                <c:pt idx="32">
                  <c:v>37.17</c:v>
                </c:pt>
                <c:pt idx="33">
                  <c:v>52.09</c:v>
                </c:pt>
                <c:pt idx="34">
                  <c:v>71.81</c:v>
                </c:pt>
                <c:pt idx="35">
                  <c:v>59.989999999999995</c:v>
                </c:pt>
                <c:pt idx="36">
                  <c:v>84.17</c:v>
                </c:pt>
                <c:pt idx="37">
                  <c:v>55.58</c:v>
                </c:pt>
                <c:pt idx="38">
                  <c:v>39.06</c:v>
                </c:pt>
                <c:pt idx="39">
                  <c:v>36.480000000000004</c:v>
                </c:pt>
                <c:pt idx="40">
                  <c:v>67.44</c:v>
                </c:pt>
                <c:pt idx="41">
                  <c:v>60.14</c:v>
                </c:pt>
                <c:pt idx="42">
                  <c:v>70.38</c:v>
                </c:pt>
                <c:pt idx="43">
                  <c:v>110.65</c:v>
                </c:pt>
                <c:pt idx="44">
                  <c:v>104.23</c:v>
                </c:pt>
                <c:pt idx="45">
                  <c:v>68.17</c:v>
                </c:pt>
                <c:pt idx="46">
                  <c:v>17.840000000000003</c:v>
                </c:pt>
                <c:pt idx="47">
                  <c:v>103.15</c:v>
                </c:pt>
                <c:pt idx="48">
                  <c:v>52.150000000000006</c:v>
                </c:pt>
                <c:pt idx="49">
                  <c:v>98.75</c:v>
                </c:pt>
                <c:pt idx="50">
                  <c:v>69.27</c:v>
                </c:pt>
                <c:pt idx="51">
                  <c:v>66.8</c:v>
                </c:pt>
                <c:pt idx="52">
                  <c:v>36.04</c:v>
                </c:pt>
                <c:pt idx="53">
                  <c:v>59.96</c:v>
                </c:pt>
                <c:pt idx="54">
                  <c:v>71.94</c:v>
                </c:pt>
                <c:pt idx="55">
                  <c:v>68.75</c:v>
                </c:pt>
                <c:pt idx="56">
                  <c:v>56.04</c:v>
                </c:pt>
                <c:pt idx="57">
                  <c:v>48.05</c:v>
                </c:pt>
                <c:pt idx="58">
                  <c:v>65.16</c:v>
                </c:pt>
                <c:pt idx="59">
                  <c:v>168.51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4B-4005-8E9F-B72A1110A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073504"/>
        <c:axId val="2038420480"/>
      </c:scatterChart>
      <c:valAx>
        <c:axId val="209207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420480"/>
        <c:crosses val="autoZero"/>
        <c:crossBetween val="midCat"/>
      </c:valAx>
      <c:valAx>
        <c:axId val="20384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07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</a:t>
            </a:r>
            <a:r>
              <a:rPr lang="en-US" baseline="0"/>
              <a:t> for Time spent (mins) &amp; Pages viewed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Amount Spent ($)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Data!$D$2:$D$61</c:f>
              <c:numCache>
                <c:formatCode>0.0</c:formatCode>
                <c:ptCount val="60"/>
                <c:pt idx="0">
                  <c:v>12</c:v>
                </c:pt>
                <c:pt idx="1">
                  <c:v>19.5</c:v>
                </c:pt>
                <c:pt idx="2">
                  <c:v>8.5</c:v>
                </c:pt>
                <c:pt idx="3">
                  <c:v>11.4</c:v>
                </c:pt>
                <c:pt idx="4">
                  <c:v>11.3</c:v>
                </c:pt>
                <c:pt idx="5">
                  <c:v>10.5</c:v>
                </c:pt>
                <c:pt idx="6">
                  <c:v>11.4</c:v>
                </c:pt>
                <c:pt idx="7">
                  <c:v>4.3</c:v>
                </c:pt>
                <c:pt idx="8">
                  <c:v>12.700000000000001</c:v>
                </c:pt>
                <c:pt idx="9">
                  <c:v>24.7</c:v>
                </c:pt>
                <c:pt idx="10">
                  <c:v>13.3</c:v>
                </c:pt>
                <c:pt idx="11">
                  <c:v>14.3</c:v>
                </c:pt>
                <c:pt idx="12">
                  <c:v>11.700000000000001</c:v>
                </c:pt>
                <c:pt idx="13">
                  <c:v>24.400000000000002</c:v>
                </c:pt>
                <c:pt idx="14">
                  <c:v>8.4</c:v>
                </c:pt>
                <c:pt idx="15">
                  <c:v>9.6</c:v>
                </c:pt>
                <c:pt idx="16">
                  <c:v>23.3</c:v>
                </c:pt>
                <c:pt idx="17">
                  <c:v>14</c:v>
                </c:pt>
                <c:pt idx="18">
                  <c:v>5.6000000000000005</c:v>
                </c:pt>
                <c:pt idx="19">
                  <c:v>15.1</c:v>
                </c:pt>
                <c:pt idx="20">
                  <c:v>16.3</c:v>
                </c:pt>
                <c:pt idx="21">
                  <c:v>10.199999999999999</c:v>
                </c:pt>
                <c:pt idx="22">
                  <c:v>8</c:v>
                </c:pt>
                <c:pt idx="23">
                  <c:v>8</c:v>
                </c:pt>
                <c:pt idx="24">
                  <c:v>9.6</c:v>
                </c:pt>
                <c:pt idx="25">
                  <c:v>11</c:v>
                </c:pt>
                <c:pt idx="26">
                  <c:v>16.899999999999999</c:v>
                </c:pt>
                <c:pt idx="27">
                  <c:v>6</c:v>
                </c:pt>
                <c:pt idx="28">
                  <c:v>32.9</c:v>
                </c:pt>
                <c:pt idx="29">
                  <c:v>11.8</c:v>
                </c:pt>
                <c:pt idx="30">
                  <c:v>7.1000000000000005</c:v>
                </c:pt>
                <c:pt idx="31">
                  <c:v>18</c:v>
                </c:pt>
                <c:pt idx="32">
                  <c:v>11.8</c:v>
                </c:pt>
                <c:pt idx="33">
                  <c:v>9.1</c:v>
                </c:pt>
                <c:pt idx="34">
                  <c:v>7.8</c:v>
                </c:pt>
                <c:pt idx="35">
                  <c:v>16.5</c:v>
                </c:pt>
                <c:pt idx="36">
                  <c:v>6.2</c:v>
                </c:pt>
                <c:pt idx="37">
                  <c:v>11.3</c:v>
                </c:pt>
                <c:pt idx="38">
                  <c:v>10.6</c:v>
                </c:pt>
                <c:pt idx="39">
                  <c:v>5</c:v>
                </c:pt>
                <c:pt idx="40">
                  <c:v>15.9</c:v>
                </c:pt>
                <c:pt idx="41">
                  <c:v>18.100000000000001</c:v>
                </c:pt>
                <c:pt idx="42">
                  <c:v>10.8</c:v>
                </c:pt>
                <c:pt idx="43">
                  <c:v>13.3</c:v>
                </c:pt>
                <c:pt idx="44">
                  <c:v>30.1</c:v>
                </c:pt>
                <c:pt idx="45">
                  <c:v>13.700000000000001</c:v>
                </c:pt>
                <c:pt idx="46">
                  <c:v>8.1</c:v>
                </c:pt>
                <c:pt idx="47">
                  <c:v>9.6999999999999993</c:v>
                </c:pt>
                <c:pt idx="48">
                  <c:v>7.3</c:v>
                </c:pt>
                <c:pt idx="49">
                  <c:v>13.4</c:v>
                </c:pt>
                <c:pt idx="50">
                  <c:v>11.3</c:v>
                </c:pt>
                <c:pt idx="51">
                  <c:v>10.5</c:v>
                </c:pt>
                <c:pt idx="52">
                  <c:v>11.4</c:v>
                </c:pt>
                <c:pt idx="53">
                  <c:v>4.3</c:v>
                </c:pt>
                <c:pt idx="54">
                  <c:v>12.700000000000001</c:v>
                </c:pt>
                <c:pt idx="55">
                  <c:v>24.7</c:v>
                </c:pt>
                <c:pt idx="56">
                  <c:v>13.3</c:v>
                </c:pt>
                <c:pt idx="57">
                  <c:v>14.2</c:v>
                </c:pt>
                <c:pt idx="58">
                  <c:v>11.700000000000001</c:v>
                </c:pt>
                <c:pt idx="59">
                  <c:v>25.1</c:v>
                </c:pt>
              </c:numCache>
            </c:numRef>
          </c:xVal>
          <c:yVal>
            <c:numRef>
              <c:f>Data!$F$2:$F$61</c:f>
              <c:numCache>
                <c:formatCode>0.00</c:formatCode>
                <c:ptCount val="60"/>
                <c:pt idx="0">
                  <c:v>54.519999999999996</c:v>
                </c:pt>
                <c:pt idx="1">
                  <c:v>94.9</c:v>
                </c:pt>
                <c:pt idx="2">
                  <c:v>26.68</c:v>
                </c:pt>
                <c:pt idx="3">
                  <c:v>44.730000000000004</c:v>
                </c:pt>
                <c:pt idx="4">
                  <c:v>66.27</c:v>
                </c:pt>
                <c:pt idx="5">
                  <c:v>67.8</c:v>
                </c:pt>
                <c:pt idx="6">
                  <c:v>36.04</c:v>
                </c:pt>
                <c:pt idx="7">
                  <c:v>55.960000000000008</c:v>
                </c:pt>
                <c:pt idx="8">
                  <c:v>70.94</c:v>
                </c:pt>
                <c:pt idx="9">
                  <c:v>68.73</c:v>
                </c:pt>
                <c:pt idx="10">
                  <c:v>54.040000000000006</c:v>
                </c:pt>
                <c:pt idx="11">
                  <c:v>48.05</c:v>
                </c:pt>
                <c:pt idx="12">
                  <c:v>64.16</c:v>
                </c:pt>
                <c:pt idx="13">
                  <c:v>158.51</c:v>
                </c:pt>
                <c:pt idx="14">
                  <c:v>84.12</c:v>
                </c:pt>
                <c:pt idx="15">
                  <c:v>59.2</c:v>
                </c:pt>
                <c:pt idx="16">
                  <c:v>91.62</c:v>
                </c:pt>
                <c:pt idx="17">
                  <c:v>126.4</c:v>
                </c:pt>
                <c:pt idx="18">
                  <c:v>68.45</c:v>
                </c:pt>
                <c:pt idx="19">
                  <c:v>32.69</c:v>
                </c:pt>
                <c:pt idx="20">
                  <c:v>78.58</c:v>
                </c:pt>
                <c:pt idx="21">
                  <c:v>74.430000000000007</c:v>
                </c:pt>
                <c:pt idx="22">
                  <c:v>32.730000000000004</c:v>
                </c:pt>
                <c:pt idx="23">
                  <c:v>48.66</c:v>
                </c:pt>
                <c:pt idx="24">
                  <c:v>54.66</c:v>
                </c:pt>
                <c:pt idx="25">
                  <c:v>40.54</c:v>
                </c:pt>
                <c:pt idx="26">
                  <c:v>34.69</c:v>
                </c:pt>
                <c:pt idx="27">
                  <c:v>27.910000000000004</c:v>
                </c:pt>
                <c:pt idx="28">
                  <c:v>155.30000000000001</c:v>
                </c:pt>
                <c:pt idx="29">
                  <c:v>120.25</c:v>
                </c:pt>
                <c:pt idx="30">
                  <c:v>41.2</c:v>
                </c:pt>
                <c:pt idx="31">
                  <c:v>134.4</c:v>
                </c:pt>
                <c:pt idx="32">
                  <c:v>37.17</c:v>
                </c:pt>
                <c:pt idx="33">
                  <c:v>52.09</c:v>
                </c:pt>
                <c:pt idx="34">
                  <c:v>71.81</c:v>
                </c:pt>
                <c:pt idx="35">
                  <c:v>59.989999999999995</c:v>
                </c:pt>
                <c:pt idx="36">
                  <c:v>84.17</c:v>
                </c:pt>
                <c:pt idx="37">
                  <c:v>55.58</c:v>
                </c:pt>
                <c:pt idx="38">
                  <c:v>39.06</c:v>
                </c:pt>
                <c:pt idx="39">
                  <c:v>36.480000000000004</c:v>
                </c:pt>
                <c:pt idx="40">
                  <c:v>67.44</c:v>
                </c:pt>
                <c:pt idx="41">
                  <c:v>60.14</c:v>
                </c:pt>
                <c:pt idx="42">
                  <c:v>70.38</c:v>
                </c:pt>
                <c:pt idx="43">
                  <c:v>110.65</c:v>
                </c:pt>
                <c:pt idx="44">
                  <c:v>104.23</c:v>
                </c:pt>
                <c:pt idx="45">
                  <c:v>68.17</c:v>
                </c:pt>
                <c:pt idx="46">
                  <c:v>17.840000000000003</c:v>
                </c:pt>
                <c:pt idx="47">
                  <c:v>103.15</c:v>
                </c:pt>
                <c:pt idx="48">
                  <c:v>52.150000000000006</c:v>
                </c:pt>
                <c:pt idx="49">
                  <c:v>98.75</c:v>
                </c:pt>
                <c:pt idx="50">
                  <c:v>69.27</c:v>
                </c:pt>
                <c:pt idx="51">
                  <c:v>66.8</c:v>
                </c:pt>
                <c:pt idx="52">
                  <c:v>36.04</c:v>
                </c:pt>
                <c:pt idx="53">
                  <c:v>59.96</c:v>
                </c:pt>
                <c:pt idx="54">
                  <c:v>71.94</c:v>
                </c:pt>
                <c:pt idx="55">
                  <c:v>68.75</c:v>
                </c:pt>
                <c:pt idx="56">
                  <c:v>56.04</c:v>
                </c:pt>
                <c:pt idx="57">
                  <c:v>48.05</c:v>
                </c:pt>
                <c:pt idx="58">
                  <c:v>65.16</c:v>
                </c:pt>
                <c:pt idx="59">
                  <c:v>168.51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C1-464F-9B95-7412F1D85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377648"/>
        <c:axId val="1899383056"/>
      </c:scatterChart>
      <c:valAx>
        <c:axId val="1899377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83056"/>
        <c:crosses val="autoZero"/>
        <c:crossBetween val="midCat"/>
      </c:valAx>
      <c:valAx>
        <c:axId val="189938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37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540727</xdr:colOff>
      <xdr:row>0</xdr:row>
      <xdr:rowOff>0</xdr:rowOff>
    </xdr:from>
    <xdr:to>
      <xdr:col>24</xdr:col>
      <xdr:colOff>481379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B4187-4533-4CCF-8012-4A27297DCF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9326</xdr:colOff>
      <xdr:row>81</xdr:row>
      <xdr:rowOff>9128</xdr:rowOff>
    </xdr:from>
    <xdr:to>
      <xdr:col>5</xdr:col>
      <xdr:colOff>708422</xdr:colOff>
      <xdr:row>94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331FCA-40C7-494C-8B59-7E5D3D51A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198</xdr:colOff>
      <xdr:row>96</xdr:row>
      <xdr:rowOff>30162</xdr:rowOff>
    </xdr:from>
    <xdr:to>
      <xdr:col>5</xdr:col>
      <xdr:colOff>714176</xdr:colOff>
      <xdr:row>109</xdr:row>
      <xdr:rowOff>142081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290247-5404-4338-9184-9BEFDF31DA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tabSelected="1" topLeftCell="A58" zoomScale="130" zoomScaleNormal="130" workbookViewId="0">
      <selection activeCell="H31" sqref="H31"/>
    </sheetView>
  </sheetViews>
  <sheetFormatPr defaultRowHeight="15.5" x14ac:dyDescent="0.35"/>
  <cols>
    <col min="1" max="1" width="9.5" style="5" customWidth="1"/>
    <col min="2" max="2" width="9" style="5"/>
    <col min="3" max="3" width="14.75" customWidth="1"/>
    <col min="4" max="4" width="13.25" style="5" bestFit="1" customWidth="1"/>
    <col min="5" max="5" width="13.5" style="5" customWidth="1"/>
    <col min="6" max="8" width="15.83203125" style="5" customWidth="1"/>
    <col min="9" max="9" width="19.6640625" bestFit="1" customWidth="1"/>
    <col min="10" max="10" width="11.83203125" bestFit="1" customWidth="1"/>
    <col min="11" max="11" width="13.75" bestFit="1" customWidth="1"/>
    <col min="12" max="12" width="15.6640625" bestFit="1" customWidth="1"/>
  </cols>
  <sheetData>
    <row r="1" spans="1:14" x14ac:dyDescent="0.35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  <c r="G1" s="7"/>
      <c r="H1" s="7" t="s">
        <v>39</v>
      </c>
      <c r="I1" s="35" t="s">
        <v>45</v>
      </c>
      <c r="J1" s="38"/>
      <c r="K1" s="38"/>
      <c r="L1" s="36"/>
    </row>
    <row r="2" spans="1:14" x14ac:dyDescent="0.35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  <c r="G2" s="9"/>
      <c r="H2" s="9"/>
      <c r="I2" s="11" t="s">
        <v>16</v>
      </c>
      <c r="J2" s="11" t="s">
        <v>34</v>
      </c>
      <c r="K2" s="11" t="s">
        <v>33</v>
      </c>
      <c r="L2" s="11" t="s">
        <v>18</v>
      </c>
      <c r="M2" s="10"/>
    </row>
    <row r="3" spans="1:14" x14ac:dyDescent="0.35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  <c r="G3" s="9"/>
      <c r="H3" s="9"/>
      <c r="I3" s="11" t="s">
        <v>17</v>
      </c>
      <c r="J3" s="11">
        <v>4.9000000000000004</v>
      </c>
      <c r="K3" s="11">
        <f t="array" ref="K3:K9">FREQUENCY($D$2:$D$61,$J$3:$J$9)</f>
        <v>2</v>
      </c>
      <c r="L3" s="14">
        <f t="shared" ref="L3:L9" si="0" xml:space="preserve"> K3/$K$10</f>
        <v>3.3333333333333333E-2</v>
      </c>
    </row>
    <row r="4" spans="1:14" x14ac:dyDescent="0.35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  <c r="G4" s="9"/>
      <c r="H4" s="9"/>
      <c r="I4" s="11" t="s">
        <v>19</v>
      </c>
      <c r="J4" s="11">
        <v>9.9</v>
      </c>
      <c r="K4" s="11">
        <v>16</v>
      </c>
      <c r="L4" s="14">
        <f t="shared" si="0"/>
        <v>0.26666666666666666</v>
      </c>
    </row>
    <row r="5" spans="1:14" x14ac:dyDescent="0.35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  <c r="G5" s="9"/>
      <c r="H5" s="9"/>
      <c r="I5" s="11" t="s">
        <v>20</v>
      </c>
      <c r="J5" s="11">
        <v>14.9</v>
      </c>
      <c r="K5" s="11">
        <v>27</v>
      </c>
      <c r="L5" s="14">
        <f t="shared" si="0"/>
        <v>0.45</v>
      </c>
    </row>
    <row r="6" spans="1:14" x14ac:dyDescent="0.35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  <c r="G6" s="9"/>
      <c r="H6" s="9"/>
      <c r="I6" s="11" t="s">
        <v>21</v>
      </c>
      <c r="J6" s="11">
        <v>19.899999999999999</v>
      </c>
      <c r="K6" s="11">
        <v>8</v>
      </c>
      <c r="L6" s="14">
        <f t="shared" si="0"/>
        <v>0.13333333333333333</v>
      </c>
    </row>
    <row r="7" spans="1:14" x14ac:dyDescent="0.35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  <c r="G7" s="9"/>
      <c r="H7" s="9"/>
      <c r="I7" s="11" t="s">
        <v>22</v>
      </c>
      <c r="J7" s="11">
        <v>24.9</v>
      </c>
      <c r="K7" s="11">
        <v>4</v>
      </c>
      <c r="L7" s="14">
        <f t="shared" si="0"/>
        <v>6.6666666666666666E-2</v>
      </c>
    </row>
    <row r="8" spans="1:14" x14ac:dyDescent="0.35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  <c r="G8" s="9"/>
      <c r="H8" s="9"/>
      <c r="I8" s="11" t="s">
        <v>23</v>
      </c>
      <c r="J8" s="11">
        <v>29.9</v>
      </c>
      <c r="K8" s="11">
        <v>1</v>
      </c>
      <c r="L8" s="14">
        <f t="shared" si="0"/>
        <v>1.6666666666666666E-2</v>
      </c>
    </row>
    <row r="9" spans="1:14" x14ac:dyDescent="0.35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  <c r="G9" s="9"/>
      <c r="H9" s="9"/>
      <c r="I9" s="11" t="s">
        <v>24</v>
      </c>
      <c r="J9" s="11">
        <v>34.9</v>
      </c>
      <c r="K9" s="11">
        <v>2</v>
      </c>
      <c r="L9" s="14">
        <f t="shared" si="0"/>
        <v>3.3333333333333333E-2</v>
      </c>
    </row>
    <row r="10" spans="1:14" ht="16" thickBot="1" x14ac:dyDescent="0.4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  <c r="G10" s="9"/>
      <c r="H10" s="9"/>
      <c r="K10">
        <f>SUM(K3:K9)</f>
        <v>60</v>
      </c>
    </row>
    <row r="11" spans="1:14" x14ac:dyDescent="0.35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  <c r="G11" s="9"/>
      <c r="H11" s="9"/>
      <c r="I11" s="35" t="s">
        <v>46</v>
      </c>
      <c r="J11" s="36"/>
      <c r="M11" s="18" t="s">
        <v>35</v>
      </c>
      <c r="N11" s="18" t="s">
        <v>33</v>
      </c>
    </row>
    <row r="12" spans="1:14" x14ac:dyDescent="0.35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  <c r="G12" s="9"/>
      <c r="H12" s="9"/>
      <c r="I12" s="19" t="s">
        <v>26</v>
      </c>
      <c r="J12" s="19">
        <v>13.011864406779662</v>
      </c>
      <c r="M12" s="15">
        <v>4.9000000000000004</v>
      </c>
      <c r="N12" s="16">
        <v>2</v>
      </c>
    </row>
    <row r="13" spans="1:14" x14ac:dyDescent="0.35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  <c r="G13" s="9"/>
      <c r="H13" s="9"/>
      <c r="I13" s="19" t="s">
        <v>36</v>
      </c>
      <c r="J13" s="19">
        <v>11.4</v>
      </c>
      <c r="M13" s="15">
        <v>9.9</v>
      </c>
      <c r="N13" s="16">
        <v>16</v>
      </c>
    </row>
    <row r="14" spans="1:14" x14ac:dyDescent="0.35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  <c r="G14" s="9"/>
      <c r="H14" s="9"/>
      <c r="I14" s="19" t="s">
        <v>27</v>
      </c>
      <c r="J14" s="19">
        <v>11.4</v>
      </c>
      <c r="M14" s="15">
        <v>14.9</v>
      </c>
      <c r="N14" s="16">
        <v>27</v>
      </c>
    </row>
    <row r="15" spans="1:14" x14ac:dyDescent="0.35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  <c r="G15" s="9"/>
      <c r="H15" s="9"/>
      <c r="I15" s="19" t="s">
        <v>37</v>
      </c>
      <c r="J15" s="19">
        <v>28.599999999999998</v>
      </c>
      <c r="M15" s="15">
        <v>19.899999999999999</v>
      </c>
      <c r="N15" s="16">
        <v>8</v>
      </c>
    </row>
    <row r="16" spans="1:14" x14ac:dyDescent="0.35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  <c r="G16" s="9"/>
      <c r="H16" s="9"/>
      <c r="I16" s="19" t="s">
        <v>28</v>
      </c>
      <c r="J16" s="19">
        <v>4.3</v>
      </c>
      <c r="M16" s="15">
        <v>24.9</v>
      </c>
      <c r="N16" s="16">
        <v>4</v>
      </c>
    </row>
    <row r="17" spans="1:14" x14ac:dyDescent="0.35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  <c r="G17" s="9"/>
      <c r="H17" s="9"/>
      <c r="I17" s="19" t="s">
        <v>29</v>
      </c>
      <c r="J17" s="19">
        <v>32.9</v>
      </c>
      <c r="M17" s="15">
        <v>29.9</v>
      </c>
      <c r="N17" s="16">
        <v>1</v>
      </c>
    </row>
    <row r="18" spans="1:14" x14ac:dyDescent="0.35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  <c r="G18" s="9"/>
      <c r="H18" s="9"/>
      <c r="M18" s="15">
        <v>34.9</v>
      </c>
      <c r="N18" s="16">
        <v>2</v>
      </c>
    </row>
    <row r="19" spans="1:14" ht="16" thickBot="1" x14ac:dyDescent="0.4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  <c r="G19" s="9"/>
      <c r="H19" s="9"/>
      <c r="M19" s="17" t="s">
        <v>25</v>
      </c>
      <c r="N19" s="17" t="s">
        <v>25</v>
      </c>
    </row>
    <row r="20" spans="1:14" x14ac:dyDescent="0.35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  <c r="G20" s="9"/>
      <c r="H20" s="9"/>
    </row>
    <row r="21" spans="1:14" x14ac:dyDescent="0.35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  <c r="G21" s="9"/>
      <c r="H21" s="9"/>
    </row>
    <row r="22" spans="1:14" x14ac:dyDescent="0.35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  <c r="G22" s="9"/>
      <c r="H22" s="9"/>
    </row>
    <row r="23" spans="1:14" x14ac:dyDescent="0.35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  <c r="G23" s="9"/>
      <c r="H23" s="9"/>
      <c r="I23" t="s">
        <v>52</v>
      </c>
    </row>
    <row r="24" spans="1:14" x14ac:dyDescent="0.35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  <c r="G24" s="9"/>
      <c r="H24" s="9"/>
      <c r="I24" s="33" t="s">
        <v>53</v>
      </c>
      <c r="J24" s="33" t="s">
        <v>51</v>
      </c>
      <c r="K24" s="33" t="s">
        <v>49</v>
      </c>
      <c r="L24" s="33" t="s">
        <v>50</v>
      </c>
    </row>
    <row r="25" spans="1:14" x14ac:dyDescent="0.35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  <c r="G25" s="9"/>
      <c r="H25" s="9"/>
      <c r="I25" s="32" t="s">
        <v>32</v>
      </c>
      <c r="J25" s="13"/>
      <c r="K25" s="13"/>
      <c r="L25" s="13"/>
    </row>
    <row r="26" spans="1:14" x14ac:dyDescent="0.35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  <c r="G26" s="9"/>
      <c r="H26" s="9"/>
      <c r="I26" s="34" t="s">
        <v>25</v>
      </c>
      <c r="J26" s="13"/>
      <c r="K26" s="13"/>
      <c r="L26" s="30"/>
    </row>
    <row r="27" spans="1:14" x14ac:dyDescent="0.35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  <c r="G27" s="9"/>
      <c r="H27" s="9"/>
      <c r="I27" s="31"/>
      <c r="J27" s="13"/>
      <c r="K27" s="13"/>
      <c r="L27" s="30"/>
    </row>
    <row r="28" spans="1:14" x14ac:dyDescent="0.35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  <c r="G28" s="9"/>
      <c r="H28" s="9"/>
      <c r="I28" s="31"/>
      <c r="J28" s="13"/>
      <c r="K28" s="13"/>
      <c r="L28" s="30"/>
    </row>
    <row r="29" spans="1:14" x14ac:dyDescent="0.35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  <c r="G29" s="9"/>
      <c r="H29" s="9"/>
      <c r="I29" s="31"/>
      <c r="J29" s="13"/>
      <c r="K29" s="13"/>
      <c r="L29" s="30"/>
    </row>
    <row r="30" spans="1:14" x14ac:dyDescent="0.35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  <c r="G30" s="9"/>
      <c r="H30" s="9"/>
      <c r="I30" s="32"/>
      <c r="J30" s="13"/>
      <c r="K30" s="13"/>
      <c r="L30" s="30"/>
    </row>
    <row r="31" spans="1:14" x14ac:dyDescent="0.35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  <c r="G31" s="9"/>
      <c r="H31" s="9"/>
    </row>
    <row r="32" spans="1:14" x14ac:dyDescent="0.35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  <c r="G32" s="9"/>
      <c r="H32" s="9"/>
      <c r="I32" s="39"/>
      <c r="J32" s="39"/>
    </row>
    <row r="33" spans="1:12" x14ac:dyDescent="0.35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  <c r="G33" s="9"/>
      <c r="H33" s="9"/>
      <c r="I33" s="16"/>
      <c r="J33" s="16"/>
    </row>
    <row r="34" spans="1:12" x14ac:dyDescent="0.35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  <c r="G34" s="9"/>
      <c r="H34" s="9"/>
      <c r="I34" s="16"/>
      <c r="J34" s="16"/>
    </row>
    <row r="35" spans="1:12" x14ac:dyDescent="0.35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  <c r="G35" s="9"/>
      <c r="H35" s="9"/>
      <c r="I35" s="16"/>
      <c r="J35" s="16"/>
    </row>
    <row r="36" spans="1:12" x14ac:dyDescent="0.35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  <c r="G36" s="9"/>
      <c r="H36" s="9"/>
      <c r="I36" s="16"/>
      <c r="J36" s="16"/>
    </row>
    <row r="37" spans="1:12" x14ac:dyDescent="0.35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  <c r="G37" s="9"/>
      <c r="H37" s="9"/>
      <c r="I37" s="16"/>
      <c r="J37" s="16"/>
    </row>
    <row r="38" spans="1:12" x14ac:dyDescent="0.35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  <c r="G38" s="9"/>
      <c r="H38" s="9"/>
      <c r="I38" s="16"/>
      <c r="J38" s="16"/>
    </row>
    <row r="39" spans="1:12" x14ac:dyDescent="0.35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  <c r="G39" s="9"/>
      <c r="H39" s="9"/>
    </row>
    <row r="40" spans="1:12" x14ac:dyDescent="0.35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  <c r="G40" s="9"/>
      <c r="H40" s="9"/>
    </row>
    <row r="41" spans="1:12" x14ac:dyDescent="0.35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  <c r="G41" s="9"/>
      <c r="H41" s="9"/>
    </row>
    <row r="42" spans="1:12" x14ac:dyDescent="0.35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  <c r="G42" s="9"/>
      <c r="H42" s="9"/>
    </row>
    <row r="43" spans="1:12" x14ac:dyDescent="0.35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  <c r="G43" s="9"/>
      <c r="H43" s="9"/>
      <c r="I43" s="35" t="s">
        <v>47</v>
      </c>
      <c r="J43" s="38"/>
      <c r="K43" s="38"/>
      <c r="L43" s="36"/>
    </row>
    <row r="44" spans="1:12" x14ac:dyDescent="0.35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  <c r="G44" s="9"/>
      <c r="H44" s="9"/>
      <c r="I44" s="11"/>
      <c r="J44" s="11"/>
      <c r="K44" s="11"/>
      <c r="L44" s="11"/>
    </row>
    <row r="45" spans="1:12" x14ac:dyDescent="0.35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  <c r="G45" s="9"/>
      <c r="H45" s="9"/>
      <c r="I45" s="11"/>
      <c r="J45" s="11"/>
      <c r="K45" s="11"/>
      <c r="L45" s="14"/>
    </row>
    <row r="46" spans="1:12" x14ac:dyDescent="0.35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  <c r="G46" s="9"/>
      <c r="H46" s="9"/>
      <c r="I46" s="11"/>
      <c r="J46" s="11"/>
      <c r="K46" s="11"/>
      <c r="L46" s="14"/>
    </row>
    <row r="47" spans="1:12" x14ac:dyDescent="0.35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  <c r="G47" s="9"/>
      <c r="H47" s="9"/>
      <c r="I47" s="11"/>
      <c r="J47" s="11"/>
      <c r="K47" s="11"/>
      <c r="L47" s="14"/>
    </row>
    <row r="48" spans="1:12" x14ac:dyDescent="0.35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  <c r="G48" s="9"/>
      <c r="H48" s="9"/>
      <c r="I48" s="11"/>
      <c r="J48" s="11"/>
      <c r="K48" s="11"/>
      <c r="L48" s="14"/>
    </row>
    <row r="49" spans="1:12" x14ac:dyDescent="0.35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  <c r="G49" s="9"/>
      <c r="H49" s="9"/>
      <c r="I49" s="11"/>
      <c r="J49" s="11"/>
      <c r="K49" s="11"/>
      <c r="L49" s="14"/>
    </row>
    <row r="50" spans="1:12" x14ac:dyDescent="0.35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  <c r="G50" s="9"/>
      <c r="H50" s="9"/>
      <c r="I50" s="11"/>
      <c r="J50" s="11"/>
      <c r="K50" s="11"/>
      <c r="L50" s="14"/>
    </row>
    <row r="51" spans="1:12" x14ac:dyDescent="0.35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  <c r="G51" s="9"/>
      <c r="H51" s="9"/>
      <c r="I51" s="11"/>
      <c r="J51" s="11"/>
      <c r="K51" s="11"/>
      <c r="L51" s="14"/>
    </row>
    <row r="52" spans="1:12" x14ac:dyDescent="0.35">
      <c r="A52" s="5">
        <v>51</v>
      </c>
      <c r="B52" s="4" t="s">
        <v>7</v>
      </c>
      <c r="C52" s="2" t="s">
        <v>15</v>
      </c>
      <c r="D52" s="8">
        <v>11.3</v>
      </c>
      <c r="E52" s="4">
        <v>4</v>
      </c>
      <c r="F52" s="9">
        <v>69.27</v>
      </c>
      <c r="G52" s="9"/>
      <c r="H52" s="9"/>
    </row>
    <row r="53" spans="1:12" x14ac:dyDescent="0.35">
      <c r="A53" s="4">
        <v>52</v>
      </c>
      <c r="B53" s="4" t="s">
        <v>11</v>
      </c>
      <c r="C53" s="2" t="s">
        <v>10</v>
      </c>
      <c r="D53" s="8">
        <v>10.5</v>
      </c>
      <c r="E53" s="4">
        <v>6</v>
      </c>
      <c r="F53" s="9">
        <v>66.8</v>
      </c>
      <c r="G53" s="9"/>
      <c r="H53" s="9"/>
    </row>
    <row r="54" spans="1:12" x14ac:dyDescent="0.35">
      <c r="A54" s="5">
        <v>53</v>
      </c>
      <c r="B54" s="4" t="s">
        <v>12</v>
      </c>
      <c r="C54" s="2" t="s">
        <v>15</v>
      </c>
      <c r="D54" s="8">
        <v>11.4</v>
      </c>
      <c r="E54" s="4">
        <v>2</v>
      </c>
      <c r="F54" s="9">
        <v>36.04</v>
      </c>
      <c r="G54" s="9"/>
      <c r="H54" s="9"/>
      <c r="I54" s="35" t="s">
        <v>48</v>
      </c>
      <c r="J54" s="36"/>
    </row>
    <row r="55" spans="1:12" x14ac:dyDescent="0.35">
      <c r="A55" s="4">
        <v>54</v>
      </c>
      <c r="B55" s="4" t="s">
        <v>13</v>
      </c>
      <c r="C55" s="2" t="s">
        <v>10</v>
      </c>
      <c r="D55" s="8">
        <v>4.3</v>
      </c>
      <c r="E55" s="4">
        <v>6</v>
      </c>
      <c r="F55" s="9">
        <v>59.96</v>
      </c>
      <c r="G55" s="9"/>
      <c r="H55" s="9"/>
      <c r="I55" s="19" t="s">
        <v>26</v>
      </c>
      <c r="J55" s="19">
        <v>13.011864406779662</v>
      </c>
    </row>
    <row r="56" spans="1:12" x14ac:dyDescent="0.35">
      <c r="A56" s="5">
        <v>55</v>
      </c>
      <c r="B56" s="4" t="s">
        <v>7</v>
      </c>
      <c r="C56" s="2" t="s">
        <v>10</v>
      </c>
      <c r="D56" s="8">
        <v>12.700000000000001</v>
      </c>
      <c r="E56" s="4">
        <v>3</v>
      </c>
      <c r="F56" s="9">
        <v>71.94</v>
      </c>
      <c r="G56" s="9"/>
      <c r="H56" s="9"/>
      <c r="I56" s="19" t="s">
        <v>36</v>
      </c>
      <c r="J56" s="19">
        <v>11.4</v>
      </c>
    </row>
    <row r="57" spans="1:12" x14ac:dyDescent="0.35">
      <c r="A57" s="4">
        <v>56</v>
      </c>
      <c r="B57" s="4" t="s">
        <v>9</v>
      </c>
      <c r="C57" s="2" t="s">
        <v>15</v>
      </c>
      <c r="D57" s="8">
        <v>24.7</v>
      </c>
      <c r="E57" s="4">
        <v>7</v>
      </c>
      <c r="F57" s="9">
        <v>68.75</v>
      </c>
      <c r="G57" s="9"/>
      <c r="H57" s="9"/>
      <c r="I57" s="19" t="s">
        <v>27</v>
      </c>
      <c r="J57" s="19">
        <v>11.4</v>
      </c>
    </row>
    <row r="58" spans="1:12" x14ac:dyDescent="0.35">
      <c r="A58" s="5">
        <v>57</v>
      </c>
      <c r="B58" s="4" t="s">
        <v>11</v>
      </c>
      <c r="C58" s="2" t="s">
        <v>8</v>
      </c>
      <c r="D58" s="8">
        <v>13.3</v>
      </c>
      <c r="E58" s="4">
        <v>6</v>
      </c>
      <c r="F58" s="9">
        <v>56.04</v>
      </c>
      <c r="G58" s="9"/>
      <c r="H58" s="9"/>
      <c r="I58" s="19" t="s">
        <v>37</v>
      </c>
      <c r="J58" s="19">
        <v>28.599999999999998</v>
      </c>
    </row>
    <row r="59" spans="1:12" x14ac:dyDescent="0.35">
      <c r="A59" s="4">
        <v>58</v>
      </c>
      <c r="B59" s="4" t="s">
        <v>12</v>
      </c>
      <c r="C59" s="2" t="s">
        <v>10</v>
      </c>
      <c r="D59" s="8">
        <v>14.2</v>
      </c>
      <c r="E59" s="4">
        <v>5</v>
      </c>
      <c r="F59" s="9">
        <v>48.05</v>
      </c>
      <c r="G59" s="9"/>
      <c r="H59" s="9"/>
      <c r="I59" s="19" t="s">
        <v>28</v>
      </c>
      <c r="J59" s="19">
        <v>4.3</v>
      </c>
    </row>
    <row r="60" spans="1:12" x14ac:dyDescent="0.35">
      <c r="A60" s="5">
        <v>59</v>
      </c>
      <c r="B60" s="4" t="s">
        <v>12</v>
      </c>
      <c r="C60" s="2" t="s">
        <v>8</v>
      </c>
      <c r="D60" s="8">
        <v>11.700000000000001</v>
      </c>
      <c r="E60" s="4">
        <v>7</v>
      </c>
      <c r="F60" s="9">
        <v>65.16</v>
      </c>
      <c r="G60" s="9"/>
      <c r="H60" s="9"/>
      <c r="I60" s="19" t="s">
        <v>29</v>
      </c>
      <c r="J60" s="19">
        <v>32.9</v>
      </c>
    </row>
    <row r="61" spans="1:12" x14ac:dyDescent="0.35">
      <c r="A61" s="4">
        <v>60</v>
      </c>
      <c r="B61" s="4" t="s">
        <v>6</v>
      </c>
      <c r="C61" s="2" t="s">
        <v>10</v>
      </c>
      <c r="D61" s="8">
        <v>25.1</v>
      </c>
      <c r="E61" s="4">
        <v>10</v>
      </c>
      <c r="F61" s="9">
        <v>168.51</v>
      </c>
      <c r="G61" s="9"/>
      <c r="H61" s="9"/>
    </row>
    <row r="64" spans="1:12" x14ac:dyDescent="0.35">
      <c r="A64" s="37" t="s">
        <v>25</v>
      </c>
      <c r="B64" s="37"/>
      <c r="C64" s="37"/>
    </row>
    <row r="65" spans="1:5" x14ac:dyDescent="0.35">
      <c r="A65" s="5" t="s">
        <v>30</v>
      </c>
      <c r="B65" s="20" t="s">
        <v>1</v>
      </c>
      <c r="C65" s="21" t="s">
        <v>38</v>
      </c>
      <c r="D65" s="20" t="s">
        <v>40</v>
      </c>
      <c r="E65" s="20" t="s">
        <v>41</v>
      </c>
    </row>
    <row r="66" spans="1:5" x14ac:dyDescent="0.35">
      <c r="B66" s="12" t="s">
        <v>6</v>
      </c>
      <c r="C66" s="11">
        <f t="shared" ref="C66:C72" si="1">COUNTIF($B$2:$B$61,B66)</f>
        <v>10</v>
      </c>
      <c r="D66" s="22">
        <f t="shared" ref="D66:D72" si="2">SUMIF($B$2:$B$61,B66,$F$2:$F$61)</f>
        <v>981.89</v>
      </c>
      <c r="E66" s="22">
        <f t="shared" ref="E66:E72" si="3">AVERAGEIF($B$2:$B$61,B66,$F$2:$F$61)</f>
        <v>98.188999999999993</v>
      </c>
    </row>
    <row r="67" spans="1:5" x14ac:dyDescent="0.35">
      <c r="B67" s="12" t="s">
        <v>9</v>
      </c>
      <c r="C67" s="11">
        <f t="shared" si="1"/>
        <v>8</v>
      </c>
      <c r="D67" s="22">
        <f t="shared" si="2"/>
        <v>483.61</v>
      </c>
      <c r="E67" s="22">
        <f t="shared" si="3"/>
        <v>60.451250000000002</v>
      </c>
    </row>
    <row r="68" spans="1:5" x14ac:dyDescent="0.35">
      <c r="B68" s="12" t="s">
        <v>7</v>
      </c>
      <c r="C68" s="11">
        <f t="shared" si="1"/>
        <v>8</v>
      </c>
      <c r="D68" s="22">
        <f t="shared" si="2"/>
        <v>483.03000000000003</v>
      </c>
      <c r="E68" s="22">
        <f t="shared" si="3"/>
        <v>60.378750000000004</v>
      </c>
    </row>
    <row r="69" spans="1:5" x14ac:dyDescent="0.35">
      <c r="B69" s="12" t="s">
        <v>14</v>
      </c>
      <c r="C69" s="11">
        <f t="shared" si="1"/>
        <v>5</v>
      </c>
      <c r="D69" s="22">
        <f t="shared" si="2"/>
        <v>294.02999999999997</v>
      </c>
      <c r="E69" s="22">
        <f t="shared" si="3"/>
        <v>58.805999999999997</v>
      </c>
    </row>
    <row r="70" spans="1:5" x14ac:dyDescent="0.35">
      <c r="B70" s="12" t="s">
        <v>13</v>
      </c>
      <c r="C70" s="11">
        <f t="shared" si="1"/>
        <v>12</v>
      </c>
      <c r="D70" s="22">
        <f t="shared" si="2"/>
        <v>1005.3900000000001</v>
      </c>
      <c r="E70" s="22">
        <f t="shared" si="3"/>
        <v>83.782500000000013</v>
      </c>
    </row>
    <row r="71" spans="1:5" x14ac:dyDescent="0.35">
      <c r="B71" s="12" t="s">
        <v>11</v>
      </c>
      <c r="C71" s="11">
        <f t="shared" si="1"/>
        <v>9</v>
      </c>
      <c r="D71" s="22">
        <f t="shared" si="2"/>
        <v>501.58000000000004</v>
      </c>
      <c r="E71" s="22">
        <f t="shared" si="3"/>
        <v>55.731111111111119</v>
      </c>
    </row>
    <row r="72" spans="1:5" x14ac:dyDescent="0.35">
      <c r="B72" s="12" t="s">
        <v>12</v>
      </c>
      <c r="C72" s="11">
        <f t="shared" si="1"/>
        <v>8</v>
      </c>
      <c r="D72" s="22">
        <f t="shared" si="2"/>
        <v>367.4</v>
      </c>
      <c r="E72" s="22">
        <f t="shared" si="3"/>
        <v>45.924999999999997</v>
      </c>
    </row>
    <row r="73" spans="1:5" x14ac:dyDescent="0.35">
      <c r="B73" s="20" t="s">
        <v>31</v>
      </c>
      <c r="C73" s="21">
        <f>SUM(C66:C72)</f>
        <v>60</v>
      </c>
      <c r="D73" s="23">
        <f>SUM(D66:D72)</f>
        <v>4116.9299999999994</v>
      </c>
      <c r="E73" s="23">
        <f>AVERAGE(E66:E72)</f>
        <v>66.180515873015878</v>
      </c>
    </row>
    <row r="76" spans="1:5" x14ac:dyDescent="0.35">
      <c r="A76" s="5" t="s">
        <v>42</v>
      </c>
      <c r="B76" s="24" t="s">
        <v>2</v>
      </c>
      <c r="C76" s="24" t="s">
        <v>43</v>
      </c>
      <c r="D76" s="25" t="s">
        <v>40</v>
      </c>
      <c r="E76" s="25" t="s">
        <v>41</v>
      </c>
    </row>
    <row r="77" spans="1:5" x14ac:dyDescent="0.35">
      <c r="B77" s="12" t="s">
        <v>15</v>
      </c>
      <c r="C77" s="11">
        <f>COUNTIF($C$2:$C$61,B77)</f>
        <v>30</v>
      </c>
      <c r="D77" s="22">
        <f>SUMIF($C$2:$C$61,B77,$F$2:$F$61)</f>
        <v>1830.8700000000001</v>
      </c>
      <c r="E77" s="22">
        <f>AVERAGEIF($C$2:$C$61,B77,$F$2:$F$61)</f>
        <v>61.029000000000003</v>
      </c>
    </row>
    <row r="78" spans="1:5" x14ac:dyDescent="0.35">
      <c r="B78" s="12" t="s">
        <v>10</v>
      </c>
      <c r="C78" s="11">
        <f>COUNTIF($C$2:$C$61,B78)</f>
        <v>21</v>
      </c>
      <c r="D78" s="22">
        <f>SUMIF($C$2:$C$61,B78,$F$2:$F$61)</f>
        <v>1643.47</v>
      </c>
      <c r="E78" s="22">
        <f>AVERAGEIF($C$2:$C$61,B78,$F$2:$F$61)</f>
        <v>78.260476190476197</v>
      </c>
    </row>
    <row r="79" spans="1:5" x14ac:dyDescent="0.35">
      <c r="B79" s="12" t="s">
        <v>8</v>
      </c>
      <c r="C79" s="11">
        <f>COUNTIF($C$2:$C$61,B79)</f>
        <v>9</v>
      </c>
      <c r="D79" s="22">
        <f>SUMIF($C$2:$C$61,B79,$F$2:$F$61)</f>
        <v>642.58999999999992</v>
      </c>
      <c r="E79" s="22">
        <f>AVERAGEIF($C$2:$C$61,B79,$F$2:$F$61)</f>
        <v>71.398888888888877</v>
      </c>
    </row>
    <row r="80" spans="1:5" x14ac:dyDescent="0.35">
      <c r="B80" s="25" t="s">
        <v>31</v>
      </c>
      <c r="C80" s="26">
        <f>SUM(C77:C79)</f>
        <v>60</v>
      </c>
      <c r="D80" s="27">
        <f>SUM(D77:D79)</f>
        <v>4116.93</v>
      </c>
      <c r="E80" s="27">
        <f>AVERAGE(E77:E79)</f>
        <v>70.229455026455028</v>
      </c>
    </row>
    <row r="82" spans="1:7" x14ac:dyDescent="0.35">
      <c r="A82" s="5" t="s">
        <v>44</v>
      </c>
    </row>
    <row r="83" spans="1:7" x14ac:dyDescent="0.35">
      <c r="G83" s="28">
        <f>CORREL(D2:D61,F2:F61)</f>
        <v>0.58872730352139169</v>
      </c>
    </row>
    <row r="88" spans="1:7" x14ac:dyDescent="0.35">
      <c r="F88" s="5" t="s">
        <v>25</v>
      </c>
    </row>
    <row r="97" spans="7:7" x14ac:dyDescent="0.35">
      <c r="G97" s="29">
        <f>CORREL(D2:D61,E2:E61)</f>
        <v>0.59026539847676629</v>
      </c>
    </row>
  </sheetData>
  <sortState xmlns:xlrd2="http://schemas.microsoft.com/office/spreadsheetml/2017/richdata2" ref="M12:M18">
    <sortCondition ref="M12"/>
  </sortState>
  <mergeCells count="6">
    <mergeCell ref="I54:J54"/>
    <mergeCell ref="A64:C64"/>
    <mergeCell ref="I1:L1"/>
    <mergeCell ref="I11:J11"/>
    <mergeCell ref="I32:J32"/>
    <mergeCell ref="I43:L43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Ducklings</cp:lastModifiedBy>
  <dcterms:created xsi:type="dcterms:W3CDTF">2009-03-09T11:29:02Z</dcterms:created>
  <dcterms:modified xsi:type="dcterms:W3CDTF">2021-09-23T04:10:36Z</dcterms:modified>
</cp:coreProperties>
</file>