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acbook_pro/Downloads/WPI_CourseWork/spring_2024/mis_584_bi/assignment/8/"/>
    </mc:Choice>
  </mc:AlternateContent>
  <xr:revisionPtr revIDLastSave="0" documentId="13_ncr:1_{6C630E89-B2E7-B048-85F1-7403E2CEEB29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RawData" sheetId="1" r:id="rId1"/>
    <sheet name="Conjoint Data Analysis" sheetId="2" r:id="rId2"/>
  </sheets>
  <definedNames>
    <definedName name="_xlnm._FilterDatabase" localSheetId="1" hidden="1">'Conjoint Data Analysis'!$Z$1:$AC$1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5" i="1" l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Q5" i="2"/>
  <c r="Q6" i="2"/>
  <c r="Q4" i="2"/>
  <c r="K28" i="2"/>
  <c r="J28" i="2"/>
  <c r="I28" i="2"/>
  <c r="H28" i="2"/>
  <c r="G28" i="2"/>
  <c r="F28" i="2"/>
  <c r="K27" i="2"/>
  <c r="J27" i="2"/>
  <c r="I27" i="2"/>
  <c r="H27" i="2"/>
  <c r="G27" i="2"/>
  <c r="F27" i="2"/>
  <c r="K26" i="2"/>
  <c r="J26" i="2"/>
  <c r="I26" i="2"/>
  <c r="H26" i="2"/>
  <c r="G26" i="2"/>
  <c r="F26" i="2"/>
  <c r="K25" i="2"/>
  <c r="J25" i="2"/>
  <c r="I25" i="2"/>
  <c r="H25" i="2"/>
  <c r="G25" i="2"/>
  <c r="F25" i="2"/>
  <c r="K24" i="2"/>
  <c r="J24" i="2"/>
  <c r="I24" i="2"/>
  <c r="H24" i="2"/>
  <c r="G24" i="2"/>
  <c r="F24" i="2"/>
  <c r="K23" i="2"/>
  <c r="J23" i="2"/>
  <c r="I23" i="2"/>
  <c r="H23" i="2"/>
  <c r="G23" i="2"/>
  <c r="F23" i="2"/>
  <c r="K22" i="2"/>
  <c r="J22" i="2"/>
  <c r="I22" i="2"/>
  <c r="H22" i="2"/>
  <c r="G22" i="2"/>
  <c r="F22" i="2"/>
  <c r="K21" i="2"/>
  <c r="J21" i="2"/>
  <c r="I21" i="2"/>
  <c r="H21" i="2"/>
  <c r="G21" i="2"/>
  <c r="F21" i="2"/>
  <c r="K20" i="2"/>
  <c r="J20" i="2"/>
  <c r="I20" i="2"/>
  <c r="H20" i="2"/>
  <c r="G20" i="2"/>
  <c r="F20" i="2"/>
  <c r="K19" i="2"/>
  <c r="J19" i="2"/>
  <c r="I19" i="2"/>
  <c r="H19" i="2"/>
  <c r="G19" i="2"/>
  <c r="F19" i="2"/>
  <c r="K18" i="2"/>
  <c r="J18" i="2"/>
  <c r="I18" i="2"/>
  <c r="H18" i="2"/>
  <c r="G18" i="2"/>
  <c r="F18" i="2"/>
  <c r="K17" i="2"/>
  <c r="J17" i="2"/>
  <c r="I17" i="2"/>
  <c r="H17" i="2"/>
  <c r="G17" i="2"/>
  <c r="F17" i="2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" i="2"/>
  <c r="AM4" i="2"/>
  <c r="AM3" i="2"/>
  <c r="AM2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" i="2"/>
  <c r="AH15" i="2" l="1"/>
  <c r="AH27" i="2"/>
  <c r="AH4" i="2"/>
  <c r="AH28" i="2"/>
  <c r="AH19" i="2"/>
  <c r="AH3" i="2"/>
  <c r="AH12" i="2"/>
  <c r="AH11" i="2"/>
  <c r="AH20" i="2"/>
  <c r="AH24" i="2"/>
  <c r="AH7" i="2"/>
  <c r="AH23" i="2"/>
  <c r="AH2" i="2"/>
  <c r="AH21" i="2"/>
  <c r="AH13" i="2"/>
  <c r="AH5" i="2"/>
  <c r="AH10" i="2"/>
  <c r="AH9" i="2"/>
  <c r="AH22" i="2"/>
  <c r="AH14" i="2"/>
  <c r="AH6" i="2"/>
  <c r="AH26" i="2"/>
  <c r="AH25" i="2"/>
  <c r="AH16" i="2"/>
  <c r="AH18" i="2"/>
  <c r="AH17" i="2"/>
  <c r="AH8" i="2"/>
  <c r="AM5" i="2"/>
  <c r="AN3" i="2" s="1"/>
  <c r="AH29" i="2" l="1"/>
  <c r="AI5" i="2" s="1"/>
  <c r="AN4" i="2"/>
  <c r="AN5" i="2"/>
  <c r="AN2" i="2"/>
  <c r="AI16" i="2" l="1"/>
  <c r="AI20" i="2"/>
  <c r="AI14" i="2"/>
  <c r="AI6" i="2"/>
  <c r="AI28" i="2"/>
  <c r="AI27" i="2"/>
  <c r="AI15" i="2"/>
  <c r="AI21" i="2"/>
  <c r="AI9" i="2"/>
  <c r="AI26" i="2"/>
  <c r="AI8" i="2"/>
  <c r="AI4" i="2"/>
  <c r="AI13" i="2"/>
  <c r="AI23" i="2"/>
  <c r="AI22" i="2"/>
  <c r="AI11" i="2"/>
  <c r="AI19" i="2"/>
  <c r="AI24" i="2"/>
  <c r="AI12" i="2"/>
  <c r="AI10" i="2"/>
  <c r="AI2" i="2"/>
  <c r="AI17" i="2"/>
  <c r="AI25" i="2"/>
  <c r="AI18" i="2"/>
  <c r="AI3" i="2"/>
  <c r="AI7" i="2"/>
</calcChain>
</file>

<file path=xl/sharedStrings.xml><?xml version="1.0" encoding="utf-8"?>
<sst xmlns="http://schemas.openxmlformats.org/spreadsheetml/2006/main" count="324" uniqueCount="110">
  <si>
    <t>Large theatre / Carries only current popular movies / In a plaza</t>
  </si>
  <si>
    <t>Medium-sized theatre / Carries only current popular movies / In a plaza</t>
  </si>
  <si>
    <t>Small theatre / Carries only current popular movies / In a plaza</t>
  </si>
  <si>
    <t>Large theatre / Carries some current movies, but not all / In a plaza</t>
  </si>
  <si>
    <t>Medium-sized theatre / Carries some current movies, but not all / In a plaza</t>
  </si>
  <si>
    <t>Small theatre / Carries some current movies, but not all / In a plaza</t>
  </si>
  <si>
    <t>Large theatre / Carries all current movies / In a plaza</t>
  </si>
  <si>
    <t>Medium-sized theatre / Carries all current movies / In a plaza</t>
  </si>
  <si>
    <t>Small theatre / Carries all current movies / In a plaza</t>
  </si>
  <si>
    <t>Large theatre / Carries only current popular movies / Stand-alone location</t>
  </si>
  <si>
    <t>Medium-sized theatre / Carries only current popular movies / Stand-alone location</t>
  </si>
  <si>
    <t>Small theatre / Carries only current popular movies / Stand-alone location</t>
  </si>
  <si>
    <t>Large theatre / Carries some current movies, but not all / Stand-alone location</t>
  </si>
  <si>
    <t>Medium-sized theatre / Carries some current movies, but not all / Stand-alone location</t>
  </si>
  <si>
    <t>Small theatre / Carries some current movies, but not all / Stand-alone location</t>
  </si>
  <si>
    <t>Large theatre / Carries all current movies / Stand-alone location</t>
  </si>
  <si>
    <t>Medium-sized theatre / Carries all current movies / Stand-alone location</t>
  </si>
  <si>
    <t>Small theatre / Carries all current movies / Stand-alone location</t>
  </si>
  <si>
    <t>Large theatre / Carries only current popular movies / In a mall</t>
  </si>
  <si>
    <t>Medium-sized theatre / Carries only current popular movies / In a mall</t>
  </si>
  <si>
    <t>Small theatre / Carries only current popular movies / In a mall</t>
  </si>
  <si>
    <t>Large theatre / Carries some current movies, but not all / In a mall</t>
  </si>
  <si>
    <t>Medium-sized theatre / Carries some current movies, but not all / In a mall</t>
  </si>
  <si>
    <t>Small theatre / Carries some current movies, but not all / In a mall</t>
  </si>
  <si>
    <t>Large theatre / Carries all current movies / In a mall</t>
  </si>
  <si>
    <t>Medium-sized theatre / Carries all current movies / In a mall</t>
  </si>
  <si>
    <t>Small theatre / Carries all current movies / In a mall</t>
  </si>
  <si>
    <t>How would you rate each of these movie theatres on a scale of 1 to 10?  (10 = most preferred, 1 = least preferred)</t>
  </si>
  <si>
    <t>Respondents</t>
  </si>
  <si>
    <t>Average</t>
  </si>
  <si>
    <t>Preference</t>
  </si>
  <si>
    <t>small</t>
  </si>
  <si>
    <t>medium</t>
  </si>
  <si>
    <t>large</t>
  </si>
  <si>
    <t>all current movies</t>
  </si>
  <si>
    <t>some current movies</t>
  </si>
  <si>
    <t>only current popular movies</t>
  </si>
  <si>
    <t>mall</t>
  </si>
  <si>
    <t>plaza</t>
  </si>
  <si>
    <t xml:space="preserve">standalone </t>
  </si>
  <si>
    <t>Movie Selection</t>
  </si>
  <si>
    <t>Theater Size</t>
  </si>
  <si>
    <t>Location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</si>
  <si>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</si>
  <si>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</si>
  <si>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</si>
  <si>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</si>
  <si>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</si>
  <si>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</si>
  <si>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</si>
  <si>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</si>
  <si>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</si>
  <si>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</si>
  <si>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</si>
  <si>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</si>
  <si>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</si>
  <si>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</si>
  <si>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</si>
  <si>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</si>
  <si>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</si>
  <si>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</si>
  <si>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</si>
  <si>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</si>
  <si>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</si>
  <si>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</si>
  <si>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Used in Dummy Encoding</t>
  </si>
  <si>
    <t>Y</t>
  </si>
  <si>
    <t>N</t>
  </si>
  <si>
    <t>Profiles</t>
  </si>
  <si>
    <t>Utilitty Score</t>
  </si>
  <si>
    <t>stand-alone</t>
  </si>
  <si>
    <t>Relative Importance Score</t>
  </si>
  <si>
    <t>Factors</t>
  </si>
  <si>
    <t>Max - Min</t>
  </si>
  <si>
    <t>Theater Size Score</t>
  </si>
  <si>
    <t>Movie Selection Score</t>
  </si>
  <si>
    <t>Location Score</t>
  </si>
  <si>
    <t>Sr.No</t>
  </si>
  <si>
    <t>Profile-1</t>
  </si>
  <si>
    <t>Profile-2</t>
  </si>
  <si>
    <t>Profile-3</t>
  </si>
  <si>
    <t>Profile-4</t>
  </si>
  <si>
    <t>Profile-5</t>
  </si>
  <si>
    <t>Profile-6</t>
  </si>
  <si>
    <t>Profile-7</t>
  </si>
  <si>
    <t>Profile-8</t>
  </si>
  <si>
    <t>Profile-9</t>
  </si>
  <si>
    <t>Profile-10</t>
  </si>
  <si>
    <t>Profile-11</t>
  </si>
  <si>
    <t>Profile-12</t>
  </si>
  <si>
    <t>Profile-13</t>
  </si>
  <si>
    <t>Profile-14</t>
  </si>
  <si>
    <t>Profile-15</t>
  </si>
  <si>
    <t>Profile-16</t>
  </si>
  <si>
    <t>Profile-17</t>
  </si>
  <si>
    <t>Profile-18</t>
  </si>
  <si>
    <t>Profile-19</t>
  </si>
  <si>
    <t>Profile-20</t>
  </si>
  <si>
    <t>Profile-21</t>
  </si>
  <si>
    <t>Profile-22</t>
  </si>
  <si>
    <t>Profile-23</t>
  </si>
  <si>
    <t>Profile-24</t>
  </si>
  <si>
    <t>Profile-25</t>
  </si>
  <si>
    <t>Profile-26</t>
  </si>
  <si>
    <t>Profile-27</t>
  </si>
  <si>
    <t>Lower 95%2</t>
  </si>
  <si>
    <t>Upper 95%3</t>
  </si>
  <si>
    <t>Features</t>
  </si>
  <si>
    <t>% Importance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</si>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</sst>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0" fontId="0" fillId="0" borderId="0" xfId="1" applyNumberFormat="1" applyFont="1"/>
    <xf numFmtId="0" fontId="2" fillId="7" borderId="0" xfId="0" applyFont="1" applyFill="1" applyAlignment="1">
      <alignment horizontal="center" vertical="center" wrapText="1"/>
    </xf>
    <xf numFmtId="1" fontId="0" fillId="0" borderId="0" xfId="1" applyNumberFormat="1" applyFont="1"/>
    <xf numFmtId="0" fontId="2" fillId="7" borderId="0" xfId="0" applyFont="1" applyFill="1"/>
    <xf numFmtId="9" fontId="2" fillId="7" borderId="0" xfId="1" applyFont="1" applyFill="1"/>
    <xf numFmtId="0" fontId="2" fillId="7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7205C6-DAB3-6A40-B08B-0243F259BBD4}" name="Table5" displayName="Table5" ref="O16:W23" totalsRowShown="0">
  <autoFilter ref="O16:W23" xr:uid="{C47205C6-DAB3-6A40-B08B-0243F259BBD4}"/>
  <tableColumns count="9">
    <tableColumn id="1" xr3:uid="{08E348A2-8C22-8440-A6C2-84087D3F5319}" name="Features"/>
    <tableColumn id="2" xr3:uid="{F47729DD-FB97-9341-861D-D00E819685A5}" name="Coefficients" dataDxfId="10"/>
    <tableColumn id="3" xr3:uid="{B64D2A1B-38DB-1C49-AD7C-2E10FCA472BE}" name="Standard Error"/>
    <tableColumn id="4" xr3:uid="{8F41F6D3-C3AD-D24C-BFA7-AA4A62A57665}" name="t Stat"/>
    <tableColumn id="5" xr3:uid="{B4030230-2DEE-9340-AB81-12F3132ACE9E}" name="P-value" dataDxfId="9"/>
    <tableColumn id="6" xr3:uid="{E6AB40F5-4AF5-7241-A6B8-87D2DD925427}" name="Lower 95%"/>
    <tableColumn id="7" xr3:uid="{7653E1CA-4539-AD4B-8189-BB1C29CD97BD}" name="Upper 95%"/>
    <tableColumn id="8" xr3:uid="{1DFBFC91-2AD7-7A49-ABDB-9D9561FCB3BB}" name="Lower 95%2"/>
    <tableColumn id="9" xr3:uid="{348819A0-1E99-644D-8649-6E077801E70C}" name="Upper 95%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A573F8A-AF1C-4348-B552-82081A64337B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UniqueID" value="&quot;20242241711304625029&quot;"/>
    <we:property name="MQpBMAIhA1F/Iyg=" value="&quot;&quot;"/>
  </we:properties>
  <we:bindings>
    <we:binding id="refEdit" type="matrix" appref="{1F275626-6236-A34A-8725-F6136F6C6AEB}"/>
    <we:binding id="Worker" type="matrix" appref="{24060C32-A82C-CA4D-AA2E-627179BB28DB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1572FDFB-B9E7-B24C-B9EF-97DC62E7B06B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086DCCF3-C244-FB4F-B2F3-569719E2942F}"/>
    <we:binding id="InputY" type="matrix" appref="{791EA788-E5DE-254E-AAFB-3461915C54FD}"/>
    <we:binding id="InputX" type="matrix" appref="{C45D80AB-D7A8-5B43-BADE-F76DB1313D23}"/>
    <we:binding id="Output" type="matrix" appref="{B758F793-1773-A347-B730-EC3F33C12282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workbookViewId="0"/>
  </sheetViews>
  <sheetFormatPr baseColWidth="10" defaultColWidth="11" defaultRowHeight="16" x14ac:dyDescent="0.2"/>
  <sheetData>
    <row r="1" spans="1:28" x14ac:dyDescent="0.2">
      <c r="B1" t="s">
        <v>27</v>
      </c>
    </row>
    <row r="2" spans="1:28" x14ac:dyDescent="0.2">
      <c r="A2" t="s">
        <v>28</v>
      </c>
      <c r="B2" t="s">
        <v>26</v>
      </c>
      <c r="C2" t="s">
        <v>25</v>
      </c>
      <c r="D2" t="s">
        <v>24</v>
      </c>
      <c r="E2" t="s">
        <v>23</v>
      </c>
      <c r="F2" t="s">
        <v>22</v>
      </c>
      <c r="G2" t="s">
        <v>21</v>
      </c>
      <c r="H2" t="s">
        <v>20</v>
      </c>
      <c r="I2" t="s">
        <v>19</v>
      </c>
      <c r="J2" t="s">
        <v>18</v>
      </c>
      <c r="K2" t="s">
        <v>17</v>
      </c>
      <c r="L2" t="s">
        <v>16</v>
      </c>
      <c r="M2" t="s">
        <v>15</v>
      </c>
      <c r="N2" t="s">
        <v>14</v>
      </c>
      <c r="O2" t="s">
        <v>13</v>
      </c>
      <c r="P2" t="s">
        <v>12</v>
      </c>
      <c r="Q2" t="s">
        <v>11</v>
      </c>
      <c r="R2" t="s">
        <v>10</v>
      </c>
      <c r="S2" t="s">
        <v>9</v>
      </c>
      <c r="T2" t="s">
        <v>8</v>
      </c>
      <c r="U2" t="s">
        <v>7</v>
      </c>
      <c r="V2" t="s">
        <v>6</v>
      </c>
      <c r="W2" t="s">
        <v>5</v>
      </c>
      <c r="X2" t="s">
        <v>4</v>
      </c>
      <c r="Y2" t="s">
        <v>3</v>
      </c>
      <c r="Z2" t="s">
        <v>2</v>
      </c>
      <c r="AA2" t="s">
        <v>1</v>
      </c>
      <c r="AB2" t="s">
        <v>0</v>
      </c>
    </row>
    <row r="3" spans="1:28" x14ac:dyDescent="0.2">
      <c r="A3">
        <v>1</v>
      </c>
      <c r="B3">
        <v>6</v>
      </c>
      <c r="C3">
        <v>10</v>
      </c>
      <c r="D3">
        <v>9</v>
      </c>
      <c r="E3">
        <v>4</v>
      </c>
      <c r="F3">
        <v>6</v>
      </c>
      <c r="G3">
        <v>7</v>
      </c>
      <c r="H3">
        <v>7</v>
      </c>
      <c r="I3">
        <v>8</v>
      </c>
      <c r="J3">
        <v>8</v>
      </c>
      <c r="K3">
        <v>7</v>
      </c>
      <c r="L3">
        <v>7</v>
      </c>
      <c r="M3">
        <v>5</v>
      </c>
      <c r="N3">
        <v>2</v>
      </c>
      <c r="O3">
        <v>4</v>
      </c>
      <c r="P3">
        <v>2</v>
      </c>
      <c r="Q3">
        <v>2</v>
      </c>
      <c r="R3">
        <v>4</v>
      </c>
      <c r="S3">
        <v>4</v>
      </c>
      <c r="T3">
        <v>5</v>
      </c>
      <c r="U3">
        <v>8</v>
      </c>
      <c r="V3">
        <v>8</v>
      </c>
      <c r="W3">
        <v>1</v>
      </c>
      <c r="X3">
        <v>8</v>
      </c>
      <c r="Y3">
        <v>7</v>
      </c>
      <c r="Z3">
        <v>2</v>
      </c>
      <c r="AA3">
        <v>4</v>
      </c>
      <c r="AB3">
        <v>3</v>
      </c>
    </row>
    <row r="4" spans="1:28" x14ac:dyDescent="0.2">
      <c r="A4">
        <v>2</v>
      </c>
      <c r="B4">
        <v>10</v>
      </c>
      <c r="C4">
        <v>10</v>
      </c>
      <c r="D4">
        <v>9</v>
      </c>
      <c r="E4">
        <v>9</v>
      </c>
      <c r="F4">
        <v>8</v>
      </c>
      <c r="G4">
        <v>7</v>
      </c>
      <c r="H4">
        <v>8</v>
      </c>
      <c r="I4">
        <v>8</v>
      </c>
      <c r="J4">
        <v>9</v>
      </c>
      <c r="K4">
        <v>1</v>
      </c>
      <c r="L4">
        <v>1</v>
      </c>
      <c r="M4">
        <v>3</v>
      </c>
      <c r="N4">
        <v>1</v>
      </c>
      <c r="O4">
        <v>1</v>
      </c>
      <c r="P4">
        <v>1</v>
      </c>
      <c r="Q4">
        <v>1</v>
      </c>
      <c r="R4">
        <v>2</v>
      </c>
      <c r="S4">
        <v>1</v>
      </c>
      <c r="T4">
        <v>7</v>
      </c>
      <c r="U4">
        <v>7</v>
      </c>
      <c r="V4">
        <v>7</v>
      </c>
      <c r="W4">
        <v>5</v>
      </c>
      <c r="X4">
        <v>6</v>
      </c>
      <c r="Y4">
        <v>6</v>
      </c>
      <c r="Z4">
        <v>5</v>
      </c>
      <c r="AA4">
        <v>7</v>
      </c>
      <c r="AB4">
        <v>7</v>
      </c>
    </row>
    <row r="5" spans="1:28" x14ac:dyDescent="0.2">
      <c r="A5">
        <v>3</v>
      </c>
      <c r="B5">
        <v>9</v>
      </c>
      <c r="C5">
        <v>8</v>
      </c>
      <c r="D5">
        <v>9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9</v>
      </c>
      <c r="L5">
        <v>8</v>
      </c>
      <c r="M5">
        <v>9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8</v>
      </c>
      <c r="U5">
        <v>8</v>
      </c>
      <c r="V5">
        <v>8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</row>
    <row r="6" spans="1:28" x14ac:dyDescent="0.2">
      <c r="A6">
        <v>4</v>
      </c>
      <c r="B6">
        <v>5</v>
      </c>
      <c r="C6">
        <v>8</v>
      </c>
      <c r="D6">
        <v>10</v>
      </c>
      <c r="E6">
        <v>3</v>
      </c>
      <c r="F6">
        <v>4</v>
      </c>
      <c r="G6">
        <v>5</v>
      </c>
      <c r="H6">
        <v>2</v>
      </c>
      <c r="I6">
        <v>8</v>
      </c>
      <c r="J6">
        <v>8</v>
      </c>
      <c r="K6">
        <v>6</v>
      </c>
      <c r="L6">
        <v>6</v>
      </c>
      <c r="M6">
        <v>8</v>
      </c>
      <c r="N6">
        <v>4</v>
      </c>
      <c r="O6">
        <v>7</v>
      </c>
      <c r="P6">
        <v>5</v>
      </c>
      <c r="Q6">
        <v>4</v>
      </c>
      <c r="R6">
        <v>4</v>
      </c>
      <c r="S6">
        <v>7</v>
      </c>
      <c r="T6">
        <v>6</v>
      </c>
      <c r="U6">
        <v>7</v>
      </c>
      <c r="V6">
        <v>8</v>
      </c>
      <c r="W6">
        <v>2</v>
      </c>
      <c r="X6">
        <v>3</v>
      </c>
      <c r="Y6">
        <v>5</v>
      </c>
      <c r="Z6">
        <v>2</v>
      </c>
      <c r="AA6">
        <v>3</v>
      </c>
      <c r="AB6">
        <v>8</v>
      </c>
    </row>
    <row r="7" spans="1:28" x14ac:dyDescent="0.2">
      <c r="A7">
        <v>5</v>
      </c>
      <c r="B7">
        <v>8</v>
      </c>
      <c r="C7">
        <v>8</v>
      </c>
      <c r="D7">
        <v>9</v>
      </c>
      <c r="E7">
        <v>4</v>
      </c>
      <c r="F7">
        <v>5</v>
      </c>
      <c r="G7">
        <v>7</v>
      </c>
      <c r="H7">
        <v>6</v>
      </c>
      <c r="I7">
        <v>8</v>
      </c>
      <c r="J7">
        <v>8</v>
      </c>
      <c r="K7">
        <v>8</v>
      </c>
      <c r="L7">
        <v>7</v>
      </c>
      <c r="M7">
        <v>9</v>
      </c>
      <c r="N7">
        <v>1</v>
      </c>
      <c r="O7">
        <v>3</v>
      </c>
      <c r="P7">
        <v>5</v>
      </c>
      <c r="Q7">
        <v>3</v>
      </c>
      <c r="R7">
        <v>7</v>
      </c>
      <c r="S7">
        <v>8</v>
      </c>
      <c r="T7">
        <v>8</v>
      </c>
      <c r="U7">
        <v>10</v>
      </c>
      <c r="V7">
        <v>10</v>
      </c>
      <c r="W7">
        <v>4</v>
      </c>
      <c r="X7">
        <v>4</v>
      </c>
      <c r="Y7">
        <v>4</v>
      </c>
      <c r="Z7">
        <v>6</v>
      </c>
      <c r="AA7">
        <v>6</v>
      </c>
      <c r="AB7">
        <v>8</v>
      </c>
    </row>
    <row r="8" spans="1:28" x14ac:dyDescent="0.2">
      <c r="A8">
        <v>6</v>
      </c>
      <c r="B8">
        <v>7</v>
      </c>
      <c r="C8">
        <v>9</v>
      </c>
      <c r="D8">
        <v>10</v>
      </c>
      <c r="E8">
        <v>2</v>
      </c>
      <c r="F8">
        <v>6</v>
      </c>
      <c r="G8">
        <v>7</v>
      </c>
      <c r="H8">
        <v>4</v>
      </c>
      <c r="I8">
        <v>6</v>
      </c>
      <c r="J8">
        <v>6</v>
      </c>
      <c r="K8">
        <v>5</v>
      </c>
      <c r="L8">
        <v>8</v>
      </c>
      <c r="M8">
        <v>10</v>
      </c>
      <c r="N8">
        <v>2</v>
      </c>
      <c r="O8">
        <v>6</v>
      </c>
      <c r="P8">
        <v>6</v>
      </c>
      <c r="Q8">
        <v>2</v>
      </c>
      <c r="R8">
        <v>6</v>
      </c>
      <c r="S8">
        <v>7</v>
      </c>
      <c r="T8">
        <v>3</v>
      </c>
      <c r="U8">
        <v>8</v>
      </c>
      <c r="V8">
        <v>9</v>
      </c>
      <c r="W8">
        <v>6</v>
      </c>
      <c r="X8">
        <v>6</v>
      </c>
      <c r="Y8">
        <v>6</v>
      </c>
      <c r="Z8">
        <v>4</v>
      </c>
      <c r="AA8">
        <v>4</v>
      </c>
      <c r="AB8">
        <v>6</v>
      </c>
    </row>
    <row r="9" spans="1:28" x14ac:dyDescent="0.2">
      <c r="A9">
        <v>7</v>
      </c>
      <c r="B9">
        <v>5</v>
      </c>
      <c r="C9">
        <v>8</v>
      </c>
      <c r="D9">
        <v>4</v>
      </c>
      <c r="E9">
        <v>5</v>
      </c>
      <c r="F9">
        <v>1</v>
      </c>
      <c r="G9">
        <v>5</v>
      </c>
      <c r="H9">
        <v>1</v>
      </c>
      <c r="I9">
        <v>2</v>
      </c>
      <c r="J9">
        <v>2</v>
      </c>
      <c r="K9">
        <v>8</v>
      </c>
      <c r="L9">
        <v>6</v>
      </c>
      <c r="M9">
        <v>5</v>
      </c>
      <c r="N9">
        <v>6</v>
      </c>
      <c r="O9">
        <v>10</v>
      </c>
      <c r="P9">
        <v>3</v>
      </c>
      <c r="Q9">
        <v>2</v>
      </c>
      <c r="R9">
        <v>8</v>
      </c>
      <c r="S9">
        <v>4</v>
      </c>
      <c r="T9">
        <v>5</v>
      </c>
      <c r="U9">
        <v>5</v>
      </c>
      <c r="V9">
        <v>4</v>
      </c>
      <c r="W9">
        <v>1</v>
      </c>
      <c r="X9">
        <v>9</v>
      </c>
      <c r="Y9">
        <v>1</v>
      </c>
      <c r="Z9">
        <v>2</v>
      </c>
      <c r="AA9">
        <v>6</v>
      </c>
      <c r="AB9">
        <v>4</v>
      </c>
    </row>
    <row r="10" spans="1:28" x14ac:dyDescent="0.2">
      <c r="A10">
        <v>8</v>
      </c>
      <c r="B10">
        <v>6</v>
      </c>
      <c r="C10">
        <v>7</v>
      </c>
      <c r="D10">
        <v>7</v>
      </c>
      <c r="E10">
        <v>6</v>
      </c>
      <c r="F10">
        <v>7</v>
      </c>
      <c r="G10">
        <v>7</v>
      </c>
      <c r="H10">
        <v>6</v>
      </c>
      <c r="I10">
        <v>7</v>
      </c>
      <c r="J10">
        <v>7</v>
      </c>
      <c r="K10">
        <v>6</v>
      </c>
      <c r="L10">
        <v>8</v>
      </c>
      <c r="M10">
        <v>9</v>
      </c>
      <c r="N10">
        <v>4</v>
      </c>
      <c r="O10">
        <v>7</v>
      </c>
      <c r="P10">
        <v>8</v>
      </c>
      <c r="Q10">
        <v>6</v>
      </c>
      <c r="R10">
        <v>8</v>
      </c>
      <c r="S10">
        <v>10</v>
      </c>
      <c r="T10">
        <v>6</v>
      </c>
      <c r="U10">
        <v>7</v>
      </c>
      <c r="V10">
        <v>8</v>
      </c>
      <c r="W10">
        <v>6</v>
      </c>
      <c r="X10">
        <v>8</v>
      </c>
      <c r="Y10">
        <v>7</v>
      </c>
      <c r="Z10">
        <v>6</v>
      </c>
      <c r="AA10">
        <v>8</v>
      </c>
      <c r="AB10">
        <v>9</v>
      </c>
    </row>
    <row r="11" spans="1:28" x14ac:dyDescent="0.2">
      <c r="A11">
        <v>9</v>
      </c>
      <c r="B11">
        <v>8</v>
      </c>
      <c r="C11">
        <v>7</v>
      </c>
      <c r="D11">
        <v>8</v>
      </c>
      <c r="E11">
        <v>4</v>
      </c>
      <c r="F11">
        <v>5</v>
      </c>
      <c r="G11">
        <v>7</v>
      </c>
      <c r="H11">
        <v>5</v>
      </c>
      <c r="I11">
        <v>4</v>
      </c>
      <c r="J11">
        <v>4</v>
      </c>
      <c r="K11">
        <v>8</v>
      </c>
      <c r="L11">
        <v>7</v>
      </c>
      <c r="M11">
        <v>8</v>
      </c>
      <c r="N11">
        <v>4</v>
      </c>
      <c r="O11">
        <v>6</v>
      </c>
      <c r="P11">
        <v>8</v>
      </c>
      <c r="Q11">
        <v>4</v>
      </c>
      <c r="R11">
        <v>4</v>
      </c>
      <c r="S11">
        <v>7</v>
      </c>
      <c r="T11">
        <v>4</v>
      </c>
      <c r="U11">
        <v>8</v>
      </c>
      <c r="V11">
        <v>8</v>
      </c>
      <c r="W11">
        <v>4</v>
      </c>
      <c r="X11">
        <v>6</v>
      </c>
      <c r="Y11">
        <v>4</v>
      </c>
      <c r="Z11">
        <v>5</v>
      </c>
      <c r="AA11">
        <v>5</v>
      </c>
      <c r="AB11">
        <v>5</v>
      </c>
    </row>
    <row r="12" spans="1:28" x14ac:dyDescent="0.2">
      <c r="A12">
        <v>10</v>
      </c>
      <c r="B12">
        <v>2</v>
      </c>
      <c r="C12">
        <v>7</v>
      </c>
      <c r="D12">
        <v>5</v>
      </c>
      <c r="E12">
        <v>5</v>
      </c>
      <c r="F12">
        <v>4</v>
      </c>
      <c r="G12">
        <v>3</v>
      </c>
      <c r="H12">
        <v>8</v>
      </c>
      <c r="I12">
        <v>5</v>
      </c>
      <c r="J12">
        <v>9</v>
      </c>
      <c r="K12">
        <v>1</v>
      </c>
      <c r="L12">
        <v>8</v>
      </c>
      <c r="M12">
        <v>10</v>
      </c>
      <c r="N12">
        <v>4</v>
      </c>
      <c r="O12">
        <v>7</v>
      </c>
      <c r="P12">
        <v>8</v>
      </c>
      <c r="Q12">
        <v>1</v>
      </c>
      <c r="R12">
        <v>5</v>
      </c>
      <c r="S12">
        <v>9</v>
      </c>
      <c r="T12">
        <v>4</v>
      </c>
      <c r="U12">
        <v>8</v>
      </c>
      <c r="V12">
        <v>8</v>
      </c>
      <c r="W12">
        <v>6</v>
      </c>
      <c r="X12">
        <v>7</v>
      </c>
      <c r="Y12">
        <v>6</v>
      </c>
      <c r="Z12">
        <v>7</v>
      </c>
      <c r="AA12">
        <v>7</v>
      </c>
      <c r="AB12">
        <v>8</v>
      </c>
    </row>
    <row r="13" spans="1:28" x14ac:dyDescent="0.2">
      <c r="A13">
        <v>11</v>
      </c>
      <c r="B13">
        <v>8</v>
      </c>
      <c r="C13">
        <v>9</v>
      </c>
      <c r="D13">
        <v>9</v>
      </c>
      <c r="E13">
        <v>5</v>
      </c>
      <c r="F13">
        <v>6</v>
      </c>
      <c r="G13">
        <v>6</v>
      </c>
      <c r="H13">
        <v>6</v>
      </c>
      <c r="I13">
        <v>7</v>
      </c>
      <c r="J13">
        <v>7</v>
      </c>
      <c r="K13">
        <v>8</v>
      </c>
      <c r="L13">
        <v>9</v>
      </c>
      <c r="M13">
        <v>9</v>
      </c>
      <c r="N13">
        <v>5</v>
      </c>
      <c r="O13">
        <v>6</v>
      </c>
      <c r="P13">
        <v>6</v>
      </c>
      <c r="Q13">
        <v>6</v>
      </c>
      <c r="R13">
        <v>7</v>
      </c>
      <c r="S13">
        <v>7</v>
      </c>
      <c r="T13">
        <v>8</v>
      </c>
      <c r="U13">
        <v>9</v>
      </c>
      <c r="V13">
        <v>9</v>
      </c>
      <c r="W13">
        <v>5</v>
      </c>
      <c r="X13">
        <v>6</v>
      </c>
      <c r="Y13">
        <v>6</v>
      </c>
      <c r="Z13">
        <v>6</v>
      </c>
      <c r="AA13">
        <v>7</v>
      </c>
      <c r="AB13">
        <v>7</v>
      </c>
    </row>
    <row r="14" spans="1:28" x14ac:dyDescent="0.2">
      <c r="A14">
        <v>12</v>
      </c>
      <c r="B14">
        <v>8</v>
      </c>
      <c r="C14">
        <v>7</v>
      </c>
      <c r="D14">
        <v>7</v>
      </c>
      <c r="E14">
        <v>5</v>
      </c>
      <c r="F14">
        <v>6</v>
      </c>
      <c r="G14">
        <v>6</v>
      </c>
      <c r="H14">
        <v>4</v>
      </c>
      <c r="I14">
        <v>8</v>
      </c>
      <c r="J14">
        <v>9</v>
      </c>
      <c r="K14">
        <v>7</v>
      </c>
      <c r="L14">
        <v>6</v>
      </c>
      <c r="M14">
        <v>8</v>
      </c>
      <c r="N14">
        <v>1</v>
      </c>
      <c r="O14">
        <v>6</v>
      </c>
      <c r="P14">
        <v>7</v>
      </c>
      <c r="Q14">
        <v>5</v>
      </c>
      <c r="R14">
        <v>6</v>
      </c>
      <c r="S14">
        <v>7</v>
      </c>
      <c r="T14">
        <v>8</v>
      </c>
      <c r="U14">
        <v>7</v>
      </c>
      <c r="V14">
        <v>10</v>
      </c>
      <c r="W14">
        <v>3</v>
      </c>
      <c r="X14">
        <v>7</v>
      </c>
      <c r="Y14">
        <v>9</v>
      </c>
      <c r="Z14">
        <v>7</v>
      </c>
      <c r="AA14">
        <v>8</v>
      </c>
      <c r="AB14">
        <v>10</v>
      </c>
    </row>
    <row r="15" spans="1:28" x14ac:dyDescent="0.2">
      <c r="A15">
        <v>13</v>
      </c>
      <c r="B15">
        <v>5</v>
      </c>
      <c r="C15">
        <v>7</v>
      </c>
      <c r="D15">
        <v>6</v>
      </c>
      <c r="E15">
        <v>5</v>
      </c>
      <c r="F15">
        <v>3</v>
      </c>
      <c r="G15">
        <v>3</v>
      </c>
      <c r="H15">
        <v>5</v>
      </c>
      <c r="I15">
        <v>7</v>
      </c>
      <c r="J15">
        <v>5</v>
      </c>
      <c r="K15">
        <v>8</v>
      </c>
      <c r="L15">
        <v>8</v>
      </c>
      <c r="M15">
        <v>8</v>
      </c>
      <c r="N15">
        <v>3</v>
      </c>
      <c r="O15">
        <v>4</v>
      </c>
      <c r="P15">
        <v>5</v>
      </c>
      <c r="Q15">
        <v>8</v>
      </c>
      <c r="R15">
        <v>7</v>
      </c>
      <c r="S15">
        <v>8</v>
      </c>
      <c r="T15">
        <v>5</v>
      </c>
      <c r="U15">
        <v>5</v>
      </c>
      <c r="V15">
        <v>7</v>
      </c>
      <c r="W15">
        <v>7</v>
      </c>
      <c r="X15">
        <v>4</v>
      </c>
      <c r="Y15">
        <v>5</v>
      </c>
      <c r="Z15">
        <v>3</v>
      </c>
      <c r="AA15">
        <v>6</v>
      </c>
      <c r="AB15">
        <v>7</v>
      </c>
    </row>
    <row r="16" spans="1:28" x14ac:dyDescent="0.2">
      <c r="A16">
        <v>14</v>
      </c>
      <c r="B16">
        <v>8</v>
      </c>
      <c r="C16">
        <v>8</v>
      </c>
      <c r="D16">
        <v>8</v>
      </c>
      <c r="E16">
        <v>7</v>
      </c>
      <c r="F16">
        <v>7</v>
      </c>
      <c r="G16">
        <v>6</v>
      </c>
      <c r="H16">
        <v>8</v>
      </c>
      <c r="I16">
        <v>8</v>
      </c>
      <c r="J16">
        <v>8</v>
      </c>
      <c r="K16">
        <v>10</v>
      </c>
      <c r="L16">
        <v>10</v>
      </c>
      <c r="M16">
        <v>10</v>
      </c>
      <c r="N16">
        <v>6</v>
      </c>
      <c r="O16">
        <v>6</v>
      </c>
      <c r="P16">
        <v>6</v>
      </c>
      <c r="Q16">
        <v>10</v>
      </c>
      <c r="R16">
        <v>10</v>
      </c>
      <c r="S16">
        <v>10</v>
      </c>
      <c r="T16">
        <v>4</v>
      </c>
      <c r="U16">
        <v>4</v>
      </c>
      <c r="V16">
        <v>6</v>
      </c>
      <c r="W16">
        <v>6</v>
      </c>
      <c r="X16">
        <v>6</v>
      </c>
      <c r="Y16">
        <v>6</v>
      </c>
      <c r="Z16">
        <v>4</v>
      </c>
      <c r="AA16">
        <v>4</v>
      </c>
      <c r="AB16">
        <v>6</v>
      </c>
    </row>
    <row r="17" spans="1:28" x14ac:dyDescent="0.2">
      <c r="A17">
        <v>15</v>
      </c>
      <c r="B17">
        <v>7</v>
      </c>
      <c r="C17">
        <v>7</v>
      </c>
      <c r="D17">
        <v>8</v>
      </c>
      <c r="E17">
        <v>6</v>
      </c>
      <c r="F17">
        <v>5</v>
      </c>
      <c r="G17">
        <v>7</v>
      </c>
      <c r="H17">
        <v>7</v>
      </c>
      <c r="I17">
        <v>7</v>
      </c>
      <c r="J17">
        <v>7</v>
      </c>
      <c r="K17">
        <v>6</v>
      </c>
      <c r="L17">
        <v>6</v>
      </c>
      <c r="M17">
        <v>7</v>
      </c>
      <c r="N17">
        <v>6</v>
      </c>
      <c r="O17">
        <v>5</v>
      </c>
      <c r="P17">
        <v>5</v>
      </c>
      <c r="Q17">
        <v>8</v>
      </c>
      <c r="R17">
        <v>6</v>
      </c>
      <c r="S17">
        <v>8</v>
      </c>
      <c r="T17">
        <v>6</v>
      </c>
      <c r="U17">
        <v>5</v>
      </c>
      <c r="V17">
        <v>7</v>
      </c>
      <c r="W17">
        <v>9</v>
      </c>
      <c r="X17">
        <v>5</v>
      </c>
      <c r="Y17">
        <v>6</v>
      </c>
      <c r="Z17">
        <v>5</v>
      </c>
      <c r="AA17">
        <v>6</v>
      </c>
      <c r="AB17">
        <v>6</v>
      </c>
    </row>
    <row r="18" spans="1:28" x14ac:dyDescent="0.2">
      <c r="A18">
        <v>16</v>
      </c>
      <c r="B18">
        <v>8</v>
      </c>
      <c r="C18">
        <v>6</v>
      </c>
      <c r="D18">
        <v>10</v>
      </c>
      <c r="E18">
        <v>5</v>
      </c>
      <c r="F18">
        <v>5</v>
      </c>
      <c r="G18">
        <v>5</v>
      </c>
      <c r="H18">
        <v>5</v>
      </c>
      <c r="I18">
        <v>7</v>
      </c>
      <c r="J18">
        <v>5</v>
      </c>
      <c r="K18">
        <v>4</v>
      </c>
      <c r="L18">
        <v>5</v>
      </c>
      <c r="M18">
        <v>9</v>
      </c>
      <c r="N18">
        <v>3</v>
      </c>
      <c r="O18">
        <v>6</v>
      </c>
      <c r="P18">
        <v>5</v>
      </c>
      <c r="Q18">
        <v>2</v>
      </c>
      <c r="R18">
        <v>4</v>
      </c>
      <c r="S18">
        <v>9</v>
      </c>
      <c r="T18">
        <v>8</v>
      </c>
      <c r="U18">
        <v>5</v>
      </c>
      <c r="V18">
        <v>6</v>
      </c>
      <c r="W18">
        <v>3</v>
      </c>
      <c r="X18">
        <v>4</v>
      </c>
      <c r="Y18">
        <v>4</v>
      </c>
      <c r="Z18">
        <v>2</v>
      </c>
      <c r="AA18">
        <v>6</v>
      </c>
      <c r="AB18">
        <v>2</v>
      </c>
    </row>
    <row r="19" spans="1:28" x14ac:dyDescent="0.2">
      <c r="A19">
        <v>17</v>
      </c>
      <c r="B19">
        <v>1</v>
      </c>
      <c r="C19">
        <v>7</v>
      </c>
      <c r="D19">
        <v>9</v>
      </c>
      <c r="E19">
        <v>1</v>
      </c>
      <c r="F19">
        <v>1</v>
      </c>
      <c r="G19">
        <v>8</v>
      </c>
      <c r="H19">
        <v>5</v>
      </c>
      <c r="I19">
        <v>8</v>
      </c>
      <c r="J19">
        <v>9</v>
      </c>
      <c r="K19">
        <v>10</v>
      </c>
      <c r="L19">
        <v>6</v>
      </c>
      <c r="M19">
        <v>9</v>
      </c>
      <c r="N19">
        <v>4</v>
      </c>
      <c r="O19">
        <v>7</v>
      </c>
      <c r="P19">
        <v>2</v>
      </c>
      <c r="Q19">
        <v>10</v>
      </c>
      <c r="R19">
        <v>9</v>
      </c>
      <c r="S19">
        <v>6</v>
      </c>
      <c r="T19">
        <v>1</v>
      </c>
      <c r="U19">
        <v>7</v>
      </c>
      <c r="V19">
        <v>7</v>
      </c>
      <c r="W19">
        <v>3</v>
      </c>
      <c r="X19">
        <v>5</v>
      </c>
      <c r="Y19">
        <v>6</v>
      </c>
      <c r="Z19">
        <v>2</v>
      </c>
      <c r="AA19">
        <v>7</v>
      </c>
      <c r="AB19">
        <v>9</v>
      </c>
    </row>
    <row r="20" spans="1:28" x14ac:dyDescent="0.2">
      <c r="A20">
        <v>18</v>
      </c>
      <c r="B20">
        <v>4</v>
      </c>
      <c r="C20">
        <v>4</v>
      </c>
      <c r="D20">
        <v>9</v>
      </c>
      <c r="E20">
        <v>5</v>
      </c>
      <c r="F20">
        <v>4</v>
      </c>
      <c r="G20">
        <v>8</v>
      </c>
      <c r="H20">
        <v>4</v>
      </c>
      <c r="I20">
        <v>8</v>
      </c>
      <c r="J20">
        <v>8</v>
      </c>
      <c r="K20">
        <v>1</v>
      </c>
      <c r="L20">
        <v>7</v>
      </c>
      <c r="M20">
        <v>8</v>
      </c>
      <c r="N20">
        <v>4</v>
      </c>
      <c r="O20">
        <v>4</v>
      </c>
      <c r="P20">
        <v>6</v>
      </c>
      <c r="Q20">
        <v>2</v>
      </c>
      <c r="R20">
        <v>5</v>
      </c>
      <c r="S20">
        <v>6</v>
      </c>
      <c r="T20">
        <v>4</v>
      </c>
      <c r="U20">
        <v>7</v>
      </c>
      <c r="V20">
        <v>10</v>
      </c>
      <c r="W20">
        <v>3</v>
      </c>
      <c r="X20">
        <v>5</v>
      </c>
      <c r="Y20">
        <v>7</v>
      </c>
      <c r="Z20">
        <v>3</v>
      </c>
      <c r="AA20">
        <v>6</v>
      </c>
      <c r="AB20">
        <v>8</v>
      </c>
    </row>
    <row r="21" spans="1:28" x14ac:dyDescent="0.2">
      <c r="A21">
        <v>19</v>
      </c>
      <c r="B21">
        <v>7</v>
      </c>
      <c r="C21">
        <v>8</v>
      </c>
      <c r="D21">
        <v>7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5</v>
      </c>
      <c r="L21">
        <v>6</v>
      </c>
      <c r="M21">
        <v>6</v>
      </c>
      <c r="N21">
        <v>5</v>
      </c>
      <c r="O21">
        <v>2</v>
      </c>
      <c r="P21">
        <v>6</v>
      </c>
      <c r="Q21">
        <v>2</v>
      </c>
      <c r="R21">
        <v>3</v>
      </c>
      <c r="S21">
        <v>6</v>
      </c>
      <c r="T21">
        <v>8</v>
      </c>
      <c r="U21">
        <v>10</v>
      </c>
      <c r="V21">
        <v>10</v>
      </c>
      <c r="W21">
        <v>7</v>
      </c>
      <c r="X21">
        <v>7</v>
      </c>
      <c r="Y21">
        <v>7</v>
      </c>
      <c r="Z21">
        <v>6</v>
      </c>
      <c r="AA21">
        <v>7</v>
      </c>
      <c r="AB21">
        <v>7</v>
      </c>
    </row>
    <row r="22" spans="1:28" x14ac:dyDescent="0.2">
      <c r="A22">
        <v>20</v>
      </c>
      <c r="B22">
        <v>8</v>
      </c>
      <c r="C22">
        <v>7</v>
      </c>
      <c r="D22">
        <v>7</v>
      </c>
      <c r="E22">
        <v>7</v>
      </c>
      <c r="F22">
        <v>8</v>
      </c>
      <c r="G22">
        <v>6</v>
      </c>
      <c r="H22">
        <v>8</v>
      </c>
      <c r="I22">
        <v>7</v>
      </c>
      <c r="J22">
        <v>7</v>
      </c>
      <c r="K22">
        <v>7</v>
      </c>
      <c r="L22">
        <v>8</v>
      </c>
      <c r="M22">
        <v>7</v>
      </c>
      <c r="N22">
        <v>7</v>
      </c>
      <c r="O22">
        <v>8</v>
      </c>
      <c r="P22">
        <v>7</v>
      </c>
      <c r="Q22">
        <v>9</v>
      </c>
      <c r="R22">
        <v>8</v>
      </c>
      <c r="S22">
        <v>7</v>
      </c>
      <c r="T22">
        <v>8</v>
      </c>
      <c r="U22">
        <v>7</v>
      </c>
      <c r="V22">
        <v>6</v>
      </c>
      <c r="W22">
        <v>8</v>
      </c>
      <c r="X22">
        <v>8</v>
      </c>
      <c r="Y22">
        <v>5</v>
      </c>
      <c r="Z22">
        <v>7</v>
      </c>
      <c r="AA22">
        <v>7</v>
      </c>
      <c r="AB22">
        <v>7</v>
      </c>
    </row>
    <row r="23" spans="1:28" x14ac:dyDescent="0.2">
      <c r="A23">
        <v>21</v>
      </c>
      <c r="B23">
        <v>7</v>
      </c>
      <c r="C23">
        <v>9</v>
      </c>
      <c r="D23">
        <v>10</v>
      </c>
      <c r="E23">
        <v>6</v>
      </c>
      <c r="F23">
        <v>8</v>
      </c>
      <c r="G23">
        <v>9</v>
      </c>
      <c r="H23">
        <v>6</v>
      </c>
      <c r="I23">
        <v>7</v>
      </c>
      <c r="J23">
        <v>9</v>
      </c>
      <c r="K23">
        <v>4</v>
      </c>
      <c r="L23">
        <v>7</v>
      </c>
      <c r="M23">
        <v>7</v>
      </c>
      <c r="N23">
        <v>2</v>
      </c>
      <c r="O23">
        <v>5</v>
      </c>
      <c r="P23">
        <v>7</v>
      </c>
      <c r="Q23">
        <v>3</v>
      </c>
      <c r="R23">
        <v>5</v>
      </c>
      <c r="S23">
        <v>7</v>
      </c>
      <c r="T23">
        <v>5</v>
      </c>
      <c r="U23">
        <v>8</v>
      </c>
      <c r="V23">
        <v>10</v>
      </c>
      <c r="W23">
        <v>5</v>
      </c>
      <c r="X23">
        <v>6</v>
      </c>
      <c r="Y23">
        <v>8</v>
      </c>
      <c r="Z23">
        <v>4</v>
      </c>
      <c r="AA23">
        <v>7</v>
      </c>
      <c r="AB23">
        <v>8</v>
      </c>
    </row>
    <row r="25" spans="1:28" x14ac:dyDescent="0.2">
      <c r="A25" t="s">
        <v>29</v>
      </c>
      <c r="B25">
        <f>AVERAGE(B3:B23)</f>
        <v>6.5238095238095237</v>
      </c>
      <c r="C25">
        <f t="shared" ref="C25:AB25" si="0">AVERAGE(C3:C23)</f>
        <v>7.666666666666667</v>
      </c>
      <c r="D25">
        <f t="shared" si="0"/>
        <v>8.0952380952380949</v>
      </c>
      <c r="E25">
        <f t="shared" si="0"/>
        <v>4.9523809523809526</v>
      </c>
      <c r="F25">
        <f t="shared" si="0"/>
        <v>5.1904761904761907</v>
      </c>
      <c r="G25">
        <f t="shared" si="0"/>
        <v>6.1428571428571432</v>
      </c>
      <c r="H25">
        <f t="shared" si="0"/>
        <v>5.4761904761904763</v>
      </c>
      <c r="I25">
        <f t="shared" si="0"/>
        <v>6.666666666666667</v>
      </c>
      <c r="J25">
        <f t="shared" si="0"/>
        <v>6.9047619047619051</v>
      </c>
      <c r="K25">
        <f t="shared" si="0"/>
        <v>6.1428571428571432</v>
      </c>
      <c r="L25">
        <f t="shared" si="0"/>
        <v>6.8571428571428568</v>
      </c>
      <c r="M25">
        <f t="shared" si="0"/>
        <v>7.8095238095238093</v>
      </c>
      <c r="N25">
        <f t="shared" si="0"/>
        <v>3.7142857142857144</v>
      </c>
      <c r="O25">
        <f t="shared" si="0"/>
        <v>5.4285714285714288</v>
      </c>
      <c r="P25">
        <f t="shared" si="0"/>
        <v>5.333333333333333</v>
      </c>
      <c r="Q25">
        <f t="shared" si="0"/>
        <v>4.4761904761904763</v>
      </c>
      <c r="R25">
        <f t="shared" si="0"/>
        <v>5.8095238095238093</v>
      </c>
      <c r="S25">
        <f t="shared" si="0"/>
        <v>6.7619047619047619</v>
      </c>
      <c r="T25">
        <f t="shared" si="0"/>
        <v>5.7619047619047619</v>
      </c>
      <c r="U25">
        <f t="shared" si="0"/>
        <v>7.1428571428571432</v>
      </c>
      <c r="V25">
        <f t="shared" si="0"/>
        <v>7.9047619047619051</v>
      </c>
      <c r="W25">
        <f t="shared" si="0"/>
        <v>4.666666666666667</v>
      </c>
      <c r="X25">
        <f t="shared" si="0"/>
        <v>5.9047619047619051</v>
      </c>
      <c r="Y25">
        <f t="shared" si="0"/>
        <v>5.666666666666667</v>
      </c>
      <c r="Z25">
        <f t="shared" si="0"/>
        <v>4.3809523809523814</v>
      </c>
      <c r="AA25">
        <f t="shared" si="0"/>
        <v>5.9523809523809526</v>
      </c>
      <c r="AB25">
        <f t="shared" si="0"/>
        <v>6.6190476190476186</v>
      </c>
    </row>
  </sheetData>
  <pageMargins left="0.75" right="0.75" top="1" bottom="1" header="0.5" footer="0.5"/>
  <pageSetup orientation="portrait" horizontalDpi="4294967292" verticalDpi="4294967292"/>
  <extLst>
    <ext xmlns:x15="http://schemas.microsoft.com/office/spreadsheetml/2010/11/main" uri="{F7C9EE02-42E1-4005-9D12-6889AFFD525C}">
      <x15:webExtensions xmlns:xm="http://schemas.microsoft.com/office/excel/2006/main">
        <x15:webExtension appRef="{1F275626-6236-A34A-8725-F6136F6C6AEB}">
          <xm:f>RawData!1:1048576</xm:f>
        </x15:webExtension>
        <x15:webExtension appRef="{24060C32-A82C-CA4D-AA2E-627179BB28DB}">
          <xm:f>RawData!#REF!</xm:f>
        </x15:webExtension>
        <x15:webExtension appRef="{086DCCF3-C244-FB4F-B2F3-569719E2942F}">
          <xm:f>'Conjoint Data Analysis'!1:1048576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AB76-83A8-6341-B97A-7E7898D23B49}">
  <dimension ref="B1:AN37"/>
  <sheetViews>
    <sheetView tabSelected="1" topLeftCell="AA1" workbookViewId="0">
      <pane ySplit="1" topLeftCell="A2" activePane="bottomLeft" state="frozen"/>
      <selection pane="bottomLeft" activeCell="AP1" sqref="AP1"/>
    </sheetView>
  </sheetViews>
  <sheetFormatPr baseColWidth="10" defaultRowHeight="16" x14ac:dyDescent="0.2"/>
  <cols>
    <col min="2" max="2" width="53.83203125" bestFit="1" customWidth="1"/>
    <col min="3" max="3" width="35.5" bestFit="1" customWidth="1"/>
    <col min="4" max="4" width="18.6640625" bestFit="1" customWidth="1"/>
    <col min="5" max="11" width="16.83203125" customWidth="1"/>
    <col min="15" max="23" width="18.83203125" customWidth="1"/>
    <col min="26" max="26" width="74.5" bestFit="1" customWidth="1"/>
    <col min="27" max="36" width="15.83203125" customWidth="1"/>
    <col min="38" max="40" width="15.83203125" customWidth="1"/>
  </cols>
  <sheetData>
    <row r="1" spans="2:40" s="3" customFormat="1" ht="34" x14ac:dyDescent="0.2">
      <c r="B1" s="5" t="s">
        <v>41</v>
      </c>
      <c r="C1" s="5" t="s">
        <v>40</v>
      </c>
      <c r="D1" s="5" t="s">
        <v>42</v>
      </c>
      <c r="E1" s="9" t="s">
        <v>30</v>
      </c>
      <c r="F1" s="8" t="s">
        <v>31</v>
      </c>
      <c r="G1" s="8" t="s">
        <v>32</v>
      </c>
      <c r="H1" s="7" t="s">
        <v>34</v>
      </c>
      <c r="I1" s="7" t="s">
        <v>35</v>
      </c>
      <c r="J1" s="6" t="s">
        <v>37</v>
      </c>
      <c r="K1" s="6" t="s">
        <v>38</v>
      </c>
      <c r="O1" s="7" t="s">
        <v>43</v>
      </c>
      <c r="Y1" s="9" t="s">
        <v>77</v>
      </c>
      <c r="Z1" s="9" t="s">
        <v>68</v>
      </c>
      <c r="AA1" s="5" t="s">
        <v>31</v>
      </c>
      <c r="AB1" s="5" t="s">
        <v>40</v>
      </c>
      <c r="AC1" s="5" t="s">
        <v>42</v>
      </c>
      <c r="AD1" s="7" t="s">
        <v>64</v>
      </c>
      <c r="AE1" s="6" t="s">
        <v>74</v>
      </c>
      <c r="AF1" s="6" t="s">
        <v>75</v>
      </c>
      <c r="AG1" s="6" t="s">
        <v>76</v>
      </c>
      <c r="AH1" s="8" t="s">
        <v>69</v>
      </c>
      <c r="AI1" s="8" t="s">
        <v>108</v>
      </c>
      <c r="AJ1" s="11" t="s">
        <v>109</v>
      </c>
      <c r="AL1" s="9" t="s">
        <v>72</v>
      </c>
      <c r="AM1" s="6" t="s">
        <v>73</v>
      </c>
      <c r="AN1" s="8" t="s">
        <v>71</v>
      </c>
    </row>
    <row r="2" spans="2:40" x14ac:dyDescent="0.2">
      <c r="B2" t="s">
        <v>31</v>
      </c>
      <c r="C2" t="s">
        <v>34</v>
      </c>
      <c r="D2" t="s">
        <v>37</v>
      </c>
      <c r="E2">
        <v>6.5238095238095237</v>
      </c>
      <c r="F2">
        <f>IF(B2=$F$1,1,0)</f>
        <v>1</v>
      </c>
      <c r="G2">
        <f>IF(B2=$G$1,1,0)</f>
        <v>0</v>
      </c>
      <c r="H2">
        <f>IF(C2=$H$1,1,0)</f>
        <v>1</v>
      </c>
      <c r="I2">
        <f>IF(C2=$I$1,1,0)</f>
        <v>0</v>
      </c>
      <c r="J2">
        <f>IF(D2=$J$1,1,0)</f>
        <v>1</v>
      </c>
      <c r="K2">
        <f>IF(D2=$K$1,1,0)</f>
        <v>0</v>
      </c>
      <c r="Y2" t="s">
        <v>78</v>
      </c>
      <c r="Z2" t="s">
        <v>26</v>
      </c>
      <c r="AA2" t="s">
        <v>31</v>
      </c>
      <c r="AB2" t="s">
        <v>34</v>
      </c>
      <c r="AC2" t="s">
        <v>37</v>
      </c>
      <c r="AD2">
        <f>$P$17</f>
        <v>6.3686067019400276</v>
      </c>
      <c r="AE2">
        <f>IFERROR(VLOOKUP(AA2,$O$18:$P$23,2,0),0)</f>
        <v>-1.6825396825396819</v>
      </c>
      <c r="AF2">
        <f>IFERROR(VLOOKUP(AB2,$O$18:$P$23,2,0),0)</f>
        <v>1.2063492063492083</v>
      </c>
      <c r="AG2">
        <f>IFERROR(VLOOKUP(AC2,$O$18:$P$23,2,0),0)</f>
        <v>0.58730158730158877</v>
      </c>
      <c r="AH2">
        <f>SUM(AD2:AG2)</f>
        <v>6.4797178130511428</v>
      </c>
      <c r="AI2" s="10">
        <f>AH2/$AH$29</f>
        <v>3.9521950065081059E-2</v>
      </c>
      <c r="AJ2" s="12">
        <v>9</v>
      </c>
      <c r="AL2" s="2" t="s">
        <v>41</v>
      </c>
      <c r="AM2">
        <f>0-P18</f>
        <v>1.6825396825396819</v>
      </c>
      <c r="AN2" s="10">
        <f>AM2/$AM$5</f>
        <v>0.42456608811749003</v>
      </c>
    </row>
    <row r="3" spans="2:40" ht="17" x14ac:dyDescent="0.2">
      <c r="B3" t="s">
        <v>32</v>
      </c>
      <c r="C3" t="s">
        <v>34</v>
      </c>
      <c r="D3" t="s">
        <v>37</v>
      </c>
      <c r="E3">
        <v>7.666666666666667</v>
      </c>
      <c r="F3">
        <f t="shared" ref="F3:F28" si="0">IF(B3=$F$1,1,0)</f>
        <v>0</v>
      </c>
      <c r="G3">
        <f t="shared" ref="G3:G28" si="1">IF(B3=$G$1,1,0)</f>
        <v>1</v>
      </c>
      <c r="H3">
        <f t="shared" ref="H3:H28" si="2">IF(C3=$H$1,1,0)</f>
        <v>1</v>
      </c>
      <c r="I3">
        <f t="shared" ref="I3:I28" si="3">IF(C3=$I$1,1,0)</f>
        <v>0</v>
      </c>
      <c r="J3">
        <f t="shared" ref="J3:J28" si="4">IF(D3=$J$1,1,0)</f>
        <v>1</v>
      </c>
      <c r="K3">
        <f t="shared" ref="K3:K28" si="5">IF(D3=$K$1,1,0)</f>
        <v>0</v>
      </c>
      <c r="O3" s="7" t="s">
        <v>44</v>
      </c>
      <c r="Y3" t="s">
        <v>79</v>
      </c>
      <c r="Z3" t="s">
        <v>25</v>
      </c>
      <c r="AA3" t="s">
        <v>32</v>
      </c>
      <c r="AB3" t="s">
        <v>34</v>
      </c>
      <c r="AC3" t="s">
        <v>37</v>
      </c>
      <c r="AD3">
        <f t="shared" ref="AD3:AD28" si="6">$P$17</f>
        <v>6.3686067019400276</v>
      </c>
      <c r="AE3">
        <f t="shared" ref="AE3:AG28" si="7">IFERROR(VLOOKUP(AA3,$O$18:$P$23,2,0),0)</f>
        <v>-0.51322751322751259</v>
      </c>
      <c r="AF3">
        <f t="shared" si="7"/>
        <v>1.2063492063492083</v>
      </c>
      <c r="AG3">
        <f t="shared" si="7"/>
        <v>0.58730158730158877</v>
      </c>
      <c r="AH3">
        <f t="shared" ref="AH3:AH28" si="8">SUM(AD3:AG3)</f>
        <v>7.6490299823633121</v>
      </c>
      <c r="AI3" s="10">
        <f t="shared" ref="AI3:AI28" si="9">AH3/$AH$29</f>
        <v>4.6653973171545064E-2</v>
      </c>
      <c r="AJ3" s="12">
        <v>3</v>
      </c>
      <c r="AL3" s="2" t="s">
        <v>40</v>
      </c>
      <c r="AM3">
        <f>P20-P21</f>
        <v>1.8783068783068773</v>
      </c>
      <c r="AN3" s="10">
        <f t="shared" ref="AN3:AN5" si="10">AM3/$AM$5</f>
        <v>0.47396528704939916</v>
      </c>
    </row>
    <row r="4" spans="2:40" x14ac:dyDescent="0.2">
      <c r="B4" t="s">
        <v>33</v>
      </c>
      <c r="C4" t="s">
        <v>34</v>
      </c>
      <c r="D4" t="s">
        <v>37</v>
      </c>
      <c r="E4">
        <v>8.0952380952380949</v>
      </c>
      <c r="F4">
        <f t="shared" si="0"/>
        <v>0</v>
      </c>
      <c r="G4">
        <f t="shared" si="1"/>
        <v>0</v>
      </c>
      <c r="H4">
        <f t="shared" si="2"/>
        <v>1</v>
      </c>
      <c r="I4">
        <f t="shared" si="3"/>
        <v>0</v>
      </c>
      <c r="J4">
        <f t="shared" si="4"/>
        <v>1</v>
      </c>
      <c r="K4">
        <f t="shared" si="5"/>
        <v>0</v>
      </c>
      <c r="O4" s="1" t="s">
        <v>45</v>
      </c>
      <c r="P4">
        <v>0.96721226907182434</v>
      </c>
      <c r="Q4" s="10">
        <f>P4</f>
        <v>0.96721226907182434</v>
      </c>
      <c r="Y4" t="s">
        <v>80</v>
      </c>
      <c r="Z4" t="s">
        <v>24</v>
      </c>
      <c r="AA4" t="s">
        <v>33</v>
      </c>
      <c r="AB4" t="s">
        <v>34</v>
      </c>
      <c r="AC4" t="s">
        <v>37</v>
      </c>
      <c r="AD4">
        <f t="shared" si="6"/>
        <v>6.3686067019400276</v>
      </c>
      <c r="AE4">
        <f t="shared" si="7"/>
        <v>0</v>
      </c>
      <c r="AF4">
        <f t="shared" si="7"/>
        <v>1.2063492063492083</v>
      </c>
      <c r="AG4">
        <f t="shared" si="7"/>
        <v>0.58730158730158877</v>
      </c>
      <c r="AH4">
        <f t="shared" si="8"/>
        <v>8.1622574955908256</v>
      </c>
      <c r="AI4" s="10">
        <f t="shared" si="9"/>
        <v>4.9784318154925192E-2</v>
      </c>
      <c r="AJ4" s="12">
        <v>1</v>
      </c>
      <c r="AL4" s="2" t="s">
        <v>42</v>
      </c>
      <c r="AM4">
        <f>P22-P23</f>
        <v>0.40211640211640187</v>
      </c>
      <c r="AN4" s="10">
        <f t="shared" si="10"/>
        <v>0.1014686248331108</v>
      </c>
    </row>
    <row r="5" spans="2:40" x14ac:dyDescent="0.2">
      <c r="B5" t="s">
        <v>31</v>
      </c>
      <c r="C5" t="s">
        <v>35</v>
      </c>
      <c r="D5" t="s">
        <v>37</v>
      </c>
      <c r="E5">
        <v>4.9523809523809526</v>
      </c>
      <c r="F5">
        <f t="shared" si="0"/>
        <v>1</v>
      </c>
      <c r="G5">
        <f t="shared" si="1"/>
        <v>0</v>
      </c>
      <c r="H5">
        <f t="shared" si="2"/>
        <v>0</v>
      </c>
      <c r="I5">
        <f t="shared" si="3"/>
        <v>1</v>
      </c>
      <c r="J5">
        <f t="shared" si="4"/>
        <v>1</v>
      </c>
      <c r="K5">
        <f t="shared" si="5"/>
        <v>0</v>
      </c>
      <c r="O5" s="1" t="s">
        <v>46</v>
      </c>
      <c r="P5">
        <v>0.93549957344306722</v>
      </c>
      <c r="Q5" s="10">
        <f t="shared" ref="Q5:Q6" si="11">P5</f>
        <v>0.93549957344306722</v>
      </c>
      <c r="Y5" t="s">
        <v>81</v>
      </c>
      <c r="Z5" t="s">
        <v>23</v>
      </c>
      <c r="AA5" t="s">
        <v>31</v>
      </c>
      <c r="AB5" t="s">
        <v>35</v>
      </c>
      <c r="AC5" t="s">
        <v>37</v>
      </c>
      <c r="AD5">
        <f t="shared" si="6"/>
        <v>6.3686067019400276</v>
      </c>
      <c r="AE5">
        <f t="shared" si="7"/>
        <v>-1.6825396825396819</v>
      </c>
      <c r="AF5">
        <f t="shared" si="7"/>
        <v>-0.67195767195766898</v>
      </c>
      <c r="AG5">
        <f t="shared" si="7"/>
        <v>0.58730158730158877</v>
      </c>
      <c r="AH5">
        <f t="shared" si="8"/>
        <v>4.6014109347442655</v>
      </c>
      <c r="AI5" s="10">
        <f t="shared" si="9"/>
        <v>2.8065532857865127E-2</v>
      </c>
      <c r="AJ5" s="12">
        <v>25</v>
      </c>
      <c r="AL5" s="15" t="s">
        <v>58</v>
      </c>
      <c r="AM5" s="13">
        <f>SUM(AM2:AM4)</f>
        <v>3.962962962962961</v>
      </c>
      <c r="AN5" s="14">
        <f t="shared" si="10"/>
        <v>1</v>
      </c>
    </row>
    <row r="6" spans="2:40" x14ac:dyDescent="0.2">
      <c r="B6" t="s">
        <v>32</v>
      </c>
      <c r="C6" t="s">
        <v>35</v>
      </c>
      <c r="D6" t="s">
        <v>37</v>
      </c>
      <c r="E6">
        <v>5.1904761904761907</v>
      </c>
      <c r="F6">
        <f t="shared" si="0"/>
        <v>0</v>
      </c>
      <c r="G6">
        <f t="shared" si="1"/>
        <v>1</v>
      </c>
      <c r="H6">
        <f t="shared" si="2"/>
        <v>0</v>
      </c>
      <c r="I6">
        <f t="shared" si="3"/>
        <v>1</v>
      </c>
      <c r="J6">
        <f t="shared" si="4"/>
        <v>1</v>
      </c>
      <c r="K6">
        <f t="shared" si="5"/>
        <v>0</v>
      </c>
      <c r="O6" s="1" t="s">
        <v>47</v>
      </c>
      <c r="P6">
        <v>0.91614944547598731</v>
      </c>
      <c r="Q6" s="10">
        <f t="shared" si="11"/>
        <v>0.91614944547598731</v>
      </c>
      <c r="Y6" t="s">
        <v>82</v>
      </c>
      <c r="Z6" t="s">
        <v>22</v>
      </c>
      <c r="AA6" t="s">
        <v>32</v>
      </c>
      <c r="AB6" t="s">
        <v>35</v>
      </c>
      <c r="AC6" t="s">
        <v>37</v>
      </c>
      <c r="AD6">
        <f t="shared" si="6"/>
        <v>6.3686067019400276</v>
      </c>
      <c r="AE6">
        <f t="shared" si="7"/>
        <v>-0.51322751322751259</v>
      </c>
      <c r="AF6">
        <f t="shared" si="7"/>
        <v>-0.67195767195766898</v>
      </c>
      <c r="AG6">
        <f t="shared" si="7"/>
        <v>0.58730158730158877</v>
      </c>
      <c r="AH6">
        <f t="shared" si="8"/>
        <v>5.7707231040564348</v>
      </c>
      <c r="AI6" s="10">
        <f t="shared" si="9"/>
        <v>3.5197555964329136E-2</v>
      </c>
      <c r="AJ6" s="12">
        <v>18</v>
      </c>
    </row>
    <row r="7" spans="2:40" x14ac:dyDescent="0.2">
      <c r="B7" t="s">
        <v>33</v>
      </c>
      <c r="C7" t="s">
        <v>35</v>
      </c>
      <c r="D7" t="s">
        <v>37</v>
      </c>
      <c r="E7">
        <v>6.1428571428571432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1</v>
      </c>
      <c r="J7">
        <f t="shared" si="4"/>
        <v>1</v>
      </c>
      <c r="K7">
        <f t="shared" si="5"/>
        <v>0</v>
      </c>
      <c r="O7" t="s">
        <v>48</v>
      </c>
      <c r="P7">
        <v>0.3285497015028393</v>
      </c>
      <c r="Y7" t="s">
        <v>83</v>
      </c>
      <c r="Z7" t="s">
        <v>21</v>
      </c>
      <c r="AA7" t="s">
        <v>33</v>
      </c>
      <c r="AB7" t="s">
        <v>35</v>
      </c>
      <c r="AC7" t="s">
        <v>37</v>
      </c>
      <c r="AD7">
        <f t="shared" si="6"/>
        <v>6.3686067019400276</v>
      </c>
      <c r="AE7">
        <f t="shared" si="7"/>
        <v>0</v>
      </c>
      <c r="AF7">
        <f t="shared" si="7"/>
        <v>-0.67195767195766898</v>
      </c>
      <c r="AG7">
        <f t="shared" si="7"/>
        <v>0.58730158730158877</v>
      </c>
      <c r="AH7">
        <f t="shared" si="8"/>
        <v>6.2839506172839474</v>
      </c>
      <c r="AI7" s="10">
        <f t="shared" si="9"/>
        <v>3.8327900947709256E-2</v>
      </c>
      <c r="AJ7" s="12">
        <v>12</v>
      </c>
    </row>
    <row r="8" spans="2:40" x14ac:dyDescent="0.2">
      <c r="B8" t="s">
        <v>31</v>
      </c>
      <c r="C8" t="s">
        <v>36</v>
      </c>
      <c r="D8" t="s">
        <v>37</v>
      </c>
      <c r="E8">
        <v>5.4761904761904763</v>
      </c>
      <c r="F8">
        <f t="shared" si="0"/>
        <v>1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1</v>
      </c>
      <c r="K8">
        <f t="shared" si="5"/>
        <v>0</v>
      </c>
      <c r="O8" t="s">
        <v>49</v>
      </c>
      <c r="P8">
        <v>27</v>
      </c>
      <c r="Y8" t="s">
        <v>84</v>
      </c>
      <c r="Z8" t="s">
        <v>20</v>
      </c>
      <c r="AA8" t="s">
        <v>31</v>
      </c>
      <c r="AB8" t="s">
        <v>36</v>
      </c>
      <c r="AC8" t="s">
        <v>37</v>
      </c>
      <c r="AD8">
        <f t="shared" si="6"/>
        <v>6.3686067019400276</v>
      </c>
      <c r="AE8">
        <f t="shared" si="7"/>
        <v>-1.6825396825396819</v>
      </c>
      <c r="AF8">
        <f t="shared" si="7"/>
        <v>0</v>
      </c>
      <c r="AG8">
        <f t="shared" si="7"/>
        <v>0.58730158730158877</v>
      </c>
      <c r="AH8">
        <f t="shared" si="8"/>
        <v>5.2733686067019345</v>
      </c>
      <c r="AI8" s="10">
        <f t="shared" si="9"/>
        <v>3.21640257742494E-2</v>
      </c>
      <c r="AJ8" s="12">
        <v>21</v>
      </c>
    </row>
    <row r="9" spans="2:40" x14ac:dyDescent="0.2">
      <c r="B9" t="s">
        <v>32</v>
      </c>
      <c r="C9" t="s">
        <v>36</v>
      </c>
      <c r="D9" t="s">
        <v>37</v>
      </c>
      <c r="E9">
        <v>6.666666666666667</v>
      </c>
      <c r="F9">
        <f t="shared" si="0"/>
        <v>0</v>
      </c>
      <c r="G9">
        <f t="shared" si="1"/>
        <v>1</v>
      </c>
      <c r="H9">
        <f t="shared" si="2"/>
        <v>0</v>
      </c>
      <c r="I9">
        <f t="shared" si="3"/>
        <v>0</v>
      </c>
      <c r="J9">
        <f t="shared" si="4"/>
        <v>1</v>
      </c>
      <c r="K9">
        <f t="shared" si="5"/>
        <v>0</v>
      </c>
      <c r="Y9" t="s">
        <v>85</v>
      </c>
      <c r="Z9" t="s">
        <v>19</v>
      </c>
      <c r="AA9" t="s">
        <v>32</v>
      </c>
      <c r="AB9" t="s">
        <v>36</v>
      </c>
      <c r="AC9" t="s">
        <v>37</v>
      </c>
      <c r="AD9">
        <f t="shared" si="6"/>
        <v>6.3686067019400276</v>
      </c>
      <c r="AE9">
        <f t="shared" si="7"/>
        <v>-0.51322751322751259</v>
      </c>
      <c r="AF9">
        <f t="shared" si="7"/>
        <v>0</v>
      </c>
      <c r="AG9">
        <f t="shared" si="7"/>
        <v>0.58730158730158877</v>
      </c>
      <c r="AH9">
        <f t="shared" si="8"/>
        <v>6.4426807760141038</v>
      </c>
      <c r="AI9" s="10">
        <f t="shared" si="9"/>
        <v>3.9296048880713405E-2</v>
      </c>
      <c r="AJ9" s="12">
        <v>10</v>
      </c>
    </row>
    <row r="10" spans="2:40" x14ac:dyDescent="0.2">
      <c r="B10" t="s">
        <v>33</v>
      </c>
      <c r="C10" t="s">
        <v>36</v>
      </c>
      <c r="D10" t="s">
        <v>37</v>
      </c>
      <c r="E10">
        <v>6.9047619047619051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1</v>
      </c>
      <c r="K10">
        <f t="shared" si="5"/>
        <v>0</v>
      </c>
      <c r="O10" t="s">
        <v>50</v>
      </c>
      <c r="Y10" t="s">
        <v>86</v>
      </c>
      <c r="Z10" t="s">
        <v>18</v>
      </c>
      <c r="AA10" t="s">
        <v>33</v>
      </c>
      <c r="AB10" t="s">
        <v>36</v>
      </c>
      <c r="AC10" t="s">
        <v>37</v>
      </c>
      <c r="AD10">
        <f t="shared" si="6"/>
        <v>6.3686067019400276</v>
      </c>
      <c r="AE10">
        <f t="shared" si="7"/>
        <v>0</v>
      </c>
      <c r="AF10">
        <f t="shared" si="7"/>
        <v>0</v>
      </c>
      <c r="AG10">
        <f t="shared" si="7"/>
        <v>0.58730158730158877</v>
      </c>
      <c r="AH10">
        <f t="shared" si="8"/>
        <v>6.9559082892416164</v>
      </c>
      <c r="AI10" s="10">
        <f t="shared" si="9"/>
        <v>4.2426393864093533E-2</v>
      </c>
      <c r="AJ10" s="12">
        <v>7</v>
      </c>
    </row>
    <row r="11" spans="2:40" x14ac:dyDescent="0.2">
      <c r="B11" t="s">
        <v>31</v>
      </c>
      <c r="C11" t="s">
        <v>34</v>
      </c>
      <c r="D11" t="s">
        <v>70</v>
      </c>
      <c r="E11">
        <v>6.1428571428571432</v>
      </c>
      <c r="F11">
        <f t="shared" si="0"/>
        <v>1</v>
      </c>
      <c r="G11">
        <f t="shared" si="1"/>
        <v>0</v>
      </c>
      <c r="H11">
        <f t="shared" si="2"/>
        <v>1</v>
      </c>
      <c r="I11">
        <f t="shared" si="3"/>
        <v>0</v>
      </c>
      <c r="J11">
        <f t="shared" si="4"/>
        <v>0</v>
      </c>
      <c r="K11">
        <f t="shared" si="5"/>
        <v>0</v>
      </c>
      <c r="P11" t="s">
        <v>51</v>
      </c>
      <c r="Q11" t="s">
        <v>52</v>
      </c>
      <c r="R11" t="s">
        <v>53</v>
      </c>
      <c r="S11" t="s">
        <v>54</v>
      </c>
      <c r="T11" t="s">
        <v>55</v>
      </c>
      <c r="Y11" t="s">
        <v>87</v>
      </c>
      <c r="Z11" t="s">
        <v>17</v>
      </c>
      <c r="AA11" t="s">
        <v>31</v>
      </c>
      <c r="AB11" t="s">
        <v>34</v>
      </c>
      <c r="AC11" t="s">
        <v>70</v>
      </c>
      <c r="AD11">
        <f t="shared" si="6"/>
        <v>6.3686067019400276</v>
      </c>
      <c r="AE11">
        <f t="shared" si="7"/>
        <v>-1.6825396825396819</v>
      </c>
      <c r="AF11">
        <f t="shared" si="7"/>
        <v>1.2063492063492083</v>
      </c>
      <c r="AG11">
        <f t="shared" si="7"/>
        <v>0</v>
      </c>
      <c r="AH11">
        <f t="shared" si="8"/>
        <v>5.892416225749554</v>
      </c>
      <c r="AI11" s="10">
        <f t="shared" si="9"/>
        <v>3.5939802712965645E-2</v>
      </c>
      <c r="AJ11" s="12">
        <v>15</v>
      </c>
    </row>
    <row r="12" spans="2:40" x14ac:dyDescent="0.2">
      <c r="B12" t="s">
        <v>32</v>
      </c>
      <c r="C12" t="s">
        <v>34</v>
      </c>
      <c r="D12" t="s">
        <v>70</v>
      </c>
      <c r="E12">
        <v>6.8571428571428568</v>
      </c>
      <c r="F12">
        <f t="shared" si="0"/>
        <v>0</v>
      </c>
      <c r="G12">
        <f t="shared" si="1"/>
        <v>1</v>
      </c>
      <c r="H12">
        <f t="shared" si="2"/>
        <v>1</v>
      </c>
      <c r="I12">
        <f t="shared" si="3"/>
        <v>0</v>
      </c>
      <c r="J12">
        <f t="shared" si="4"/>
        <v>0</v>
      </c>
      <c r="K12">
        <f t="shared" si="5"/>
        <v>0</v>
      </c>
      <c r="O12" t="s">
        <v>56</v>
      </c>
      <c r="P12">
        <v>6</v>
      </c>
      <c r="Q12">
        <v>31.312169312169306</v>
      </c>
      <c r="R12">
        <v>5.2186948853615513</v>
      </c>
      <c r="S12">
        <v>48.345911460359439</v>
      </c>
      <c r="T12">
        <v>7.2895134373140991E-11</v>
      </c>
      <c r="Y12" t="s">
        <v>88</v>
      </c>
      <c r="Z12" t="s">
        <v>16</v>
      </c>
      <c r="AA12" t="s">
        <v>32</v>
      </c>
      <c r="AB12" t="s">
        <v>34</v>
      </c>
      <c r="AC12" t="s">
        <v>70</v>
      </c>
      <c r="AD12">
        <f t="shared" si="6"/>
        <v>6.3686067019400276</v>
      </c>
      <c r="AE12">
        <f t="shared" si="7"/>
        <v>-0.51322751322751259</v>
      </c>
      <c r="AF12">
        <f t="shared" si="7"/>
        <v>1.2063492063492083</v>
      </c>
      <c r="AG12">
        <f t="shared" si="7"/>
        <v>0</v>
      </c>
      <c r="AH12">
        <f t="shared" si="8"/>
        <v>7.0617283950617233</v>
      </c>
      <c r="AI12" s="10">
        <f t="shared" si="9"/>
        <v>4.307182581942965E-2</v>
      </c>
      <c r="AJ12" s="12">
        <v>6</v>
      </c>
    </row>
    <row r="13" spans="2:40" x14ac:dyDescent="0.2">
      <c r="B13" t="s">
        <v>33</v>
      </c>
      <c r="C13" t="s">
        <v>34</v>
      </c>
      <c r="D13" t="s">
        <v>70</v>
      </c>
      <c r="E13">
        <v>7.8095238095238093</v>
      </c>
      <c r="F13">
        <f t="shared" si="0"/>
        <v>0</v>
      </c>
      <c r="G13">
        <f t="shared" si="1"/>
        <v>0</v>
      </c>
      <c r="H13">
        <f t="shared" si="2"/>
        <v>1</v>
      </c>
      <c r="I13">
        <f t="shared" si="3"/>
        <v>0</v>
      </c>
      <c r="J13">
        <f t="shared" si="4"/>
        <v>0</v>
      </c>
      <c r="K13">
        <f t="shared" si="5"/>
        <v>0</v>
      </c>
      <c r="O13" t="s">
        <v>57</v>
      </c>
      <c r="P13">
        <v>20</v>
      </c>
      <c r="Q13">
        <v>2.1588981271520957</v>
      </c>
      <c r="R13">
        <v>0.10794490635760479</v>
      </c>
      <c r="Y13" t="s">
        <v>89</v>
      </c>
      <c r="Z13" t="s">
        <v>15</v>
      </c>
      <c r="AA13" t="s">
        <v>33</v>
      </c>
      <c r="AB13" t="s">
        <v>34</v>
      </c>
      <c r="AC13" t="s">
        <v>70</v>
      </c>
      <c r="AD13">
        <f t="shared" si="6"/>
        <v>6.3686067019400276</v>
      </c>
      <c r="AE13">
        <f t="shared" si="7"/>
        <v>0</v>
      </c>
      <c r="AF13">
        <f t="shared" si="7"/>
        <v>1.2063492063492083</v>
      </c>
      <c r="AG13">
        <f t="shared" si="7"/>
        <v>0</v>
      </c>
      <c r="AH13">
        <f t="shared" si="8"/>
        <v>7.5749559082892359</v>
      </c>
      <c r="AI13" s="10">
        <f t="shared" si="9"/>
        <v>4.6202170802809778E-2</v>
      </c>
      <c r="AJ13" s="12">
        <v>4</v>
      </c>
    </row>
    <row r="14" spans="2:40" x14ac:dyDescent="0.2">
      <c r="B14" t="s">
        <v>31</v>
      </c>
      <c r="C14" t="s">
        <v>35</v>
      </c>
      <c r="D14" t="s">
        <v>70</v>
      </c>
      <c r="E14">
        <v>3.7142857142857144</v>
      </c>
      <c r="F14">
        <f t="shared" si="0"/>
        <v>1</v>
      </c>
      <c r="G14">
        <f t="shared" si="1"/>
        <v>0</v>
      </c>
      <c r="H14">
        <f t="shared" si="2"/>
        <v>0</v>
      </c>
      <c r="I14">
        <f t="shared" si="3"/>
        <v>1</v>
      </c>
      <c r="J14">
        <f t="shared" si="4"/>
        <v>0</v>
      </c>
      <c r="K14">
        <f t="shared" si="5"/>
        <v>0</v>
      </c>
      <c r="O14" s="1" t="s">
        <v>58</v>
      </c>
      <c r="P14" s="1">
        <v>26</v>
      </c>
      <c r="Q14" s="1">
        <v>33.471067439321402</v>
      </c>
      <c r="Y14" t="s">
        <v>90</v>
      </c>
      <c r="Z14" t="s">
        <v>14</v>
      </c>
      <c r="AA14" t="s">
        <v>31</v>
      </c>
      <c r="AB14" t="s">
        <v>35</v>
      </c>
      <c r="AC14" t="s">
        <v>70</v>
      </c>
      <c r="AD14">
        <f t="shared" si="6"/>
        <v>6.3686067019400276</v>
      </c>
      <c r="AE14">
        <f t="shared" si="7"/>
        <v>-1.6825396825396819</v>
      </c>
      <c r="AF14">
        <f t="shared" si="7"/>
        <v>-0.67195767195766898</v>
      </c>
      <c r="AG14">
        <f t="shared" si="7"/>
        <v>0</v>
      </c>
      <c r="AH14">
        <f t="shared" si="8"/>
        <v>4.0141093474426768</v>
      </c>
      <c r="AI14" s="10">
        <f t="shared" si="9"/>
        <v>2.4483385505749713E-2</v>
      </c>
      <c r="AJ14" s="12">
        <v>27</v>
      </c>
    </row>
    <row r="15" spans="2:40" x14ac:dyDescent="0.2">
      <c r="B15" t="s">
        <v>32</v>
      </c>
      <c r="C15" t="s">
        <v>35</v>
      </c>
      <c r="D15" t="s">
        <v>70</v>
      </c>
      <c r="E15">
        <v>5.4285714285714288</v>
      </c>
      <c r="F15">
        <f t="shared" si="0"/>
        <v>0</v>
      </c>
      <c r="G15">
        <f t="shared" si="1"/>
        <v>1</v>
      </c>
      <c r="H15">
        <f t="shared" si="2"/>
        <v>0</v>
      </c>
      <c r="I15">
        <f t="shared" si="3"/>
        <v>1</v>
      </c>
      <c r="J15">
        <f t="shared" si="4"/>
        <v>0</v>
      </c>
      <c r="K15">
        <f t="shared" si="5"/>
        <v>0</v>
      </c>
      <c r="Y15" t="s">
        <v>91</v>
      </c>
      <c r="Z15" t="s">
        <v>13</v>
      </c>
      <c r="AA15" t="s">
        <v>32</v>
      </c>
      <c r="AB15" t="s">
        <v>35</v>
      </c>
      <c r="AC15" t="s">
        <v>70</v>
      </c>
      <c r="AD15">
        <f t="shared" si="6"/>
        <v>6.3686067019400276</v>
      </c>
      <c r="AE15">
        <f t="shared" si="7"/>
        <v>-0.51322751322751259</v>
      </c>
      <c r="AF15">
        <f t="shared" si="7"/>
        <v>-0.67195767195766898</v>
      </c>
      <c r="AG15">
        <f t="shared" si="7"/>
        <v>0</v>
      </c>
      <c r="AH15">
        <f t="shared" si="8"/>
        <v>5.1834215167548461</v>
      </c>
      <c r="AI15" s="10">
        <f t="shared" si="9"/>
        <v>3.1615408612213722E-2</v>
      </c>
      <c r="AJ15" s="12">
        <v>22</v>
      </c>
    </row>
    <row r="16" spans="2:40" x14ac:dyDescent="0.2">
      <c r="B16" t="s">
        <v>33</v>
      </c>
      <c r="C16" t="s">
        <v>35</v>
      </c>
      <c r="D16" t="s">
        <v>70</v>
      </c>
      <c r="E16">
        <v>5.333333333333333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1</v>
      </c>
      <c r="J16">
        <f t="shared" si="4"/>
        <v>0</v>
      </c>
      <c r="K16">
        <f t="shared" si="5"/>
        <v>0</v>
      </c>
      <c r="O16" t="s">
        <v>107</v>
      </c>
      <c r="P16" t="s">
        <v>59</v>
      </c>
      <c r="Q16" t="s">
        <v>48</v>
      </c>
      <c r="R16" t="s">
        <v>60</v>
      </c>
      <c r="S16" t="s">
        <v>61</v>
      </c>
      <c r="T16" t="s">
        <v>62</v>
      </c>
      <c r="U16" t="s">
        <v>63</v>
      </c>
      <c r="V16" t="s">
        <v>105</v>
      </c>
      <c r="W16" t="s">
        <v>106</v>
      </c>
      <c r="Y16" t="s">
        <v>92</v>
      </c>
      <c r="Z16" t="s">
        <v>12</v>
      </c>
      <c r="AA16" t="s">
        <v>33</v>
      </c>
      <c r="AB16" t="s">
        <v>35</v>
      </c>
      <c r="AC16" t="s">
        <v>70</v>
      </c>
      <c r="AD16">
        <f t="shared" si="6"/>
        <v>6.3686067019400276</v>
      </c>
      <c r="AE16">
        <f t="shared" si="7"/>
        <v>0</v>
      </c>
      <c r="AF16">
        <f t="shared" si="7"/>
        <v>-0.67195767195766898</v>
      </c>
      <c r="AG16">
        <f t="shared" si="7"/>
        <v>0</v>
      </c>
      <c r="AH16">
        <f t="shared" si="8"/>
        <v>5.6966490299823587</v>
      </c>
      <c r="AI16" s="10">
        <f t="shared" si="9"/>
        <v>3.4745753595593842E-2</v>
      </c>
      <c r="AJ16" s="12">
        <v>19</v>
      </c>
    </row>
    <row r="17" spans="2:36" x14ac:dyDescent="0.2">
      <c r="B17" t="s">
        <v>31</v>
      </c>
      <c r="C17" t="s">
        <v>36</v>
      </c>
      <c r="D17" t="s">
        <v>70</v>
      </c>
      <c r="E17">
        <v>4.4761904761904763</v>
      </c>
      <c r="F17">
        <f t="shared" si="0"/>
        <v>1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O17" t="s">
        <v>64</v>
      </c>
      <c r="P17" s="4">
        <v>6.3686067019400276</v>
      </c>
      <c r="Q17">
        <v>0.16728931963243415</v>
      </c>
      <c r="R17">
        <v>38.069416002964473</v>
      </c>
      <c r="S17" s="4">
        <v>3.8721817701107945E-20</v>
      </c>
      <c r="T17">
        <v>6.019647302977404</v>
      </c>
      <c r="U17">
        <v>6.7175661009026513</v>
      </c>
      <c r="V17">
        <v>6.019647302977404</v>
      </c>
      <c r="W17">
        <v>6.7175661009026513</v>
      </c>
      <c r="Y17" t="s">
        <v>93</v>
      </c>
      <c r="Z17" t="s">
        <v>11</v>
      </c>
      <c r="AA17" t="s">
        <v>31</v>
      </c>
      <c r="AB17" t="s">
        <v>36</v>
      </c>
      <c r="AC17" t="s">
        <v>70</v>
      </c>
      <c r="AD17">
        <f t="shared" si="6"/>
        <v>6.3686067019400276</v>
      </c>
      <c r="AE17">
        <f t="shared" si="7"/>
        <v>-1.6825396825396819</v>
      </c>
      <c r="AF17">
        <f t="shared" si="7"/>
        <v>0</v>
      </c>
      <c r="AG17">
        <f t="shared" si="7"/>
        <v>0</v>
      </c>
      <c r="AH17">
        <f t="shared" si="8"/>
        <v>4.6860670194003458</v>
      </c>
      <c r="AI17" s="10">
        <f t="shared" si="9"/>
        <v>2.8581878422133989E-2</v>
      </c>
      <c r="AJ17" s="12">
        <v>24</v>
      </c>
    </row>
    <row r="18" spans="2:36" x14ac:dyDescent="0.2">
      <c r="B18" t="s">
        <v>32</v>
      </c>
      <c r="C18" t="s">
        <v>36</v>
      </c>
      <c r="D18" t="s">
        <v>70</v>
      </c>
      <c r="E18">
        <v>5.8095238095238093</v>
      </c>
      <c r="F18">
        <f t="shared" si="0"/>
        <v>0</v>
      </c>
      <c r="G18">
        <f t="shared" si="1"/>
        <v>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O18" t="s">
        <v>31</v>
      </c>
      <c r="P18" s="4">
        <v>-1.6825396825396819</v>
      </c>
      <c r="Q18">
        <v>0.15487981459298245</v>
      </c>
      <c r="R18">
        <v>-10.86351818641651</v>
      </c>
      <c r="S18" s="4">
        <v>7.7216202827974877E-10</v>
      </c>
      <c r="T18">
        <v>-2.0056133081038281</v>
      </c>
      <c r="U18">
        <v>-1.3594660569755359</v>
      </c>
      <c r="V18">
        <v>-2.0056133081038281</v>
      </c>
      <c r="W18">
        <v>-1.3594660569755359</v>
      </c>
      <c r="Y18" t="s">
        <v>94</v>
      </c>
      <c r="Z18" t="s">
        <v>10</v>
      </c>
      <c r="AA18" t="s">
        <v>32</v>
      </c>
      <c r="AB18" t="s">
        <v>36</v>
      </c>
      <c r="AC18" t="s">
        <v>70</v>
      </c>
      <c r="AD18">
        <f t="shared" si="6"/>
        <v>6.3686067019400276</v>
      </c>
      <c r="AE18">
        <f t="shared" si="7"/>
        <v>-0.51322751322751259</v>
      </c>
      <c r="AF18">
        <f t="shared" si="7"/>
        <v>0</v>
      </c>
      <c r="AG18">
        <f t="shared" si="7"/>
        <v>0</v>
      </c>
      <c r="AH18">
        <f t="shared" si="8"/>
        <v>5.8553791887125151</v>
      </c>
      <c r="AI18" s="10">
        <f t="shared" si="9"/>
        <v>3.5713901528597991E-2</v>
      </c>
      <c r="AJ18" s="12">
        <v>17</v>
      </c>
    </row>
    <row r="19" spans="2:36" x14ac:dyDescent="0.2">
      <c r="B19" t="s">
        <v>33</v>
      </c>
      <c r="C19" t="s">
        <v>36</v>
      </c>
      <c r="D19" t="s">
        <v>70</v>
      </c>
      <c r="E19">
        <v>6.7619047619047619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O19" t="s">
        <v>32</v>
      </c>
      <c r="P19" s="4">
        <v>-0.51322751322751259</v>
      </c>
      <c r="Q19">
        <v>0.15487981459298245</v>
      </c>
      <c r="R19">
        <v>-3.313714666925788</v>
      </c>
      <c r="S19" s="4">
        <v>3.4655267461257328E-3</v>
      </c>
      <c r="T19">
        <v>-0.83630113879165857</v>
      </c>
      <c r="U19">
        <v>-0.19015388766336655</v>
      </c>
      <c r="V19">
        <v>-0.83630113879165857</v>
      </c>
      <c r="W19">
        <v>-0.19015388766336655</v>
      </c>
      <c r="Y19" t="s">
        <v>95</v>
      </c>
      <c r="Z19" t="s">
        <v>9</v>
      </c>
      <c r="AA19" t="s">
        <v>33</v>
      </c>
      <c r="AB19" t="s">
        <v>36</v>
      </c>
      <c r="AC19" t="s">
        <v>70</v>
      </c>
      <c r="AD19">
        <f t="shared" si="6"/>
        <v>6.3686067019400276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8"/>
        <v>6.3686067019400276</v>
      </c>
      <c r="AI19" s="10">
        <f t="shared" si="9"/>
        <v>3.8844246511978119E-2</v>
      </c>
      <c r="AJ19" s="12">
        <v>11</v>
      </c>
    </row>
    <row r="20" spans="2:36" x14ac:dyDescent="0.2">
      <c r="B20" t="s">
        <v>31</v>
      </c>
      <c r="C20" t="s">
        <v>34</v>
      </c>
      <c r="D20" t="s">
        <v>38</v>
      </c>
      <c r="E20">
        <v>5.7619047619047619</v>
      </c>
      <c r="F20">
        <f t="shared" si="0"/>
        <v>1</v>
      </c>
      <c r="G20">
        <f t="shared" si="1"/>
        <v>0</v>
      </c>
      <c r="H20">
        <f t="shared" si="2"/>
        <v>1</v>
      </c>
      <c r="I20">
        <f t="shared" si="3"/>
        <v>0</v>
      </c>
      <c r="J20">
        <f t="shared" si="4"/>
        <v>0</v>
      </c>
      <c r="K20">
        <f t="shared" si="5"/>
        <v>1</v>
      </c>
      <c r="O20" t="s">
        <v>34</v>
      </c>
      <c r="P20" s="4">
        <v>1.2063492063492083</v>
      </c>
      <c r="Q20">
        <v>0.15487981459298245</v>
      </c>
      <c r="R20">
        <v>7.7889375676193993</v>
      </c>
      <c r="S20" s="4">
        <v>1.7574394249339107E-7</v>
      </c>
      <c r="T20">
        <v>0.8832755807850623</v>
      </c>
      <c r="U20">
        <v>1.5294228319133543</v>
      </c>
      <c r="V20">
        <v>0.8832755807850623</v>
      </c>
      <c r="W20">
        <v>1.5294228319133543</v>
      </c>
      <c r="Y20" t="s">
        <v>96</v>
      </c>
      <c r="Z20" t="s">
        <v>8</v>
      </c>
      <c r="AA20" t="s">
        <v>31</v>
      </c>
      <c r="AB20" t="s">
        <v>34</v>
      </c>
      <c r="AC20" t="s">
        <v>38</v>
      </c>
      <c r="AD20">
        <f t="shared" si="6"/>
        <v>6.3686067019400276</v>
      </c>
      <c r="AE20">
        <f t="shared" si="7"/>
        <v>-1.6825396825396819</v>
      </c>
      <c r="AF20">
        <f t="shared" si="7"/>
        <v>1.2063492063492083</v>
      </c>
      <c r="AG20">
        <f t="shared" si="7"/>
        <v>0.1851851851851869</v>
      </c>
      <c r="AH20">
        <f t="shared" si="8"/>
        <v>6.0776014109347409</v>
      </c>
      <c r="AI20" s="10">
        <f t="shared" si="9"/>
        <v>3.7069308634803844E-2</v>
      </c>
      <c r="AJ20" s="12">
        <v>13</v>
      </c>
    </row>
    <row r="21" spans="2:36" x14ac:dyDescent="0.2">
      <c r="B21" t="s">
        <v>32</v>
      </c>
      <c r="C21" t="s">
        <v>34</v>
      </c>
      <c r="D21" t="s">
        <v>38</v>
      </c>
      <c r="E21">
        <v>7.1428571428571432</v>
      </c>
      <c r="F21">
        <f t="shared" si="0"/>
        <v>0</v>
      </c>
      <c r="G21">
        <f t="shared" si="1"/>
        <v>1</v>
      </c>
      <c r="H21">
        <f t="shared" si="2"/>
        <v>1</v>
      </c>
      <c r="I21">
        <f t="shared" si="3"/>
        <v>0</v>
      </c>
      <c r="J21">
        <f t="shared" si="4"/>
        <v>0</v>
      </c>
      <c r="K21">
        <f t="shared" si="5"/>
        <v>1</v>
      </c>
      <c r="O21" t="s">
        <v>35</v>
      </c>
      <c r="P21" s="4">
        <v>-0.67195767195766898</v>
      </c>
      <c r="Q21">
        <v>0.15487981459298245</v>
      </c>
      <c r="R21">
        <v>-4.3385748731914813</v>
      </c>
      <c r="S21" s="4">
        <v>3.1880556473114755E-4</v>
      </c>
      <c r="T21">
        <v>-0.99503129752181496</v>
      </c>
      <c r="U21">
        <v>-0.34888404639352294</v>
      </c>
      <c r="V21">
        <v>-0.99503129752181496</v>
      </c>
      <c r="W21">
        <v>-0.34888404639352294</v>
      </c>
      <c r="Y21" t="s">
        <v>97</v>
      </c>
      <c r="Z21" t="s">
        <v>7</v>
      </c>
      <c r="AA21" t="s">
        <v>32</v>
      </c>
      <c r="AB21" t="s">
        <v>34</v>
      </c>
      <c r="AC21" t="s">
        <v>38</v>
      </c>
      <c r="AD21">
        <f t="shared" si="6"/>
        <v>6.3686067019400276</v>
      </c>
      <c r="AE21">
        <f t="shared" si="7"/>
        <v>-0.51322751322751259</v>
      </c>
      <c r="AF21">
        <f t="shared" si="7"/>
        <v>1.2063492063492083</v>
      </c>
      <c r="AG21">
        <f t="shared" si="7"/>
        <v>0.1851851851851869</v>
      </c>
      <c r="AH21">
        <f t="shared" si="8"/>
        <v>7.2469135802469102</v>
      </c>
      <c r="AI21" s="10">
        <f t="shared" si="9"/>
        <v>4.4201331741267849E-2</v>
      </c>
      <c r="AJ21" s="12">
        <v>5</v>
      </c>
    </row>
    <row r="22" spans="2:36" x14ac:dyDescent="0.2">
      <c r="B22" t="s">
        <v>33</v>
      </c>
      <c r="C22" t="s">
        <v>34</v>
      </c>
      <c r="D22" t="s">
        <v>38</v>
      </c>
      <c r="E22">
        <v>7.9047619047619051</v>
      </c>
      <c r="F22">
        <f t="shared" si="0"/>
        <v>0</v>
      </c>
      <c r="G22">
        <f t="shared" si="1"/>
        <v>0</v>
      </c>
      <c r="H22">
        <f t="shared" si="2"/>
        <v>1</v>
      </c>
      <c r="I22">
        <f t="shared" si="3"/>
        <v>0</v>
      </c>
      <c r="J22">
        <f t="shared" si="4"/>
        <v>0</v>
      </c>
      <c r="K22">
        <f t="shared" si="5"/>
        <v>1</v>
      </c>
      <c r="O22" t="s">
        <v>37</v>
      </c>
      <c r="P22" s="4">
        <v>0.58730158730158877</v>
      </c>
      <c r="Q22">
        <v>0.15487981459298245</v>
      </c>
      <c r="R22">
        <v>3.7919827631831322</v>
      </c>
      <c r="S22" s="4">
        <v>1.143718843645366E-3</v>
      </c>
      <c r="T22">
        <v>0.26422796173744273</v>
      </c>
      <c r="U22">
        <v>0.91037521286573475</v>
      </c>
      <c r="V22">
        <v>0.26422796173744273</v>
      </c>
      <c r="W22">
        <v>0.91037521286573475</v>
      </c>
      <c r="Y22" t="s">
        <v>98</v>
      </c>
      <c r="Z22" t="s">
        <v>6</v>
      </c>
      <c r="AA22" t="s">
        <v>33</v>
      </c>
      <c r="AB22" t="s">
        <v>34</v>
      </c>
      <c r="AC22" t="s">
        <v>38</v>
      </c>
      <c r="AD22">
        <f t="shared" si="6"/>
        <v>6.3686067019400276</v>
      </c>
      <c r="AE22">
        <f t="shared" si="7"/>
        <v>0</v>
      </c>
      <c r="AF22">
        <f t="shared" si="7"/>
        <v>1.2063492063492083</v>
      </c>
      <c r="AG22">
        <f t="shared" si="7"/>
        <v>0.1851851851851869</v>
      </c>
      <c r="AH22">
        <f t="shared" si="8"/>
        <v>7.7601410934744228</v>
      </c>
      <c r="AI22" s="10">
        <f t="shared" si="9"/>
        <v>4.7331676724647977E-2</v>
      </c>
      <c r="AJ22" s="12">
        <v>2</v>
      </c>
    </row>
    <row r="23" spans="2:36" x14ac:dyDescent="0.2">
      <c r="B23" t="s">
        <v>31</v>
      </c>
      <c r="C23" t="s">
        <v>35</v>
      </c>
      <c r="D23" t="s">
        <v>38</v>
      </c>
      <c r="E23">
        <v>4.666666666666667</v>
      </c>
      <c r="F23">
        <f t="shared" si="0"/>
        <v>1</v>
      </c>
      <c r="G23">
        <f t="shared" si="1"/>
        <v>0</v>
      </c>
      <c r="H23">
        <f t="shared" si="2"/>
        <v>0</v>
      </c>
      <c r="I23">
        <f t="shared" si="3"/>
        <v>1</v>
      </c>
      <c r="J23">
        <f t="shared" si="4"/>
        <v>0</v>
      </c>
      <c r="K23">
        <f t="shared" si="5"/>
        <v>1</v>
      </c>
      <c r="O23" t="s">
        <v>38</v>
      </c>
      <c r="P23" s="4">
        <v>0.1851851851851869</v>
      </c>
      <c r="Q23">
        <v>0.15487981459298245</v>
      </c>
      <c r="R23">
        <v>1.1956702406433379</v>
      </c>
      <c r="S23" s="4">
        <v>0.24580990841604661</v>
      </c>
      <c r="T23">
        <v>-0.13788844037895914</v>
      </c>
      <c r="U23">
        <v>0.50825881074933288</v>
      </c>
      <c r="V23">
        <v>-0.13788844037895914</v>
      </c>
      <c r="W23">
        <v>0.50825881074933288</v>
      </c>
      <c r="Y23" t="s">
        <v>99</v>
      </c>
      <c r="Z23" t="s">
        <v>5</v>
      </c>
      <c r="AA23" t="s">
        <v>31</v>
      </c>
      <c r="AB23" t="s">
        <v>35</v>
      </c>
      <c r="AC23" t="s">
        <v>38</v>
      </c>
      <c r="AD23">
        <f t="shared" si="6"/>
        <v>6.3686067019400276</v>
      </c>
      <c r="AE23">
        <f t="shared" si="7"/>
        <v>-1.6825396825396819</v>
      </c>
      <c r="AF23">
        <f t="shared" si="7"/>
        <v>-0.67195767195766898</v>
      </c>
      <c r="AG23">
        <f t="shared" si="7"/>
        <v>0.1851851851851869</v>
      </c>
      <c r="AH23">
        <f t="shared" si="8"/>
        <v>4.1992945326278637</v>
      </c>
      <c r="AI23" s="10">
        <f t="shared" si="9"/>
        <v>2.5612891427587915E-2</v>
      </c>
      <c r="AJ23" s="12">
        <v>26</v>
      </c>
    </row>
    <row r="24" spans="2:36" x14ac:dyDescent="0.2">
      <c r="B24" t="s">
        <v>32</v>
      </c>
      <c r="C24" t="s">
        <v>35</v>
      </c>
      <c r="D24" t="s">
        <v>38</v>
      </c>
      <c r="E24">
        <v>5.9047619047619051</v>
      </c>
      <c r="F24">
        <f t="shared" si="0"/>
        <v>0</v>
      </c>
      <c r="G24">
        <f t="shared" si="1"/>
        <v>1</v>
      </c>
      <c r="H24">
        <f t="shared" si="2"/>
        <v>0</v>
      </c>
      <c r="I24">
        <f t="shared" si="3"/>
        <v>1</v>
      </c>
      <c r="J24">
        <f t="shared" si="4"/>
        <v>0</v>
      </c>
      <c r="K24">
        <f t="shared" si="5"/>
        <v>1</v>
      </c>
      <c r="Y24" t="s">
        <v>100</v>
      </c>
      <c r="Z24" t="s">
        <v>4</v>
      </c>
      <c r="AA24" t="s">
        <v>32</v>
      </c>
      <c r="AB24" t="s">
        <v>35</v>
      </c>
      <c r="AC24" t="s">
        <v>38</v>
      </c>
      <c r="AD24">
        <f t="shared" si="6"/>
        <v>6.3686067019400276</v>
      </c>
      <c r="AE24">
        <f t="shared" si="7"/>
        <v>-0.51322751322751259</v>
      </c>
      <c r="AF24">
        <f t="shared" si="7"/>
        <v>-0.67195767195766898</v>
      </c>
      <c r="AG24">
        <f t="shared" si="7"/>
        <v>0.1851851851851869</v>
      </c>
      <c r="AH24">
        <f t="shared" si="8"/>
        <v>5.368606701940033</v>
      </c>
      <c r="AI24" s="10">
        <f t="shared" si="9"/>
        <v>3.2744914534051921E-2</v>
      </c>
      <c r="AJ24" s="12">
        <v>20</v>
      </c>
    </row>
    <row r="25" spans="2:36" x14ac:dyDescent="0.2">
      <c r="B25" t="s">
        <v>33</v>
      </c>
      <c r="C25" t="s">
        <v>35</v>
      </c>
      <c r="D25" t="s">
        <v>38</v>
      </c>
      <c r="E25">
        <v>5.666666666666667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1</v>
      </c>
      <c r="J25">
        <f t="shared" si="4"/>
        <v>0</v>
      </c>
      <c r="K25">
        <f t="shared" si="5"/>
        <v>1</v>
      </c>
      <c r="Y25" t="s">
        <v>101</v>
      </c>
      <c r="Z25" t="s">
        <v>3</v>
      </c>
      <c r="AA25" t="s">
        <v>33</v>
      </c>
      <c r="AB25" t="s">
        <v>35</v>
      </c>
      <c r="AC25" t="s">
        <v>38</v>
      </c>
      <c r="AD25">
        <f t="shared" si="6"/>
        <v>6.3686067019400276</v>
      </c>
      <c r="AE25">
        <f t="shared" si="7"/>
        <v>0</v>
      </c>
      <c r="AF25">
        <f t="shared" si="7"/>
        <v>-0.67195767195766898</v>
      </c>
      <c r="AG25">
        <f t="shared" si="7"/>
        <v>0.1851851851851869</v>
      </c>
      <c r="AH25">
        <f t="shared" si="8"/>
        <v>5.8818342151675456</v>
      </c>
      <c r="AI25" s="10">
        <f t="shared" si="9"/>
        <v>3.5875259517432048E-2</v>
      </c>
      <c r="AJ25" s="12">
        <v>16</v>
      </c>
    </row>
    <row r="26" spans="2:36" x14ac:dyDescent="0.2">
      <c r="B26" t="s">
        <v>31</v>
      </c>
      <c r="C26" t="s">
        <v>36</v>
      </c>
      <c r="D26" t="s">
        <v>38</v>
      </c>
      <c r="E26">
        <v>4.3809523809523814</v>
      </c>
      <c r="F26">
        <f t="shared" si="0"/>
        <v>1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1</v>
      </c>
      <c r="Y26" t="s">
        <v>102</v>
      </c>
      <c r="Z26" t="s">
        <v>2</v>
      </c>
      <c r="AA26" t="s">
        <v>31</v>
      </c>
      <c r="AB26" t="s">
        <v>36</v>
      </c>
      <c r="AC26" t="s">
        <v>38</v>
      </c>
      <c r="AD26">
        <f t="shared" si="6"/>
        <v>6.3686067019400276</v>
      </c>
      <c r="AE26">
        <f t="shared" si="7"/>
        <v>-1.6825396825396819</v>
      </c>
      <c r="AF26">
        <f t="shared" si="7"/>
        <v>0</v>
      </c>
      <c r="AG26">
        <f t="shared" si="7"/>
        <v>0.1851851851851869</v>
      </c>
      <c r="AH26">
        <f t="shared" si="8"/>
        <v>4.8712522045855327</v>
      </c>
      <c r="AI26" s="10">
        <f t="shared" si="9"/>
        <v>2.9711384343972191E-2</v>
      </c>
      <c r="AJ26" s="12">
        <v>23</v>
      </c>
    </row>
    <row r="27" spans="2:36" x14ac:dyDescent="0.2">
      <c r="B27" t="s">
        <v>32</v>
      </c>
      <c r="C27" t="s">
        <v>36</v>
      </c>
      <c r="D27" t="s">
        <v>38</v>
      </c>
      <c r="E27">
        <v>5.9523809523809526</v>
      </c>
      <c r="F27">
        <f t="shared" si="0"/>
        <v>0</v>
      </c>
      <c r="G27">
        <f t="shared" si="1"/>
        <v>1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1</v>
      </c>
      <c r="Y27" t="s">
        <v>103</v>
      </c>
      <c r="Z27" t="s">
        <v>1</v>
      </c>
      <c r="AA27" t="s">
        <v>32</v>
      </c>
      <c r="AB27" t="s">
        <v>36</v>
      </c>
      <c r="AC27" t="s">
        <v>38</v>
      </c>
      <c r="AD27">
        <f t="shared" si="6"/>
        <v>6.3686067019400276</v>
      </c>
      <c r="AE27">
        <f t="shared" si="7"/>
        <v>-0.51322751322751259</v>
      </c>
      <c r="AF27">
        <f t="shared" si="7"/>
        <v>0</v>
      </c>
      <c r="AG27">
        <f t="shared" si="7"/>
        <v>0.1851851851851869</v>
      </c>
      <c r="AH27">
        <f t="shared" si="8"/>
        <v>6.040564373897702</v>
      </c>
      <c r="AI27" s="10">
        <f t="shared" si="9"/>
        <v>3.6843407450436197E-2</v>
      </c>
      <c r="AJ27" s="12">
        <v>14</v>
      </c>
    </row>
    <row r="28" spans="2:36" x14ac:dyDescent="0.2">
      <c r="B28" t="s">
        <v>33</v>
      </c>
      <c r="C28" t="s">
        <v>36</v>
      </c>
      <c r="D28" t="s">
        <v>38</v>
      </c>
      <c r="E28">
        <v>6.6190476190476186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1</v>
      </c>
      <c r="Y28" t="s">
        <v>104</v>
      </c>
      <c r="Z28" t="s">
        <v>0</v>
      </c>
      <c r="AA28" t="s">
        <v>33</v>
      </c>
      <c r="AB28" t="s">
        <v>36</v>
      </c>
      <c r="AC28" t="s">
        <v>38</v>
      </c>
      <c r="AD28">
        <f t="shared" si="6"/>
        <v>6.3686067019400276</v>
      </c>
      <c r="AE28">
        <f t="shared" si="7"/>
        <v>0</v>
      </c>
      <c r="AF28">
        <f t="shared" si="7"/>
        <v>0</v>
      </c>
      <c r="AG28">
        <f t="shared" si="7"/>
        <v>0.1851851851851869</v>
      </c>
      <c r="AH28">
        <f t="shared" si="8"/>
        <v>6.5537918871252145</v>
      </c>
      <c r="AI28" s="10">
        <f t="shared" si="9"/>
        <v>3.9973752433816317E-2</v>
      </c>
      <c r="AJ28" s="12">
        <v>8</v>
      </c>
    </row>
    <row r="29" spans="2:36" x14ac:dyDescent="0.2">
      <c r="AG29" s="15" t="s">
        <v>58</v>
      </c>
      <c r="AH29" s="13">
        <f>SUM(AH2:AH28)</f>
        <v>163.95238095238085</v>
      </c>
    </row>
    <row r="34" spans="2:5" ht="34" x14ac:dyDescent="0.2">
      <c r="B34" s="5" t="s">
        <v>41</v>
      </c>
      <c r="C34" s="5" t="s">
        <v>40</v>
      </c>
      <c r="D34" s="5" t="s">
        <v>42</v>
      </c>
      <c r="E34" s="9" t="s">
        <v>65</v>
      </c>
    </row>
    <row r="35" spans="2:5" x14ac:dyDescent="0.2">
      <c r="B35" t="s">
        <v>31</v>
      </c>
      <c r="C35" t="s">
        <v>34</v>
      </c>
      <c r="D35" t="s">
        <v>37</v>
      </c>
      <c r="E35" t="s">
        <v>66</v>
      </c>
    </row>
    <row r="36" spans="2:5" x14ac:dyDescent="0.2">
      <c r="B36" t="s">
        <v>32</v>
      </c>
      <c r="C36" t="s">
        <v>35</v>
      </c>
      <c r="D36" t="s">
        <v>38</v>
      </c>
      <c r="E36" t="s">
        <v>66</v>
      </c>
    </row>
    <row r="37" spans="2:5" x14ac:dyDescent="0.2">
      <c r="B37" t="s">
        <v>33</v>
      </c>
      <c r="C37" t="s">
        <v>36</v>
      </c>
      <c r="D37" t="s">
        <v>39</v>
      </c>
      <c r="E37" t="s">
        <v>67</v>
      </c>
    </row>
  </sheetData>
  <conditionalFormatting sqref="AN2:AN4">
    <cfRule type="colorScale" priority="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I2:AI28">
    <cfRule type="top10" dxfId="1" priority="1" bottom="1" rank="5"/>
    <cfRule type="top10" dxfId="0" priority="2" rank="5"/>
  </conditionalFormatting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791EA788-E5DE-254E-AAFB-3461915C54FD}">
          <xm:f>'Conjoint Data Analysis'!$E$1:$E$28</xm:f>
        </x15:webExtension>
        <x15:webExtension appRef="{C45D80AB-D7A8-5B43-BADE-F76DB1313D23}">
          <xm:f>'Conjoint Data Analysis'!$F$1:$K$28</xm:f>
        </x15:webExtension>
        <x15:webExtension appRef="{B758F793-1773-A347-B730-EC3F33C12282}">
          <xm:f>'Conjoint Data Analysis'!$O$1:$X$23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Conjoint 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Begen</dc:creator>
  <cp:lastModifiedBy>Shaikh, Sheroz</cp:lastModifiedBy>
  <dcterms:created xsi:type="dcterms:W3CDTF">2014-05-05T21:51:42Z</dcterms:created>
  <dcterms:modified xsi:type="dcterms:W3CDTF">2024-03-25T02:34:10Z</dcterms:modified>
</cp:coreProperties>
</file>