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8445"/>
  </bookViews>
  <sheets>
    <sheet name="figure" sheetId="4" r:id="rId1"/>
    <sheet name="data" sheetId="1" r:id="rId2"/>
  </sheets>
  <calcPr calcId="125725"/>
</workbook>
</file>

<file path=xl/calcChain.xml><?xml version="1.0" encoding="utf-8"?>
<calcChain xmlns="http://schemas.openxmlformats.org/spreadsheetml/2006/main">
  <c r="C9" i="1"/>
  <c r="B9"/>
  <c r="C40"/>
  <c r="C38"/>
  <c r="C37"/>
  <c r="C36"/>
  <c r="C35"/>
  <c r="C34"/>
  <c r="B36"/>
  <c r="M22" l="1"/>
  <c r="C41"/>
  <c r="C43"/>
  <c r="C39"/>
  <c r="C33"/>
  <c r="C22"/>
  <c r="C17"/>
  <c r="C12"/>
  <c r="R10"/>
  <c r="M10" s="1"/>
  <c r="R11"/>
  <c r="M11" s="1"/>
  <c r="R12"/>
  <c r="L12" s="1"/>
  <c r="R13"/>
  <c r="M13" s="1"/>
  <c r="R14"/>
  <c r="M14" s="1"/>
  <c r="R15"/>
  <c r="M15" s="1"/>
  <c r="R16"/>
  <c r="M16" s="1"/>
  <c r="R17"/>
  <c r="L17" s="1"/>
  <c r="R18"/>
  <c r="M18" s="1"/>
  <c r="R19"/>
  <c r="M19" s="1"/>
  <c r="R20"/>
  <c r="M20" s="1"/>
  <c r="R21"/>
  <c r="M21" s="1"/>
  <c r="R22"/>
  <c r="L22" s="1"/>
  <c r="R23"/>
  <c r="M23" s="1"/>
  <c r="R24"/>
  <c r="M24" s="1"/>
  <c r="R25"/>
  <c r="M25" s="1"/>
  <c r="R26"/>
  <c r="M26" s="1"/>
  <c r="R27"/>
  <c r="M27" s="1"/>
  <c r="R28"/>
  <c r="M28" s="1"/>
  <c r="R29"/>
  <c r="M29" s="1"/>
  <c r="R30"/>
  <c r="M30" s="1"/>
  <c r="R31"/>
  <c r="M31" s="1"/>
  <c r="R32"/>
  <c r="M32" s="1"/>
  <c r="R33"/>
  <c r="L33" s="1"/>
  <c r="R34"/>
  <c r="M34" s="1"/>
  <c r="R35"/>
  <c r="M35" s="1"/>
  <c r="R36"/>
  <c r="L36" s="1"/>
  <c r="R37"/>
  <c r="M37" s="1"/>
  <c r="R38"/>
  <c r="M38" s="1"/>
  <c r="R39"/>
  <c r="L39" s="1"/>
  <c r="R40"/>
  <c r="M40" s="1"/>
  <c r="R41"/>
  <c r="M41" s="1"/>
  <c r="R42"/>
  <c r="M42" s="1"/>
  <c r="R43"/>
  <c r="L43" s="1"/>
  <c r="R44"/>
  <c r="M44" s="1"/>
  <c r="R45"/>
  <c r="L45" s="1"/>
  <c r="R46"/>
  <c r="M46" s="1"/>
  <c r="R47"/>
  <c r="L47" s="1"/>
  <c r="R48"/>
  <c r="M48" s="1"/>
  <c r="R49"/>
  <c r="L49" s="1"/>
  <c r="R50"/>
  <c r="M50" s="1"/>
  <c r="R51"/>
  <c r="L51" s="1"/>
  <c r="R52"/>
  <c r="M52" s="1"/>
  <c r="R53"/>
  <c r="L53" s="1"/>
  <c r="R9"/>
  <c r="M9" s="1"/>
  <c r="M53" l="1"/>
  <c r="M51"/>
  <c r="M49"/>
  <c r="M47"/>
  <c r="M45"/>
  <c r="M43"/>
  <c r="M39"/>
  <c r="M33"/>
  <c r="M17"/>
  <c r="L9"/>
  <c r="L52"/>
  <c r="L50"/>
  <c r="L48"/>
  <c r="L46"/>
  <c r="L44"/>
  <c r="M36"/>
  <c r="M12"/>
  <c r="B53"/>
  <c r="B51"/>
  <c r="B49"/>
  <c r="B47"/>
  <c r="B45"/>
  <c r="B43"/>
  <c r="B22"/>
  <c r="B12"/>
  <c r="B52"/>
  <c r="B50"/>
  <c r="B48"/>
  <c r="B46"/>
  <c r="B44"/>
  <c r="B39"/>
  <c r="B33"/>
  <c r="B17"/>
  <c r="C42"/>
  <c r="C18"/>
  <c r="C19" s="1"/>
  <c r="C20" s="1"/>
  <c r="C21" s="1"/>
  <c r="C23"/>
  <c r="C24" s="1"/>
  <c r="C25" s="1"/>
  <c r="C26" s="1"/>
  <c r="C27" s="1"/>
  <c r="C28" s="1"/>
  <c r="C29" s="1"/>
  <c r="C30" s="1"/>
  <c r="C31" s="1"/>
  <c r="C32" s="1"/>
  <c r="C13"/>
  <c r="C14" s="1"/>
  <c r="C15" s="1"/>
  <c r="C16" s="1"/>
  <c r="C10" l="1"/>
  <c r="C11" s="1"/>
</calcChain>
</file>

<file path=xl/sharedStrings.xml><?xml version="1.0" encoding="utf-8"?>
<sst xmlns="http://schemas.openxmlformats.org/spreadsheetml/2006/main" count="77" uniqueCount="49">
  <si>
    <t>Figure</t>
  </si>
  <si>
    <t>Figure data</t>
  </si>
  <si>
    <t>Year</t>
  </si>
  <si>
    <t>CPI-U-RS (Dec. 1977 = 100)</t>
  </si>
  <si>
    <t>CPI-U-RS index (2009=1)</t>
  </si>
  <si>
    <t>Nominal</t>
  </si>
  <si>
    <t>CEO average TDC (thousands)</t>
  </si>
  <si>
    <t>Annual production worker compensation (thousands)</t>
  </si>
  <si>
    <t>-</t>
  </si>
  <si>
    <t>(A)</t>
  </si>
  <si>
    <t>Compensation to wages ratio</t>
  </si>
  <si>
    <t>(1)</t>
  </si>
  <si>
    <t>(2)</t>
  </si>
  <si>
    <t>(3)</t>
  </si>
  <si>
    <t>(4)</t>
  </si>
  <si>
    <t>(5)</t>
  </si>
  <si>
    <t>(6)</t>
  </si>
  <si>
    <t>(7)</t>
  </si>
  <si>
    <t>Real (2009$)</t>
  </si>
  <si>
    <t>Average annual CEO TDC (thousands)</t>
  </si>
  <si>
    <t>Average hourly production worker earnings</t>
  </si>
  <si>
    <t>Ratio of average annual CEO TDC to  average annual production worker compensation</t>
  </si>
  <si>
    <t>Original data</t>
  </si>
  <si>
    <t>Figure data explanations &amp; Original data sources</t>
  </si>
  <si>
    <t>Figure data explanations:</t>
  </si>
  <si>
    <t>Column (A): Column (1)/Column (2)</t>
  </si>
  <si>
    <t>Imputed values</t>
  </si>
  <si>
    <t>(B)</t>
  </si>
  <si>
    <t>Column (B): CEO data is not available for all years.  For years where it is not possible to compute a ratio, the following smoothed average was used:</t>
  </si>
  <si>
    <t>Original data sources:</t>
  </si>
  <si>
    <t>Column (1): Column (4)/Column (7)</t>
  </si>
  <si>
    <t>Column (2): Column (5)/Column (7)*Column (3)*2.08</t>
  </si>
  <si>
    <r>
      <t>Ratio</t>
    </r>
    <r>
      <rPr>
        <vertAlign val="subscript"/>
        <sz val="10"/>
        <color theme="1"/>
        <rFont val="Calibri"/>
        <family val="2"/>
        <scheme val="minor"/>
      </rPr>
      <t>z</t>
    </r>
    <r>
      <rPr>
        <sz val="10"/>
        <color theme="1"/>
        <rFont val="Calibri"/>
        <family val="2"/>
        <scheme val="minor"/>
      </rPr>
      <t xml:space="preserve"> = (Ratio</t>
    </r>
    <r>
      <rPr>
        <vertAlign val="subscript"/>
        <sz val="10"/>
        <color theme="1"/>
        <rFont val="Calibri"/>
        <family val="2"/>
        <scheme val="minor"/>
      </rPr>
      <t>y</t>
    </r>
    <r>
      <rPr>
        <sz val="10"/>
        <color theme="1"/>
        <rFont val="Calibri"/>
        <family val="2"/>
        <scheme val="minor"/>
      </rPr>
      <t>/Ratio</t>
    </r>
    <r>
      <rPr>
        <vertAlign val="subscript"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)^(1/(y-x))*Ratio</t>
    </r>
    <r>
      <rPr>
        <vertAlign val="subscript"/>
        <sz val="10"/>
        <color theme="1"/>
        <rFont val="Calibri"/>
        <family val="2"/>
        <scheme val="minor"/>
      </rPr>
      <t>z-1</t>
    </r>
  </si>
  <si>
    <t>Note: the 2.08 comes from multiplying real compensation by 2,080 (the number of hours worked in a year, 40 hours*52 weeks) and dividing by 1,000</t>
  </si>
  <si>
    <t>Column (3): EPI analysis of Burea of Economic Analysis, National Income and Product Account data.</t>
  </si>
  <si>
    <t>http://www.bls.gov/cpi/cpiurs1978_2009.pdf</t>
  </si>
  <si>
    <t>Note: Data before 1978 estimated using the  annual change in the</t>
  </si>
  <si>
    <t>Consumer Price Index for all Urban Consumers</t>
  </si>
  <si>
    <t>Bureau of Labor Statistics</t>
  </si>
  <si>
    <t>Series ID:  CUUR0000SA0</t>
  </si>
  <si>
    <t>For years x, y where the ratio is defined, and year z where it is undefined, and y&gt;z&gt;x :</t>
  </si>
  <si>
    <t xml:space="preserve">Column (6):  Bureau of Labor Statistics, Consumer Price Index for All Urban Consumers Research Series </t>
  </si>
  <si>
    <t>Current Employment Statistics (CES)</t>
  </si>
  <si>
    <t xml:space="preserve">Average hourly earnings of production and non-supervisory workers </t>
  </si>
  <si>
    <t>Series ID: CEU0500000008</t>
  </si>
  <si>
    <t>Series ID: EEU00500006</t>
  </si>
  <si>
    <t>Column (5):</t>
  </si>
  <si>
    <t>Column (4): See note on the next page</t>
  </si>
  <si>
    <t>Note: Data before 1964 estimated using the annual  change in Average hourly earnings of production workers (discontinued in 2003)</t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</si>
</sst>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&quot;$&quot;#,##0"/>
    <numFmt numFmtId="166" formatCode="0.000"/>
    <numFmt numFmtId="167" formatCode="0.0"/>
    <numFmt numFmtId="168" formatCode="0.0000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7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167" fontId="2" fillId="2" borderId="0" xfId="0" applyNumberFormat="1" applyFont="1" applyFill="1" applyAlignment="1"/>
    <xf numFmtId="167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/>
    <xf numFmtId="0" fontId="2" fillId="2" borderId="0" xfId="0" applyFont="1" applyFill="1" applyAlignment="1">
      <alignment horizontal="left"/>
    </xf>
    <xf numFmtId="168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167" fontId="2" fillId="2" borderId="0" xfId="0" applyNumberFormat="1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B2842"/>
      <color rgb="FF0A4E7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700" b="1"/>
              <a:t>More compensation heading to the very top</a:t>
            </a:r>
          </a:p>
          <a:p>
            <a:pPr>
              <a:defRPr/>
            </a:pPr>
            <a:r>
              <a:rPr lang="en-US" sz="1400"/>
              <a:t>Ratio of  average CEO total direct compensation </a:t>
            </a:r>
          </a:p>
          <a:p>
            <a:pPr>
              <a:defRPr/>
            </a:pPr>
            <a:r>
              <a:rPr lang="en-US" sz="1400"/>
              <a:t>to average production worker compensation, 1965-2009</a:t>
            </a:r>
          </a:p>
        </c:rich>
      </c:tx>
      <c:layout>
        <c:manualLayout>
          <c:xMode val="edge"/>
          <c:yMode val="edge"/>
          <c:x val="0.25975479546268315"/>
          <c:y val="1.14892412627643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937777550292501E-2"/>
          <c:y val="0.15076288243612984"/>
          <c:w val="0.89542413362116369"/>
          <c:h val="0.68489345051961492"/>
        </c:manualLayout>
      </c:layout>
      <c:lineChart>
        <c:grouping val="standard"/>
        <c:ser>
          <c:idx val="1"/>
          <c:order val="0"/>
          <c:spPr>
            <a:ln w="44450">
              <a:solidFill>
                <a:srgbClr val="8B2842"/>
              </a:solidFill>
            </a:ln>
          </c:spPr>
          <c:marker>
            <c:symbol val="diamond"/>
            <c:size val="10"/>
            <c:spPr>
              <a:solidFill>
                <a:srgbClr val="8B2842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7.3202610762466884E-3"/>
                  <c:y val="-2.8303250384752284E-2"/>
                </c:manualLayout>
              </c:layout>
              <c:showVal val="1"/>
            </c:dLbl>
            <c:dLbl>
              <c:idx val="30"/>
              <c:layout/>
              <c:showVal val="1"/>
            </c:dLbl>
            <c:dLbl>
              <c:idx val="35"/>
              <c:layout/>
              <c:showVal val="1"/>
            </c:dLbl>
            <c:dLbl>
              <c:idx val="42"/>
              <c:layout>
                <c:manualLayout>
                  <c:x val="-2.1960783228739948E-2"/>
                  <c:y val="-2.8303250384752336E-2"/>
                </c:manualLayout>
              </c:layout>
              <c:showVal val="1"/>
            </c:dLbl>
            <c:dLbl>
              <c:idx val="44"/>
              <c:layout>
                <c:manualLayout>
                  <c:x val="-2.928104430498675E-2"/>
                  <c:y val="1.2129964450608119E-2"/>
                </c:manualLayout>
              </c:layout>
              <c:showVal val="1"/>
            </c:dLbl>
            <c:delete val="1"/>
            <c:numFmt formatCode="#,##0.0" sourceLinked="0"/>
            <c:txPr>
              <a:bodyPr/>
              <a:lstStyle/>
              <a:p>
                <a:pPr>
                  <a:defRPr sz="1400" b="1">
                    <a:solidFill>
                      <a:srgbClr val="8B2842"/>
                    </a:solidFill>
                  </a:defRPr>
                </a:pPr>
                <a:endParaRPr lang="en-US"/>
              </a:p>
            </c:txPr>
          </c:dLbls>
          <c:cat>
            <c:numRef>
              <c:f>data!$A$9:$A$53</c:f>
              <c:numCache>
                <c:formatCode>General</c:formatCode>
                <c:ptCount val="4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</c:numCache>
            </c:numRef>
          </c:cat>
          <c:val>
            <c:numRef>
              <c:f>data!$B$9:$B$53</c:f>
              <c:numCache>
                <c:formatCode>General</c:formatCode>
                <c:ptCount val="45"/>
                <c:pt idx="0" formatCode="0.0">
                  <c:v>24.173921464066542</c:v>
                </c:pt>
                <c:pt idx="3" formatCode="0.0">
                  <c:v>28.583580845984304</c:v>
                </c:pt>
                <c:pt idx="8" formatCode="0.0">
                  <c:v>26.533232001049509</c:v>
                </c:pt>
                <c:pt idx="13" formatCode="0.0">
                  <c:v>34.918939228445424</c:v>
                </c:pt>
                <c:pt idx="24" formatCode="0.0">
                  <c:v>70.35085594990862</c:v>
                </c:pt>
                <c:pt idx="27" formatCode="0.0">
                  <c:v>125.61082352313591</c:v>
                </c:pt>
                <c:pt idx="30" formatCode="0.0">
                  <c:v>100.18606173767549</c:v>
                </c:pt>
                <c:pt idx="34" formatCode="0.0">
                  <c:v>247.22902307445946</c:v>
                </c:pt>
                <c:pt idx="35" formatCode="0.0">
                  <c:v>298.45006688228631</c:v>
                </c:pt>
                <c:pt idx="36" formatCode="0.0">
                  <c:v>235.40679027783423</c:v>
                </c:pt>
                <c:pt idx="37" formatCode="0.0">
                  <c:v>142.81646424288317</c:v>
                </c:pt>
                <c:pt idx="38" formatCode="0.0">
                  <c:v>180.59228730269933</c:v>
                </c:pt>
                <c:pt idx="39" formatCode="0.0">
                  <c:v>238.49460933530494</c:v>
                </c:pt>
                <c:pt idx="40" formatCode="0.0">
                  <c:v>264.13059288601147</c:v>
                </c:pt>
                <c:pt idx="41" formatCode="0.0">
                  <c:v>273.56951838464965</c:v>
                </c:pt>
                <c:pt idx="42" formatCode="0.0">
                  <c:v>277.27371216884359</c:v>
                </c:pt>
                <c:pt idx="43" formatCode="0.0">
                  <c:v>240.45009487589795</c:v>
                </c:pt>
                <c:pt idx="44" formatCode="0.0">
                  <c:v>185.25350779644725</c:v>
                </c:pt>
              </c:numCache>
            </c:numRef>
          </c:val>
        </c:ser>
        <c:ser>
          <c:idx val="0"/>
          <c:order val="1"/>
          <c:spPr>
            <a:ln w="44450">
              <a:solidFill>
                <a:srgbClr val="8B2842"/>
              </a:solidFill>
              <a:prstDash val="solid"/>
            </a:ln>
          </c:spPr>
          <c:marker>
            <c:symbol val="none"/>
          </c:marker>
          <c:dPt>
            <c:idx val="0"/>
            <c:marker/>
          </c:dPt>
          <c:dPt>
            <c:idx val="3"/>
            <c:marker/>
          </c:dPt>
          <c:dPt>
            <c:idx val="8"/>
            <c:marker/>
          </c:dPt>
          <c:dPt>
            <c:idx val="13"/>
            <c:marker/>
          </c:dPt>
          <c:dPt>
            <c:idx val="24"/>
            <c:marker/>
          </c:dPt>
          <c:dPt>
            <c:idx val="27"/>
            <c:marker/>
          </c:dPt>
          <c:dPt>
            <c:idx val="30"/>
            <c:marker/>
          </c:dPt>
          <c:dPt>
            <c:idx val="34"/>
            <c:marker/>
          </c:dPt>
          <c:dLbls>
            <c:dLbl>
              <c:idx val="13"/>
              <c:layout>
                <c:manualLayout>
                  <c:x val="-2.3424835443989395E-2"/>
                  <c:y val="-3.6389893351824402E-2"/>
                </c:manualLayout>
              </c:layout>
              <c:showVal val="1"/>
            </c:dLbl>
            <c:dLbl>
              <c:idx val="24"/>
              <c:layout>
                <c:manualLayout>
                  <c:x val="-4.0993462026981536E-2"/>
                  <c:y val="-3.8411554093592384E-2"/>
                </c:manualLayout>
              </c:layout>
              <c:showVal val="1"/>
            </c:dLbl>
            <c:dLbl>
              <c:idx val="27"/>
              <c:layout>
                <c:manualLayout>
                  <c:x val="-3.5137253165984095E-2"/>
                  <c:y val="-4.2454875577128418E-2"/>
                </c:manualLayout>
              </c:layout>
              <c:showVal val="1"/>
            </c:dLbl>
            <c:delete val="1"/>
            <c:txPr>
              <a:bodyPr/>
              <a:lstStyle/>
              <a:p>
                <a:pPr>
                  <a:defRPr sz="1400" b="1">
                    <a:solidFill>
                      <a:srgbClr val="8B2842"/>
                    </a:solidFill>
                  </a:defRPr>
                </a:pPr>
                <a:endParaRPr lang="en-US"/>
              </a:p>
            </c:txPr>
          </c:dLbls>
          <c:cat>
            <c:numRef>
              <c:f>data!$A$9:$A$53</c:f>
              <c:numCache>
                <c:formatCode>General</c:formatCode>
                <c:ptCount val="4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</c:numCache>
            </c:numRef>
          </c:cat>
          <c:val>
            <c:numRef>
              <c:f>data!$C$9:$C$53</c:f>
              <c:numCache>
                <c:formatCode>0.0</c:formatCode>
                <c:ptCount val="45"/>
                <c:pt idx="0">
                  <c:v>24.173921464066542</c:v>
                </c:pt>
                <c:pt idx="1">
                  <c:v>25.562517114749056</c:v>
                </c:pt>
                <c:pt idx="2">
                  <c:v>27.030876319059416</c:v>
                </c:pt>
                <c:pt idx="3">
                  <c:v>28.583580845984304</c:v>
                </c:pt>
                <c:pt idx="4">
                  <c:v>28.161211781118624</c:v>
                </c:pt>
                <c:pt idx="5">
                  <c:v>27.74508390863247</c:v>
                </c:pt>
                <c:pt idx="6">
                  <c:v>27.335105004720742</c:v>
                </c:pt>
                <c:pt idx="7">
                  <c:v>26.931184208335601</c:v>
                </c:pt>
                <c:pt idx="8">
                  <c:v>26.533232001049509</c:v>
                </c:pt>
                <c:pt idx="9">
                  <c:v>28.031370520609613</c:v>
                </c:pt>
                <c:pt idx="10">
                  <c:v>29.614098019895252</c:v>
                </c:pt>
                <c:pt idx="11">
                  <c:v>31.28619062300816</c:v>
                </c:pt>
                <c:pt idx="12">
                  <c:v>33.052694127020587</c:v>
                </c:pt>
                <c:pt idx="13">
                  <c:v>34.918939228445424</c:v>
                </c:pt>
                <c:pt idx="14">
                  <c:v>37.214856281880621</c:v>
                </c:pt>
                <c:pt idx="15">
                  <c:v>39.661729671124569</c:v>
                </c:pt>
                <c:pt idx="16">
                  <c:v>42.269484761419321</c:v>
                </c:pt>
                <c:pt idx="17">
                  <c:v>45.048699509861784</c:v>
                </c:pt>
                <c:pt idx="18">
                  <c:v>48.010647373258379</c:v>
                </c:pt>
                <c:pt idx="19">
                  <c:v>51.16734303716715</c:v>
                </c:pt>
                <c:pt idx="20">
                  <c:v>54.531591151620269</c:v>
                </c:pt>
                <c:pt idx="21">
                  <c:v>58.11703827121579</c:v>
                </c:pt>
                <c:pt idx="22">
                  <c:v>61.938228210265684</c:v>
                </c:pt>
                <c:pt idx="23">
                  <c:v>66.010661037539762</c:v>
                </c:pt>
                <c:pt idx="24">
                  <c:v>70.35085594990862</c:v>
                </c:pt>
                <c:pt idx="25">
                  <c:v>85.347069079017643</c:v>
                </c:pt>
                <c:pt idx="26">
                  <c:v>103.5399228911311</c:v>
                </c:pt>
                <c:pt idx="27">
                  <c:v>125.61082352313591</c:v>
                </c:pt>
                <c:pt idx="28">
                  <c:v>116.48959721953192</c:v>
                </c:pt>
                <c:pt idx="29">
                  <c:v>108.03070849917157</c:v>
                </c:pt>
                <c:pt idx="30">
                  <c:v>100.18606173767549</c:v>
                </c:pt>
                <c:pt idx="31">
                  <c:v>125.56839464894364</c:v>
                </c:pt>
                <c:pt idx="32">
                  <c:v>157.38139079663449</c:v>
                </c:pt>
                <c:pt idx="33">
                  <c:v>197.25427117492708</c:v>
                </c:pt>
                <c:pt idx="34">
                  <c:v>247.22902307445946</c:v>
                </c:pt>
              </c:numCache>
            </c:numRef>
          </c:val>
        </c:ser>
        <c:marker val="1"/>
        <c:axId val="50606080"/>
        <c:axId val="50608384"/>
      </c:lineChart>
      <c:catAx>
        <c:axId val="50606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50608384"/>
        <c:crosses val="autoZero"/>
        <c:auto val="1"/>
        <c:lblAlgn val="ctr"/>
        <c:lblOffset val="100"/>
        <c:tickLblSkip val="4"/>
        <c:tickMarkSkip val="2"/>
      </c:catAx>
      <c:valAx>
        <c:axId val="50608384"/>
        <c:scaling>
          <c:orientation val="minMax"/>
          <c:max val="350"/>
        </c:scaling>
        <c:axPos val="l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Ratio</a:t>
                </a:r>
              </a:p>
            </c:rich>
          </c:tx>
          <c:layout>
            <c:manualLayout>
              <c:xMode val="edge"/>
              <c:yMode val="edge"/>
              <c:x val="5.6440942093391785E-3"/>
              <c:y val="0.41293407603099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506060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yriad Pro" pitchFamily="34" charset="0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1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0.08627</cdr:x>
      <cdr:y>0.91192</cdr:y>
    </cdr:from>
    <cdr:to>
      <cdr:x>0.62952</cdr:x>
      <cdr:y>0.97376</cdr:y>
    </cdr:to>
    <cdr:sp macro="" textlink="">
      <cdr:nvSpPr>
        <cdr:cNvPr id="563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366" y="5728631"/>
          <a:ext cx="4712451" cy="388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Myriad Pro" pitchFamily="34" charset="0"/>
              <a:cs typeface="Arial"/>
            </a:rPr>
            <a:t>Source: </a:t>
          </a:r>
          <a:r>
            <a:rPr lang="en-US" sz="1100" b="0" i="0" strike="noStrike">
              <a:solidFill>
                <a:srgbClr val="000000"/>
              </a:solidFill>
              <a:latin typeface="Myriad Pro" pitchFamily="34" charset="0"/>
              <a:cs typeface="Arial"/>
            </a:rPr>
            <a:t>Authors' analysis of </a:t>
          </a:r>
          <a:r>
            <a:rPr lang="en-US" sz="1100" b="0" i="1" strike="noStrike">
              <a:solidFill>
                <a:srgbClr val="000000"/>
              </a:solidFill>
              <a:latin typeface="Myriad Pro" pitchFamily="34" charset="0"/>
              <a:cs typeface="Arial"/>
            </a:rPr>
            <a:t>Wall Street Journal</a:t>
          </a:r>
          <a:r>
            <a:rPr lang="en-US" sz="1100" b="0" i="0" strike="noStrike">
              <a:solidFill>
                <a:srgbClr val="000000"/>
              </a:solidFill>
              <a:latin typeface="Myriad Pro" pitchFamily="34" charset="0"/>
              <a:cs typeface="Arial"/>
            </a:rPr>
            <a:t>/Mercer, Hay Group (2010).</a:t>
          </a:r>
        </a:p>
        <a:p xmlns:a="http://schemas.openxmlformats.org/drawingml/2006/main"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Myriad Pro" pitchFamily="34" charset="0"/>
              <a:cs typeface="Arial"/>
            </a:rPr>
            <a:t>Note: </a:t>
          </a:r>
          <a:r>
            <a:rPr lang="en-US" sz="1100" b="0" i="0" strike="noStrike">
              <a:solidFill>
                <a:srgbClr val="000000"/>
              </a:solidFill>
              <a:latin typeface="Myriad Pro" pitchFamily="34" charset="0"/>
              <a:cs typeface="Arial"/>
            </a:rPr>
            <a:t>Point</a:t>
          </a:r>
          <a:r>
            <a:rPr lang="en-US" sz="1100" b="0" i="0" strike="noStrike" baseline="0">
              <a:solidFill>
                <a:srgbClr val="000000"/>
              </a:solidFill>
              <a:latin typeface="Myriad Pro" pitchFamily="34" charset="0"/>
              <a:cs typeface="Arial"/>
            </a:rPr>
            <a:t> markers denote where ratio is known. </a:t>
          </a:r>
          <a:endParaRPr lang="en-US" sz="1100" b="0" i="0" strike="noStrike">
            <a:solidFill>
              <a:srgbClr val="000000"/>
            </a:solidFill>
            <a:latin typeface="Myriad Pro" pitchFamily="34" charset="0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6"/>
  <sheetViews>
    <sheetView topLeftCell="A3" zoomScale="80" zoomScaleNormal="80" workbookViewId="0">
      <selection activeCell="C10" sqref="C10"/>
    </sheetView>
  </sheetViews>
  <sheetFormatPr defaultRowHeight="12.75"/>
  <cols>
    <col min="1" max="1" width="9.140625" style="2"/>
    <col min="2" max="3" width="20.28515625" style="2" customWidth="1"/>
    <col min="4" max="6" width="9.140625" style="2"/>
    <col min="7" max="8" width="9.28515625" style="2" bestFit="1" customWidth="1"/>
    <col min="9" max="9" width="9.28515625" style="2" customWidth="1"/>
    <col min="10" max="11" width="9.140625" style="2"/>
    <col min="12" max="12" width="13.28515625" style="2" customWidth="1"/>
    <col min="13" max="13" width="20.7109375" style="2" customWidth="1"/>
    <col min="14" max="14" width="12.42578125" style="2" customWidth="1"/>
    <col min="15" max="15" width="11.140625" style="2" bestFit="1" customWidth="1"/>
    <col min="16" max="16" width="15.7109375" style="2" customWidth="1"/>
    <col min="17" max="17" width="10.7109375" style="2" customWidth="1"/>
    <col min="18" max="18" width="9.5703125" style="2" bestFit="1" customWidth="1"/>
    <col min="19" max="16384" width="9.140625" style="2"/>
  </cols>
  <sheetData>
    <row r="1" spans="1:20">
      <c r="A1" s="2" t="s">
        <v>0</v>
      </c>
    </row>
    <row r="3" spans="1:20">
      <c r="A3" s="21" t="s">
        <v>1</v>
      </c>
      <c r="B3" s="21"/>
      <c r="C3" s="21"/>
      <c r="E3" s="26" t="s">
        <v>23</v>
      </c>
      <c r="F3" s="26"/>
      <c r="G3" s="26"/>
      <c r="H3" s="26"/>
      <c r="I3" s="26"/>
      <c r="K3" s="21" t="s">
        <v>22</v>
      </c>
      <c r="L3" s="21"/>
      <c r="M3" s="21"/>
      <c r="N3" s="21"/>
      <c r="O3" s="21"/>
      <c r="P3" s="21"/>
      <c r="Q3" s="21"/>
      <c r="R3" s="21"/>
    </row>
    <row r="4" spans="1:20" ht="15" customHeight="1">
      <c r="A4" s="23" t="s">
        <v>2</v>
      </c>
      <c r="B4" s="23" t="s">
        <v>21</v>
      </c>
      <c r="C4" s="23" t="s">
        <v>26</v>
      </c>
      <c r="E4" s="15"/>
      <c r="F4" s="15"/>
      <c r="G4" s="15"/>
      <c r="H4" s="15"/>
      <c r="I4" s="15"/>
      <c r="L4" s="27" t="s">
        <v>18</v>
      </c>
      <c r="M4" s="27"/>
      <c r="N4" s="12"/>
      <c r="O4" s="27" t="s">
        <v>5</v>
      </c>
      <c r="P4" s="27"/>
    </row>
    <row r="5" spans="1:20" ht="15" customHeight="1">
      <c r="A5" s="23"/>
      <c r="B5" s="23"/>
      <c r="C5" s="23"/>
      <c r="E5" s="17" t="s">
        <v>24</v>
      </c>
      <c r="F5" s="15"/>
      <c r="G5" s="15"/>
      <c r="H5" s="15"/>
      <c r="I5" s="15"/>
      <c r="K5" s="28" t="s">
        <v>2</v>
      </c>
      <c r="L5" s="23" t="s">
        <v>19</v>
      </c>
      <c r="M5" s="23" t="s">
        <v>7</v>
      </c>
      <c r="N5" s="23" t="s">
        <v>10</v>
      </c>
      <c r="O5" s="23" t="s">
        <v>6</v>
      </c>
      <c r="P5" s="23" t="s">
        <v>20</v>
      </c>
      <c r="Q5" s="23" t="s">
        <v>3</v>
      </c>
      <c r="R5" s="23" t="s">
        <v>4</v>
      </c>
    </row>
    <row r="6" spans="1:20">
      <c r="A6" s="23"/>
      <c r="B6" s="23"/>
      <c r="C6" s="23"/>
      <c r="E6" s="15"/>
      <c r="F6" s="15"/>
      <c r="G6" s="15"/>
      <c r="H6" s="15"/>
      <c r="I6" s="15"/>
      <c r="K6" s="28"/>
      <c r="L6" s="23"/>
      <c r="M6" s="23"/>
      <c r="N6" s="23"/>
      <c r="O6" s="23"/>
      <c r="P6" s="23"/>
      <c r="Q6" s="23"/>
      <c r="R6" s="23"/>
    </row>
    <row r="7" spans="1:20">
      <c r="A7" s="23"/>
      <c r="B7" s="23"/>
      <c r="C7" s="23"/>
      <c r="E7" s="15" t="s">
        <v>25</v>
      </c>
      <c r="F7" s="15"/>
      <c r="G7" s="15"/>
      <c r="H7" s="15"/>
      <c r="I7" s="15"/>
      <c r="K7" s="28"/>
      <c r="L7" s="23"/>
      <c r="M7" s="23"/>
      <c r="N7" s="23"/>
      <c r="O7" s="23"/>
      <c r="P7" s="23"/>
      <c r="Q7" s="23"/>
      <c r="R7" s="23"/>
    </row>
    <row r="8" spans="1:20">
      <c r="B8" s="11" t="s">
        <v>9</v>
      </c>
      <c r="C8" s="11" t="s">
        <v>27</v>
      </c>
      <c r="E8" s="15"/>
      <c r="F8" s="15"/>
      <c r="G8" s="15"/>
      <c r="H8" s="15"/>
      <c r="I8" s="15"/>
      <c r="L8" s="11" t="s">
        <v>11</v>
      </c>
      <c r="M8" s="11" t="s">
        <v>12</v>
      </c>
      <c r="N8" s="11" t="s">
        <v>13</v>
      </c>
      <c r="O8" s="11" t="s">
        <v>14</v>
      </c>
      <c r="P8" s="11" t="s">
        <v>15</v>
      </c>
      <c r="Q8" s="11" t="s">
        <v>16</v>
      </c>
      <c r="R8" s="11" t="s">
        <v>17</v>
      </c>
    </row>
    <row r="9" spans="1:20">
      <c r="A9" s="3">
        <v>1965</v>
      </c>
      <c r="B9" s="4">
        <f>L9/M9</f>
        <v>24.173921464066542</v>
      </c>
      <c r="C9" s="4">
        <f>B9</f>
        <v>24.173921464066542</v>
      </c>
      <c r="D9" s="5"/>
      <c r="E9" s="24" t="s">
        <v>28</v>
      </c>
      <c r="F9" s="24"/>
      <c r="G9" s="24"/>
      <c r="H9" s="24"/>
      <c r="I9" s="24"/>
      <c r="J9" s="6"/>
      <c r="K9" s="3">
        <v>1965</v>
      </c>
      <c r="L9" s="7">
        <f>O9/R9</f>
        <v>886.42964032962527</v>
      </c>
      <c r="M9" s="8">
        <f t="shared" ref="M9:M53" si="0">P9/R9*N9*2.08</f>
        <v>36.668839255032061</v>
      </c>
      <c r="N9" s="9">
        <v>1.1257013773353366</v>
      </c>
      <c r="O9" s="7">
        <v>148.86389832837199</v>
      </c>
      <c r="P9" s="8">
        <v>2.63</v>
      </c>
      <c r="Q9" s="1">
        <v>52.9</v>
      </c>
      <c r="R9" s="9">
        <f>Q9/Q$53</f>
        <v>0.16793650793650794</v>
      </c>
    </row>
    <row r="10" spans="1:20">
      <c r="A10" s="3">
        <v>1966</v>
      </c>
      <c r="C10" s="4">
        <f>(B$12/B$9)^(1/(A$12-A$9))*B9</f>
        <v>25.562517114749056</v>
      </c>
      <c r="D10" s="5"/>
      <c r="E10" s="24"/>
      <c r="F10" s="24"/>
      <c r="G10" s="24"/>
      <c r="H10" s="24"/>
      <c r="I10" s="24"/>
      <c r="J10" s="6"/>
      <c r="K10" s="3">
        <v>1966</v>
      </c>
      <c r="L10" s="7" t="s">
        <v>8</v>
      </c>
      <c r="M10" s="8">
        <f t="shared" si="0"/>
        <v>37.224452136052719</v>
      </c>
      <c r="N10" s="9">
        <v>1.1321153489476512</v>
      </c>
      <c r="O10" s="7"/>
      <c r="P10" s="8">
        <v>2.73</v>
      </c>
      <c r="Q10" s="1">
        <v>54.4</v>
      </c>
      <c r="R10" s="9">
        <f t="shared" ref="R10:R53" si="1">Q10/Q$53</f>
        <v>0.17269841269841268</v>
      </c>
    </row>
    <row r="11" spans="1:20">
      <c r="A11" s="3">
        <v>1967</v>
      </c>
      <c r="C11" s="4">
        <f>(B$12/B$9)^(1/(A$12-A$9))*C10</f>
        <v>27.030876319059416</v>
      </c>
      <c r="D11" s="5"/>
      <c r="E11" s="24"/>
      <c r="F11" s="24"/>
      <c r="G11" s="24"/>
      <c r="H11" s="24"/>
      <c r="I11" s="24"/>
      <c r="J11" s="6"/>
      <c r="K11" s="3">
        <v>1967</v>
      </c>
      <c r="L11" s="7" t="s">
        <v>8</v>
      </c>
      <c r="M11" s="8">
        <f t="shared" si="0"/>
        <v>37.692482639061694</v>
      </c>
      <c r="N11" s="9">
        <v>1.1323973802301488</v>
      </c>
      <c r="O11" s="7"/>
      <c r="P11" s="8">
        <v>2.85</v>
      </c>
      <c r="Q11" s="1">
        <v>56.1</v>
      </c>
      <c r="R11" s="9">
        <f t="shared" si="1"/>
        <v>0.17809523809523811</v>
      </c>
      <c r="T11" s="10"/>
    </row>
    <row r="12" spans="1:20">
      <c r="A12" s="3">
        <v>1968</v>
      </c>
      <c r="B12" s="4">
        <f t="shared" ref="B12:B53" si="2">L12/M12</f>
        <v>28.583580845984304</v>
      </c>
      <c r="C12" s="4">
        <f>B12</f>
        <v>28.583580845984304</v>
      </c>
      <c r="D12" s="5"/>
      <c r="E12" s="18"/>
      <c r="F12" s="18"/>
      <c r="G12" s="18"/>
      <c r="H12" s="18"/>
      <c r="I12" s="18"/>
      <c r="J12" s="6"/>
      <c r="K12" s="3">
        <v>1968</v>
      </c>
      <c r="L12" s="7">
        <f>O12/R12</f>
        <v>1103.1792424550101</v>
      </c>
      <c r="M12" s="8">
        <f t="shared" si="0"/>
        <v>38.594857950066647</v>
      </c>
      <c r="N12" s="9">
        <v>1.1371484661115989</v>
      </c>
      <c r="O12" s="7">
        <v>204.17571376230819</v>
      </c>
      <c r="P12" s="8">
        <v>3.02</v>
      </c>
      <c r="Q12" s="1">
        <v>58.3</v>
      </c>
      <c r="R12" s="9">
        <f t="shared" si="1"/>
        <v>0.18507936507936507</v>
      </c>
    </row>
    <row r="13" spans="1:20">
      <c r="A13" s="3">
        <v>1969</v>
      </c>
      <c r="C13" s="4">
        <f>(B$17/B$12)^(1/(A$17-A$12))*B12</f>
        <v>28.161211781118624</v>
      </c>
      <c r="D13" s="5"/>
      <c r="E13" s="24" t="s">
        <v>40</v>
      </c>
      <c r="F13" s="24"/>
      <c r="G13" s="24"/>
      <c r="H13" s="24"/>
      <c r="I13" s="24"/>
      <c r="J13" s="6"/>
      <c r="K13" s="3">
        <v>1969</v>
      </c>
      <c r="L13" s="7" t="s">
        <v>8</v>
      </c>
      <c r="M13" s="8">
        <f t="shared" si="0"/>
        <v>39.508921228071713</v>
      </c>
      <c r="N13" s="9">
        <v>1.140466948970855</v>
      </c>
      <c r="O13" s="7"/>
      <c r="P13" s="8">
        <v>3.22</v>
      </c>
      <c r="Q13" s="1">
        <v>60.9</v>
      </c>
      <c r="R13" s="9">
        <f t="shared" si="1"/>
        <v>0.19333333333333333</v>
      </c>
    </row>
    <row r="14" spans="1:20">
      <c r="A14" s="3">
        <v>1970</v>
      </c>
      <c r="C14" s="4">
        <f>(B$17/B$12)^(1/(A$17-A$12))*C13</f>
        <v>27.74508390863247</v>
      </c>
      <c r="D14" s="5"/>
      <c r="E14" s="24"/>
      <c r="F14" s="24"/>
      <c r="G14" s="24"/>
      <c r="H14" s="24"/>
      <c r="I14" s="24"/>
      <c r="J14" s="6"/>
      <c r="K14" s="3">
        <v>1970</v>
      </c>
      <c r="L14" s="7" t="s">
        <v>8</v>
      </c>
      <c r="M14" s="8">
        <f t="shared" si="0"/>
        <v>39.968721320067566</v>
      </c>
      <c r="N14" s="9">
        <v>1.1464848148532629</v>
      </c>
      <c r="O14" s="7"/>
      <c r="P14" s="8">
        <v>3.4</v>
      </c>
      <c r="Q14" s="1">
        <v>63.9</v>
      </c>
      <c r="R14" s="9">
        <f t="shared" si="1"/>
        <v>0.20285714285714285</v>
      </c>
    </row>
    <row r="15" spans="1:20">
      <c r="A15" s="3">
        <v>1971</v>
      </c>
      <c r="C15" s="4">
        <f>(B$17/B$12)^(1/(A$17-A$12))*C14</f>
        <v>27.335105004720742</v>
      </c>
      <c r="D15" s="5"/>
      <c r="E15" s="18"/>
      <c r="F15" s="19"/>
      <c r="G15" s="18"/>
      <c r="H15" s="18"/>
      <c r="I15" s="18"/>
      <c r="J15" s="6"/>
      <c r="K15" s="3">
        <v>1971</v>
      </c>
      <c r="L15" s="7" t="s">
        <v>8</v>
      </c>
      <c r="M15" s="8">
        <f t="shared" si="0"/>
        <v>41.200653649706489</v>
      </c>
      <c r="N15" s="9">
        <v>1.1554453956966531</v>
      </c>
      <c r="O15" s="7"/>
      <c r="P15" s="8">
        <v>3.63</v>
      </c>
      <c r="Q15" s="1">
        <v>66.7</v>
      </c>
      <c r="R15" s="9">
        <f t="shared" si="1"/>
        <v>0.21174603174603177</v>
      </c>
    </row>
    <row r="16" spans="1:20" ht="14.25">
      <c r="A16" s="3">
        <v>1972</v>
      </c>
      <c r="C16" s="4">
        <f>(B$17/B$12)^(1/(A$17-A$12))*C15</f>
        <v>26.931184208335601</v>
      </c>
      <c r="D16" s="5"/>
      <c r="E16" s="18" t="s">
        <v>32</v>
      </c>
      <c r="F16" s="19"/>
      <c r="G16" s="18"/>
      <c r="H16" s="18"/>
      <c r="I16" s="18"/>
      <c r="J16" s="6"/>
      <c r="K16" s="3">
        <v>1972</v>
      </c>
      <c r="L16" s="7" t="s">
        <v>8</v>
      </c>
      <c r="M16" s="8">
        <f t="shared" si="0"/>
        <v>43.318128316192606</v>
      </c>
      <c r="N16" s="9">
        <v>1.1646298704339375</v>
      </c>
      <c r="O16" s="7"/>
      <c r="P16" s="8">
        <v>3.9</v>
      </c>
      <c r="Q16" s="1">
        <v>68.7</v>
      </c>
      <c r="R16" s="9">
        <f t="shared" si="1"/>
        <v>0.21809523809523809</v>
      </c>
    </row>
    <row r="17" spans="1:18">
      <c r="A17" s="3">
        <v>1973</v>
      </c>
      <c r="B17" s="4">
        <f>L17/M17</f>
        <v>26.533232001049509</v>
      </c>
      <c r="C17" s="4">
        <f>B17</f>
        <v>26.533232001049509</v>
      </c>
      <c r="D17" s="5"/>
      <c r="E17" s="18"/>
      <c r="F17" s="19"/>
      <c r="G17" s="18"/>
      <c r="H17" s="18"/>
      <c r="I17" s="18"/>
      <c r="J17" s="6"/>
      <c r="K17" s="3">
        <v>1973</v>
      </c>
      <c r="L17" s="7">
        <f>O17/R17</f>
        <v>1158.0122089707677</v>
      </c>
      <c r="M17" s="8">
        <f t="shared" si="0"/>
        <v>43.64384289576796</v>
      </c>
      <c r="N17" s="9">
        <v>1.1745502834960824</v>
      </c>
      <c r="O17" s="7">
        <v>268.36473414243187</v>
      </c>
      <c r="P17" s="8">
        <v>4.1399999999999997</v>
      </c>
      <c r="Q17" s="1">
        <v>73</v>
      </c>
      <c r="R17" s="9">
        <f t="shared" si="1"/>
        <v>0.23174603174603176</v>
      </c>
    </row>
    <row r="18" spans="1:18">
      <c r="A18" s="3">
        <v>1974</v>
      </c>
      <c r="C18" s="4">
        <f>(B$22/B$17)^(1/(A$22-A$17))*B17</f>
        <v>28.031370520609613</v>
      </c>
      <c r="D18" s="5"/>
      <c r="E18" s="20" t="s">
        <v>29</v>
      </c>
      <c r="F18" s="18"/>
      <c r="G18" s="18"/>
      <c r="H18" s="18"/>
      <c r="I18" s="18"/>
      <c r="J18" s="6"/>
      <c r="K18" s="3">
        <v>1974</v>
      </c>
      <c r="L18" s="7" t="s">
        <v>8</v>
      </c>
      <c r="M18" s="8">
        <f t="shared" si="0"/>
        <v>42.824735926215354</v>
      </c>
      <c r="N18" s="9">
        <v>1.184766113107673</v>
      </c>
      <c r="O18" s="7"/>
      <c r="P18" s="8">
        <v>4.43</v>
      </c>
      <c r="Q18" s="1">
        <v>80.3</v>
      </c>
      <c r="R18" s="9">
        <f t="shared" si="1"/>
        <v>0.25492063492063494</v>
      </c>
    </row>
    <row r="19" spans="1:18">
      <c r="A19" s="3">
        <v>1975</v>
      </c>
      <c r="C19" s="4">
        <f>(B$22/B$17)^(1/(A$22-A$17))*C18</f>
        <v>29.614098019895252</v>
      </c>
      <c r="D19" s="5"/>
      <c r="E19" s="18"/>
      <c r="F19" s="18"/>
      <c r="G19" s="18"/>
      <c r="H19" s="18"/>
      <c r="I19" s="18"/>
      <c r="J19" s="6"/>
      <c r="K19" s="3">
        <v>1975</v>
      </c>
      <c r="L19" s="7" t="s">
        <v>8</v>
      </c>
      <c r="M19" s="8">
        <f t="shared" si="0"/>
        <v>42.771309418941719</v>
      </c>
      <c r="N19" s="9">
        <v>1.1993261223614999</v>
      </c>
      <c r="O19" s="7"/>
      <c r="P19" s="8">
        <v>4.7300000000000004</v>
      </c>
      <c r="Q19" s="1">
        <v>86.9</v>
      </c>
      <c r="R19" s="9">
        <f t="shared" si="1"/>
        <v>0.27587301587301588</v>
      </c>
    </row>
    <row r="20" spans="1:18">
      <c r="A20" s="3">
        <v>1976</v>
      </c>
      <c r="C20" s="4">
        <f>(B$22/B$17)^(1/(A$22-A$17))*C19</f>
        <v>31.28619062300816</v>
      </c>
      <c r="D20" s="5"/>
      <c r="E20" s="18" t="s">
        <v>30</v>
      </c>
      <c r="F20" s="18"/>
      <c r="G20" s="18"/>
      <c r="H20" s="18"/>
      <c r="I20" s="18"/>
      <c r="J20" s="6"/>
      <c r="K20" s="3">
        <v>1976</v>
      </c>
      <c r="L20" s="7" t="s">
        <v>8</v>
      </c>
      <c r="M20" s="8">
        <f t="shared" si="0"/>
        <v>43.755157634548191</v>
      </c>
      <c r="N20" s="9">
        <v>1.2128870485236318</v>
      </c>
      <c r="O20" s="7"/>
      <c r="P20" s="8">
        <v>5.0599999999999996</v>
      </c>
      <c r="Q20" s="1">
        <v>91.9</v>
      </c>
      <c r="R20" s="9">
        <f t="shared" si="1"/>
        <v>0.29174603174603175</v>
      </c>
    </row>
    <row r="21" spans="1:18">
      <c r="A21" s="3">
        <v>1977</v>
      </c>
      <c r="C21" s="4">
        <f>(B$22/B$17)^(1/(A$22-A$17))*C20</f>
        <v>33.052694127020587</v>
      </c>
      <c r="D21" s="5"/>
      <c r="E21" s="18"/>
      <c r="F21" s="18"/>
      <c r="G21" s="18"/>
      <c r="H21" s="18"/>
      <c r="I21" s="18"/>
      <c r="J21" s="6"/>
      <c r="K21" s="3">
        <v>1977</v>
      </c>
      <c r="L21" s="7" t="s">
        <v>8</v>
      </c>
      <c r="M21" s="8">
        <f t="shared" si="0"/>
        <v>44.675034623098881</v>
      </c>
      <c r="N21" s="9">
        <v>1.2245786206604967</v>
      </c>
      <c r="O21" s="7"/>
      <c r="P21" s="8">
        <v>5.44</v>
      </c>
      <c r="Q21" s="1">
        <v>97.7</v>
      </c>
      <c r="R21" s="9">
        <f t="shared" si="1"/>
        <v>0.31015873015873019</v>
      </c>
    </row>
    <row r="22" spans="1:18">
      <c r="A22" s="3">
        <v>1978</v>
      </c>
      <c r="B22" s="4">
        <f t="shared" si="2"/>
        <v>34.918939228445424</v>
      </c>
      <c r="C22" s="4">
        <f>B22</f>
        <v>34.918939228445424</v>
      </c>
      <c r="D22" s="5"/>
      <c r="E22" s="18" t="s">
        <v>31</v>
      </c>
      <c r="F22" s="18"/>
      <c r="G22" s="18"/>
      <c r="H22" s="18"/>
      <c r="I22" s="18"/>
      <c r="J22" s="6"/>
      <c r="K22" s="3">
        <v>1978</v>
      </c>
      <c r="L22" s="7">
        <f>O22/R22</f>
        <v>1584.4162541553815</v>
      </c>
      <c r="M22" s="8">
        <f t="shared" si="0"/>
        <v>45.374123302826312</v>
      </c>
      <c r="N22" s="9">
        <v>1.2295820959314152</v>
      </c>
      <c r="O22" s="7">
        <v>525.12081566292647</v>
      </c>
      <c r="P22" s="8">
        <v>5.88</v>
      </c>
      <c r="Q22" s="1">
        <v>104.4</v>
      </c>
      <c r="R22" s="9">
        <f t="shared" si="1"/>
        <v>0.33142857142857146</v>
      </c>
    </row>
    <row r="23" spans="1:18">
      <c r="A23" s="3">
        <v>1979</v>
      </c>
      <c r="C23" s="4">
        <f>(B$33/B$22)^(1/(A$33-A$22))*B22</f>
        <v>37.214856281880621</v>
      </c>
      <c r="D23" s="5"/>
      <c r="E23" s="18"/>
      <c r="F23" s="18"/>
      <c r="G23" s="18"/>
      <c r="H23" s="18"/>
      <c r="I23" s="18"/>
      <c r="J23" s="6"/>
      <c r="K23" s="3">
        <v>1979</v>
      </c>
      <c r="L23" s="7" t="s">
        <v>8</v>
      </c>
      <c r="M23" s="8">
        <f t="shared" si="0"/>
        <v>44.777482310936733</v>
      </c>
      <c r="N23" s="9">
        <v>1.2331688583954337</v>
      </c>
      <c r="O23" s="7"/>
      <c r="P23" s="8">
        <v>6.34</v>
      </c>
      <c r="Q23" s="1">
        <v>114.4</v>
      </c>
      <c r="R23" s="9">
        <f t="shared" si="1"/>
        <v>0.36317460317460321</v>
      </c>
    </row>
    <row r="24" spans="1:18" ht="12.75" customHeight="1">
      <c r="A24" s="3">
        <v>1980</v>
      </c>
      <c r="C24" s="4">
        <f t="shared" ref="C24:C32" si="3">(B$33/B$22)^(1/(A$33-A$22))*C23</f>
        <v>39.661729671124569</v>
      </c>
      <c r="D24" s="5"/>
      <c r="E24" s="24" t="s">
        <v>33</v>
      </c>
      <c r="F24" s="24"/>
      <c r="G24" s="24"/>
      <c r="H24" s="24"/>
      <c r="I24" s="24"/>
      <c r="J24" s="6"/>
      <c r="K24" s="3">
        <v>1980</v>
      </c>
      <c r="L24" s="7" t="s">
        <v>8</v>
      </c>
      <c r="M24" s="8">
        <f t="shared" si="0"/>
        <v>43.724936436348152</v>
      </c>
      <c r="N24" s="9">
        <v>1.2382555326194151</v>
      </c>
      <c r="O24" s="7"/>
      <c r="P24" s="8">
        <v>6.85</v>
      </c>
      <c r="Q24" s="1">
        <v>127.1</v>
      </c>
      <c r="R24" s="9">
        <f t="shared" si="1"/>
        <v>0.40349206349206346</v>
      </c>
    </row>
    <row r="25" spans="1:18">
      <c r="A25" s="3">
        <v>1981</v>
      </c>
      <c r="C25" s="4">
        <f t="shared" si="3"/>
        <v>42.269484761419321</v>
      </c>
      <c r="D25" s="5"/>
      <c r="E25" s="24"/>
      <c r="F25" s="24"/>
      <c r="G25" s="24"/>
      <c r="H25" s="24"/>
      <c r="I25" s="24"/>
      <c r="J25" s="6"/>
      <c r="K25" s="3">
        <v>1981</v>
      </c>
      <c r="L25" s="7" t="s">
        <v>8</v>
      </c>
      <c r="M25" s="8">
        <f t="shared" si="0"/>
        <v>43.504725266721699</v>
      </c>
      <c r="N25" s="9">
        <v>1.2423067398626662</v>
      </c>
      <c r="O25" s="7"/>
      <c r="P25" s="8">
        <v>7.44</v>
      </c>
      <c r="Q25" s="1">
        <v>139.19999999999999</v>
      </c>
      <c r="R25" s="9">
        <f t="shared" si="1"/>
        <v>0.44190476190476186</v>
      </c>
    </row>
    <row r="26" spans="1:18">
      <c r="A26" s="3">
        <v>1982</v>
      </c>
      <c r="C26" s="4">
        <f t="shared" si="3"/>
        <v>45.048699509861784</v>
      </c>
      <c r="D26" s="5"/>
      <c r="E26" s="24"/>
      <c r="F26" s="24"/>
      <c r="G26" s="24"/>
      <c r="H26" s="24"/>
      <c r="I26" s="24"/>
      <c r="J26" s="6"/>
      <c r="K26" s="3">
        <v>1982</v>
      </c>
      <c r="L26" s="7" t="s">
        <v>8</v>
      </c>
      <c r="M26" s="8">
        <f t="shared" si="0"/>
        <v>43.532641041099701</v>
      </c>
      <c r="N26" s="9">
        <v>1.2460995871686105</v>
      </c>
      <c r="O26" s="7"/>
      <c r="P26" s="8">
        <v>7.87</v>
      </c>
      <c r="Q26" s="1">
        <v>147.6</v>
      </c>
      <c r="R26" s="9">
        <f t="shared" si="1"/>
        <v>0.46857142857142853</v>
      </c>
    </row>
    <row r="27" spans="1:18">
      <c r="A27" s="3">
        <v>1983</v>
      </c>
      <c r="C27" s="4">
        <f t="shared" si="3"/>
        <v>48.010647373258379</v>
      </c>
      <c r="D27" s="5"/>
      <c r="E27" s="18"/>
      <c r="F27" s="18"/>
      <c r="G27" s="18"/>
      <c r="H27" s="18"/>
      <c r="I27" s="18"/>
      <c r="J27" s="6"/>
      <c r="K27" s="3">
        <v>1983</v>
      </c>
      <c r="L27" s="7" t="s">
        <v>8</v>
      </c>
      <c r="M27" s="8">
        <f t="shared" si="0"/>
        <v>43.557151635092524</v>
      </c>
      <c r="N27" s="9">
        <v>1.2477005041545199</v>
      </c>
      <c r="O27" s="7"/>
      <c r="P27" s="8">
        <v>8.1999999999999993</v>
      </c>
      <c r="Q27" s="1">
        <v>153.9</v>
      </c>
      <c r="R27" s="9">
        <f t="shared" si="1"/>
        <v>0.4885714285714286</v>
      </c>
    </row>
    <row r="28" spans="1:18" ht="12.75" customHeight="1">
      <c r="A28" s="3">
        <v>1984</v>
      </c>
      <c r="C28" s="4">
        <f t="shared" si="3"/>
        <v>51.16734303716715</v>
      </c>
      <c r="D28" s="5"/>
      <c r="E28" s="22" t="s">
        <v>34</v>
      </c>
      <c r="F28" s="22"/>
      <c r="G28" s="22"/>
      <c r="H28" s="22"/>
      <c r="I28" s="22"/>
      <c r="J28" s="6"/>
      <c r="K28" s="3">
        <v>1984</v>
      </c>
      <c r="L28" s="7" t="s">
        <v>8</v>
      </c>
      <c r="M28" s="8">
        <f t="shared" si="0"/>
        <v>43.334212482683384</v>
      </c>
      <c r="N28" s="9">
        <v>1.2479921144976058</v>
      </c>
      <c r="O28" s="7"/>
      <c r="P28" s="8">
        <v>8.49</v>
      </c>
      <c r="Q28" s="1">
        <v>160.19999999999999</v>
      </c>
      <c r="R28" s="9">
        <f t="shared" si="1"/>
        <v>0.50857142857142856</v>
      </c>
    </row>
    <row r="29" spans="1:18">
      <c r="A29" s="3">
        <v>1985</v>
      </c>
      <c r="C29" s="4">
        <f t="shared" si="3"/>
        <v>54.531591151620269</v>
      </c>
      <c r="D29" s="5"/>
      <c r="E29" s="22"/>
      <c r="F29" s="22"/>
      <c r="G29" s="22"/>
      <c r="H29" s="22"/>
      <c r="I29" s="22"/>
      <c r="J29" s="6"/>
      <c r="K29" s="3">
        <v>1985</v>
      </c>
      <c r="L29" s="7" t="s">
        <v>8</v>
      </c>
      <c r="M29" s="8">
        <f t="shared" si="0"/>
        <v>43.050520798143374</v>
      </c>
      <c r="N29" s="9">
        <v>1.2457061159469807</v>
      </c>
      <c r="O29" s="7"/>
      <c r="P29" s="8">
        <v>8.74</v>
      </c>
      <c r="Q29" s="1">
        <v>165.7</v>
      </c>
      <c r="R29" s="9">
        <f t="shared" si="1"/>
        <v>0.52603174603174596</v>
      </c>
    </row>
    <row r="30" spans="1:18">
      <c r="A30" s="3">
        <v>1986</v>
      </c>
      <c r="C30" s="4">
        <f t="shared" si="3"/>
        <v>58.11703827121579</v>
      </c>
      <c r="D30" s="5"/>
      <c r="E30" s="18"/>
      <c r="F30" s="18"/>
      <c r="G30" s="18"/>
      <c r="H30" s="18"/>
      <c r="I30" s="18"/>
      <c r="J30" s="6"/>
      <c r="K30" s="3">
        <v>1986</v>
      </c>
      <c r="L30" s="7" t="s">
        <v>8</v>
      </c>
      <c r="M30" s="8">
        <f t="shared" si="0"/>
        <v>43.113808949407129</v>
      </c>
      <c r="N30" s="9">
        <v>1.2431001757265816</v>
      </c>
      <c r="O30" s="7"/>
      <c r="P30" s="8">
        <v>8.93</v>
      </c>
      <c r="Q30" s="1">
        <v>168.7</v>
      </c>
      <c r="R30" s="9">
        <f t="shared" si="1"/>
        <v>0.53555555555555556</v>
      </c>
    </row>
    <row r="31" spans="1:18">
      <c r="A31" s="3">
        <v>1987</v>
      </c>
      <c r="C31" s="4">
        <f t="shared" si="3"/>
        <v>61.938228210265684</v>
      </c>
      <c r="D31" s="5"/>
      <c r="E31" s="18" t="s">
        <v>47</v>
      </c>
      <c r="F31" s="18"/>
      <c r="G31" s="18"/>
      <c r="H31" s="18"/>
      <c r="I31" s="18"/>
      <c r="J31" s="6"/>
      <c r="K31" s="3">
        <v>1987</v>
      </c>
      <c r="L31" s="7" t="s">
        <v>8</v>
      </c>
      <c r="M31" s="8">
        <f t="shared" si="0"/>
        <v>42.46408446210264</v>
      </c>
      <c r="N31" s="9">
        <v>1.236653870565638</v>
      </c>
      <c r="O31" s="7"/>
      <c r="P31" s="8">
        <v>9.14</v>
      </c>
      <c r="Q31" s="1">
        <v>174.4</v>
      </c>
      <c r="R31" s="9">
        <f t="shared" si="1"/>
        <v>0.55365079365079362</v>
      </c>
    </row>
    <row r="32" spans="1:18">
      <c r="A32" s="3">
        <v>1988</v>
      </c>
      <c r="C32" s="4">
        <f t="shared" si="3"/>
        <v>66.010661037539762</v>
      </c>
      <c r="D32" s="5"/>
      <c r="E32" s="18"/>
      <c r="F32" s="18"/>
      <c r="G32" s="18"/>
      <c r="H32" s="18"/>
      <c r="I32" s="18"/>
      <c r="J32" s="6"/>
      <c r="K32" s="3">
        <v>1988</v>
      </c>
      <c r="L32" s="7" t="s">
        <v>8</v>
      </c>
      <c r="M32" s="8">
        <f t="shared" si="0"/>
        <v>42.177852755574591</v>
      </c>
      <c r="N32" s="9">
        <v>1.232925995266015</v>
      </c>
      <c r="O32" s="7"/>
      <c r="P32" s="8">
        <v>9.44</v>
      </c>
      <c r="Q32" s="1">
        <v>180.8</v>
      </c>
      <c r="R32" s="9">
        <f t="shared" si="1"/>
        <v>0.57396825396825402</v>
      </c>
    </row>
    <row r="33" spans="1:18">
      <c r="A33" s="3">
        <v>1989</v>
      </c>
      <c r="B33" s="4">
        <f t="shared" si="2"/>
        <v>70.35085594990862</v>
      </c>
      <c r="C33" s="4">
        <f>B33</f>
        <v>70.35085594990862</v>
      </c>
      <c r="D33" s="5"/>
      <c r="E33" s="15" t="s">
        <v>46</v>
      </c>
      <c r="F33" s="18"/>
      <c r="G33" s="18"/>
      <c r="H33" s="18"/>
      <c r="I33" s="18"/>
      <c r="J33" s="6"/>
      <c r="K33" s="3">
        <v>1989</v>
      </c>
      <c r="L33" s="7">
        <f>O33/R33</f>
        <v>2950.5174552054714</v>
      </c>
      <c r="M33" s="8">
        <f t="shared" si="0"/>
        <v>41.940036341651698</v>
      </c>
      <c r="N33" s="9">
        <v>1.2318860192300698</v>
      </c>
      <c r="O33" s="7">
        <v>1766.5637842912756</v>
      </c>
      <c r="P33" s="8">
        <v>9.8000000000000007</v>
      </c>
      <c r="Q33" s="1">
        <v>188.6</v>
      </c>
      <c r="R33" s="9">
        <f t="shared" si="1"/>
        <v>0.59873015873015867</v>
      </c>
    </row>
    <row r="34" spans="1:18">
      <c r="A34" s="3">
        <v>1990</v>
      </c>
      <c r="B34" s="4"/>
      <c r="C34" s="4">
        <f>(B$36/B$33)^(1/(A$36-A$33))*C33</f>
        <v>85.347069079017643</v>
      </c>
      <c r="D34" s="5"/>
      <c r="E34" s="15" t="s">
        <v>38</v>
      </c>
      <c r="F34" s="18"/>
      <c r="G34" s="18"/>
      <c r="H34" s="18"/>
      <c r="I34" s="18"/>
      <c r="J34" s="6"/>
      <c r="K34" s="3">
        <v>1990</v>
      </c>
      <c r="L34" s="7" t="s">
        <v>8</v>
      </c>
      <c r="M34" s="8">
        <f t="shared" si="0"/>
        <v>41.544001098569709</v>
      </c>
      <c r="N34" s="9">
        <v>1.2308339045579262</v>
      </c>
      <c r="O34" s="7"/>
      <c r="P34" s="8">
        <v>10.199999999999999</v>
      </c>
      <c r="Q34" s="1">
        <v>198</v>
      </c>
      <c r="R34" s="9">
        <f t="shared" si="1"/>
        <v>0.62857142857142856</v>
      </c>
    </row>
    <row r="35" spans="1:18">
      <c r="A35" s="3">
        <v>1991</v>
      </c>
      <c r="B35" s="4"/>
      <c r="C35" s="4">
        <f>(B$36/B$33)^(1/(A$36-A$33))*C34</f>
        <v>103.5399228911311</v>
      </c>
      <c r="D35" s="5"/>
      <c r="E35" s="15" t="s">
        <v>42</v>
      </c>
      <c r="F35" s="18"/>
      <c r="G35" s="18"/>
      <c r="H35" s="18"/>
      <c r="I35" s="18"/>
      <c r="J35" s="6"/>
      <c r="K35" s="3">
        <v>1991</v>
      </c>
      <c r="L35" s="7" t="s">
        <v>8</v>
      </c>
      <c r="M35" s="8">
        <f t="shared" si="0"/>
        <v>41.559241454227504</v>
      </c>
      <c r="N35" s="9">
        <v>1.2366410079791708</v>
      </c>
      <c r="O35" s="7"/>
      <c r="P35" s="8">
        <v>10.52</v>
      </c>
      <c r="Q35" s="1">
        <v>205.1</v>
      </c>
      <c r="R35" s="9">
        <f t="shared" si="1"/>
        <v>0.65111111111111108</v>
      </c>
    </row>
    <row r="36" spans="1:18">
      <c r="A36" s="3">
        <v>1992</v>
      </c>
      <c r="B36" s="4">
        <f t="shared" si="2"/>
        <v>125.61082352313591</v>
      </c>
      <c r="C36" s="4">
        <f>B36</f>
        <v>125.61082352313591</v>
      </c>
      <c r="D36" s="5"/>
      <c r="E36" s="25" t="s">
        <v>43</v>
      </c>
      <c r="F36" s="25"/>
      <c r="G36" s="25"/>
      <c r="H36" s="25"/>
      <c r="I36" s="25"/>
      <c r="J36" s="6"/>
      <c r="K36" s="3">
        <v>1992</v>
      </c>
      <c r="L36" s="7">
        <f>O36/R36</f>
        <v>5227.2579885877312</v>
      </c>
      <c r="M36" s="8">
        <f t="shared" si="0"/>
        <v>41.614709958691876</v>
      </c>
      <c r="N36" s="9">
        <v>1.2402137806926634</v>
      </c>
      <c r="O36" s="7">
        <v>3489.817</v>
      </c>
      <c r="P36" s="8">
        <v>10.77</v>
      </c>
      <c r="Q36" s="1">
        <v>210.3</v>
      </c>
      <c r="R36" s="9">
        <f t="shared" si="1"/>
        <v>0.66761904761904767</v>
      </c>
    </row>
    <row r="37" spans="1:18">
      <c r="A37" s="3">
        <v>1993</v>
      </c>
      <c r="C37" s="4">
        <f>(B$39/B$36)^(1/(A$39-A$36))*C36</f>
        <v>116.48959721953192</v>
      </c>
      <c r="D37" s="5"/>
      <c r="E37" s="25"/>
      <c r="F37" s="25"/>
      <c r="G37" s="25"/>
      <c r="H37" s="25"/>
      <c r="I37" s="25"/>
      <c r="J37" s="6"/>
      <c r="K37" s="3">
        <v>1993</v>
      </c>
      <c r="L37" s="7" t="s">
        <v>8</v>
      </c>
      <c r="M37" s="8">
        <f t="shared" si="0"/>
        <v>41.721141129842636</v>
      </c>
      <c r="N37" s="9">
        <v>1.2418446943741523</v>
      </c>
      <c r="O37" s="7"/>
      <c r="P37" s="8">
        <v>11.05</v>
      </c>
      <c r="Q37" s="1">
        <v>215.5</v>
      </c>
      <c r="R37" s="9">
        <f t="shared" si="1"/>
        <v>0.68412698412698414</v>
      </c>
    </row>
    <row r="38" spans="1:18">
      <c r="A38" s="3">
        <v>1994</v>
      </c>
      <c r="C38" s="4">
        <f>(B$39/B$36)^(1/(A$39-A$36))*C37</f>
        <v>108.03070849917157</v>
      </c>
      <c r="D38" s="5"/>
      <c r="E38" s="16" t="s">
        <v>44</v>
      </c>
      <c r="F38" s="18"/>
      <c r="G38" s="18"/>
      <c r="H38" s="18"/>
      <c r="I38" s="18"/>
      <c r="J38" s="6"/>
      <c r="K38" s="3">
        <v>1994</v>
      </c>
      <c r="L38" s="7" t="s">
        <v>8</v>
      </c>
      <c r="M38" s="8">
        <f t="shared" si="0"/>
        <v>41.838728756742285</v>
      </c>
      <c r="N38" s="9">
        <v>1.2394002503589487</v>
      </c>
      <c r="O38" s="7"/>
      <c r="P38" s="8">
        <v>11.34</v>
      </c>
      <c r="Q38" s="1">
        <v>220.1</v>
      </c>
      <c r="R38" s="9">
        <f t="shared" si="1"/>
        <v>0.69873015873015876</v>
      </c>
    </row>
    <row r="39" spans="1:18">
      <c r="A39" s="3">
        <v>1995</v>
      </c>
      <c r="B39" s="4">
        <f t="shared" si="2"/>
        <v>100.18606173767549</v>
      </c>
      <c r="C39" s="4">
        <f>B39</f>
        <v>100.18606173767549</v>
      </c>
      <c r="D39" s="5"/>
      <c r="E39" s="15"/>
      <c r="F39" s="18"/>
      <c r="G39" s="18"/>
      <c r="H39" s="18"/>
      <c r="I39" s="18"/>
      <c r="J39" s="6"/>
      <c r="K39" s="3">
        <v>1995</v>
      </c>
      <c r="L39" s="7">
        <f>O39/R39</f>
        <v>4167.4723602484464</v>
      </c>
      <c r="M39" s="8">
        <f t="shared" si="0"/>
        <v>41.59732689324035</v>
      </c>
      <c r="N39" s="9">
        <v>1.2283426194585116</v>
      </c>
      <c r="O39" s="7">
        <v>2982.058</v>
      </c>
      <c r="P39" s="8">
        <v>11.65</v>
      </c>
      <c r="Q39" s="1">
        <v>225.4</v>
      </c>
      <c r="R39" s="9">
        <f t="shared" si="1"/>
        <v>0.71555555555555561</v>
      </c>
    </row>
    <row r="40" spans="1:18">
      <c r="A40" s="3">
        <v>1996</v>
      </c>
      <c r="C40" s="4">
        <f>(B$43/B$39)^(1/(A$43-A$39))*C39</f>
        <v>125.56839464894364</v>
      </c>
      <c r="D40" s="5"/>
      <c r="E40" s="25" t="s">
        <v>48</v>
      </c>
      <c r="F40" s="25"/>
      <c r="G40" s="25"/>
      <c r="H40" s="25"/>
      <c r="I40" s="25"/>
      <c r="J40" s="6"/>
      <c r="K40" s="3">
        <v>1996</v>
      </c>
      <c r="L40" s="7" t="s">
        <v>8</v>
      </c>
      <c r="M40" s="8">
        <f t="shared" si="0"/>
        <v>41.573964365839636</v>
      </c>
      <c r="N40" s="9">
        <v>1.2195073394767861</v>
      </c>
      <c r="O40" s="7"/>
      <c r="P40" s="8">
        <v>12.04</v>
      </c>
      <c r="Q40" s="1">
        <v>231.4</v>
      </c>
      <c r="R40" s="9">
        <f t="shared" si="1"/>
        <v>0.73460317460317459</v>
      </c>
    </row>
    <row r="41" spans="1:18">
      <c r="A41" s="3">
        <v>1997</v>
      </c>
      <c r="C41" s="4">
        <f>(B$43/B$39)^(1/(A$43-A$39))*C40</f>
        <v>157.38139079663449</v>
      </c>
      <c r="D41" s="5"/>
      <c r="E41" s="25"/>
      <c r="F41" s="25"/>
      <c r="G41" s="25"/>
      <c r="H41" s="25"/>
      <c r="I41" s="25"/>
      <c r="J41" s="6"/>
      <c r="K41" s="3">
        <v>1997</v>
      </c>
      <c r="L41" s="7" t="s">
        <v>8</v>
      </c>
      <c r="M41" s="8">
        <f t="shared" si="0"/>
        <v>41.969334817815842</v>
      </c>
      <c r="N41" s="9">
        <v>1.2104541947555099</v>
      </c>
      <c r="O41" s="7"/>
      <c r="P41" s="8">
        <v>12.51</v>
      </c>
      <c r="Q41" s="1">
        <v>236.4</v>
      </c>
      <c r="R41" s="9">
        <f t="shared" si="1"/>
        <v>0.75047619047619052</v>
      </c>
    </row>
    <row r="42" spans="1:18">
      <c r="A42" s="3">
        <v>1998</v>
      </c>
      <c r="B42" s="4"/>
      <c r="C42" s="4">
        <f>(B$43/B$39)^(1/(A$43-A$39))*C41</f>
        <v>197.25427117492708</v>
      </c>
      <c r="D42" s="5"/>
      <c r="E42" s="25"/>
      <c r="F42" s="25"/>
      <c r="G42" s="25"/>
      <c r="H42" s="25"/>
      <c r="I42" s="25"/>
      <c r="J42" s="6"/>
      <c r="K42" s="3">
        <v>1998</v>
      </c>
      <c r="L42" s="7" t="s">
        <v>8</v>
      </c>
      <c r="M42" s="8">
        <f t="shared" si="0"/>
        <v>42.916020197646397</v>
      </c>
      <c r="N42" s="9">
        <v>1.2068027460533128</v>
      </c>
      <c r="O42" s="7"/>
      <c r="P42" s="8">
        <v>13.01</v>
      </c>
      <c r="Q42" s="1">
        <v>239.7</v>
      </c>
      <c r="R42" s="9">
        <f t="shared" si="1"/>
        <v>0.76095238095238094</v>
      </c>
    </row>
    <row r="43" spans="1:18">
      <c r="A43" s="3">
        <v>1999</v>
      </c>
      <c r="B43" s="4">
        <f t="shared" si="2"/>
        <v>247.22902307445946</v>
      </c>
      <c r="C43" s="4">
        <f>B43</f>
        <v>247.22902307445946</v>
      </c>
      <c r="D43" s="5"/>
      <c r="E43" s="16" t="s">
        <v>45</v>
      </c>
      <c r="F43" s="18"/>
      <c r="G43" s="18"/>
      <c r="H43" s="18"/>
      <c r="I43" s="18"/>
      <c r="J43" s="6"/>
      <c r="K43" s="3">
        <v>1999</v>
      </c>
      <c r="L43" s="7">
        <f t="shared" ref="L43:L53" si="4">O43/R43</f>
        <v>10753.21820596649</v>
      </c>
      <c r="M43" s="8">
        <f t="shared" si="0"/>
        <v>43.49496702386709</v>
      </c>
      <c r="N43" s="9">
        <v>1.2041681522717362</v>
      </c>
      <c r="O43" s="7">
        <v>8353.3729999999996</v>
      </c>
      <c r="P43" s="8">
        <v>13.49</v>
      </c>
      <c r="Q43" s="1">
        <v>244.7</v>
      </c>
      <c r="R43" s="9">
        <f t="shared" si="1"/>
        <v>0.77682539682539675</v>
      </c>
    </row>
    <row r="44" spans="1:18">
      <c r="A44" s="3">
        <v>2000</v>
      </c>
      <c r="B44" s="4">
        <f t="shared" si="2"/>
        <v>298.45006688228631</v>
      </c>
      <c r="C44" s="4"/>
      <c r="D44" s="5"/>
      <c r="E44" s="15"/>
      <c r="F44" s="18"/>
      <c r="G44" s="18"/>
      <c r="H44" s="18"/>
      <c r="I44" s="18"/>
      <c r="J44" s="6"/>
      <c r="K44" s="3">
        <v>2000</v>
      </c>
      <c r="L44" s="7">
        <f t="shared" si="4"/>
        <v>13053.38078291815</v>
      </c>
      <c r="M44" s="8">
        <f t="shared" si="0"/>
        <v>43.737235240984624</v>
      </c>
      <c r="N44" s="9">
        <v>1.204143521687687</v>
      </c>
      <c r="O44" s="7">
        <v>10480</v>
      </c>
      <c r="P44" s="8">
        <v>14.02</v>
      </c>
      <c r="Q44" s="1">
        <v>252.9</v>
      </c>
      <c r="R44" s="9">
        <f t="shared" si="1"/>
        <v>0.80285714285714282</v>
      </c>
    </row>
    <row r="45" spans="1:18">
      <c r="A45" s="3">
        <v>2001</v>
      </c>
      <c r="B45" s="4">
        <f t="shared" si="2"/>
        <v>235.40679027783423</v>
      </c>
      <c r="C45" s="4"/>
      <c r="D45" s="5"/>
      <c r="E45" s="22" t="s">
        <v>41</v>
      </c>
      <c r="F45" s="22"/>
      <c r="G45" s="22"/>
      <c r="H45" s="22"/>
      <c r="I45" s="22"/>
      <c r="J45" s="6"/>
      <c r="K45" s="3">
        <v>2001</v>
      </c>
      <c r="L45" s="7">
        <f t="shared" si="4"/>
        <v>10450.73076923077</v>
      </c>
      <c r="M45" s="8">
        <f t="shared" si="0"/>
        <v>44.394347150719398</v>
      </c>
      <c r="N45" s="9">
        <v>1.211609657832782</v>
      </c>
      <c r="O45" s="7">
        <v>8626</v>
      </c>
      <c r="P45" s="8">
        <v>14.54</v>
      </c>
      <c r="Q45" s="1">
        <v>260</v>
      </c>
      <c r="R45" s="9">
        <f t="shared" si="1"/>
        <v>0.82539682539682535</v>
      </c>
    </row>
    <row r="46" spans="1:18">
      <c r="A46" s="3">
        <v>2002</v>
      </c>
      <c r="B46" s="4">
        <f t="shared" si="2"/>
        <v>142.81646424288317</v>
      </c>
      <c r="C46" s="4"/>
      <c r="D46" s="5"/>
      <c r="E46" s="22"/>
      <c r="F46" s="22"/>
      <c r="G46" s="22"/>
      <c r="H46" s="22"/>
      <c r="I46" s="22"/>
      <c r="J46" s="6"/>
      <c r="K46" s="3">
        <v>2002</v>
      </c>
      <c r="L46" s="7">
        <f t="shared" si="4"/>
        <v>6501.4950794852393</v>
      </c>
      <c r="M46" s="8">
        <f t="shared" si="0"/>
        <v>45.523428366272704</v>
      </c>
      <c r="N46" s="9">
        <v>1.2262304191583457</v>
      </c>
      <c r="O46" s="7">
        <v>5453</v>
      </c>
      <c r="P46" s="8">
        <v>14.97</v>
      </c>
      <c r="Q46" s="1">
        <v>264.2</v>
      </c>
      <c r="R46" s="9">
        <f t="shared" si="1"/>
        <v>0.83873015873015866</v>
      </c>
    </row>
    <row r="47" spans="1:18">
      <c r="A47" s="3">
        <v>2003</v>
      </c>
      <c r="B47" s="4">
        <f t="shared" si="2"/>
        <v>180.59228730269933</v>
      </c>
      <c r="C47" s="4"/>
      <c r="D47" s="5"/>
      <c r="E47" s="15" t="s">
        <v>35</v>
      </c>
      <c r="F47" s="18"/>
      <c r="G47" s="18"/>
      <c r="H47" s="18"/>
      <c r="I47" s="18"/>
      <c r="J47" s="6"/>
      <c r="K47" s="3">
        <v>2003</v>
      </c>
      <c r="L47" s="7">
        <f t="shared" si="4"/>
        <v>8351.4068863383927</v>
      </c>
      <c r="M47" s="8">
        <f t="shared" si="0"/>
        <v>46.244537964903238</v>
      </c>
      <c r="N47" s="9">
        <v>1.2403300699474384</v>
      </c>
      <c r="O47" s="7">
        <v>7161</v>
      </c>
      <c r="P47" s="8">
        <v>15.37</v>
      </c>
      <c r="Q47" s="1">
        <v>270.10000000000002</v>
      </c>
      <c r="R47" s="9">
        <f t="shared" si="1"/>
        <v>0.85746031746031748</v>
      </c>
    </row>
    <row r="48" spans="1:18">
      <c r="A48" s="3">
        <v>2004</v>
      </c>
      <c r="B48" s="4">
        <f t="shared" si="2"/>
        <v>238.49460933530494</v>
      </c>
      <c r="C48" s="4"/>
      <c r="D48" s="5"/>
      <c r="E48" s="15"/>
      <c r="F48" s="18"/>
      <c r="G48" s="18"/>
      <c r="H48" s="18"/>
      <c r="I48" s="18"/>
      <c r="J48" s="6"/>
      <c r="K48" s="3">
        <v>2004</v>
      </c>
      <c r="L48" s="7">
        <f t="shared" si="4"/>
        <v>10944.376351838502</v>
      </c>
      <c r="M48" s="8">
        <f t="shared" si="0"/>
        <v>45.889407657225313</v>
      </c>
      <c r="N48" s="9">
        <v>1.2382891745784961</v>
      </c>
      <c r="O48" s="7">
        <v>9638</v>
      </c>
      <c r="P48" s="8">
        <v>15.69</v>
      </c>
      <c r="Q48" s="1">
        <v>277.39999999999998</v>
      </c>
      <c r="R48" s="9">
        <f t="shared" si="1"/>
        <v>0.88063492063492055</v>
      </c>
    </row>
    <row r="49" spans="1:18">
      <c r="A49" s="3">
        <v>2005</v>
      </c>
      <c r="B49" s="4">
        <f t="shared" si="2"/>
        <v>264.13059288601147</v>
      </c>
      <c r="C49" s="4"/>
      <c r="D49" s="5"/>
      <c r="E49" s="25" t="s">
        <v>36</v>
      </c>
      <c r="F49" s="25"/>
      <c r="G49" s="25"/>
      <c r="H49" s="25"/>
      <c r="I49" s="25"/>
      <c r="J49" s="6"/>
      <c r="K49" s="3">
        <v>2005</v>
      </c>
      <c r="L49" s="7">
        <f t="shared" si="4"/>
        <v>12066.02720613882</v>
      </c>
      <c r="M49" s="8">
        <f t="shared" si="0"/>
        <v>45.682050966909578</v>
      </c>
      <c r="N49" s="9">
        <v>1.2392674155625214</v>
      </c>
      <c r="O49" s="7">
        <v>10982</v>
      </c>
      <c r="P49" s="8">
        <v>16.13</v>
      </c>
      <c r="Q49" s="1">
        <v>286.7</v>
      </c>
      <c r="R49" s="9">
        <f t="shared" si="1"/>
        <v>0.91015873015873017</v>
      </c>
    </row>
    <row r="50" spans="1:18">
      <c r="A50" s="3">
        <v>2006</v>
      </c>
      <c r="B50" s="4">
        <f t="shared" si="2"/>
        <v>273.56951838464965</v>
      </c>
      <c r="C50" s="4"/>
      <c r="D50" s="5"/>
      <c r="E50" s="25"/>
      <c r="F50" s="25"/>
      <c r="G50" s="25"/>
      <c r="H50" s="25"/>
      <c r="I50" s="25"/>
      <c r="J50" s="6"/>
      <c r="K50" s="3">
        <v>2006</v>
      </c>
      <c r="L50" s="7">
        <f t="shared" si="4"/>
        <v>12505.068929675586</v>
      </c>
      <c r="M50" s="8">
        <f t="shared" si="0"/>
        <v>45.710753900926051</v>
      </c>
      <c r="N50" s="9">
        <v>1.2325623240680215</v>
      </c>
      <c r="O50" s="7">
        <v>11754.764793895052</v>
      </c>
      <c r="P50" s="8">
        <v>16.760000000000002</v>
      </c>
      <c r="Q50" s="1">
        <v>296.10000000000002</v>
      </c>
      <c r="R50" s="9">
        <f t="shared" si="1"/>
        <v>0.94000000000000006</v>
      </c>
    </row>
    <row r="51" spans="1:18">
      <c r="A51" s="3">
        <v>2007</v>
      </c>
      <c r="B51" s="4">
        <f t="shared" si="2"/>
        <v>277.27371216884359</v>
      </c>
      <c r="C51" s="4"/>
      <c r="D51" s="5"/>
      <c r="E51" s="15" t="s">
        <v>37</v>
      </c>
      <c r="F51" s="18"/>
      <c r="G51" s="18"/>
      <c r="H51" s="18"/>
      <c r="I51" s="18"/>
      <c r="J51" s="6"/>
      <c r="K51" s="3">
        <v>2007</v>
      </c>
      <c r="L51" s="7">
        <f t="shared" si="4"/>
        <v>12733.85294479022</v>
      </c>
      <c r="M51" s="8">
        <f t="shared" si="0"/>
        <v>45.925208146079292</v>
      </c>
      <c r="N51" s="9">
        <v>1.2245235854004841</v>
      </c>
      <c r="O51" s="7">
        <v>12309.391179963879</v>
      </c>
      <c r="P51" s="8">
        <v>17.43</v>
      </c>
      <c r="Q51" s="1">
        <v>304.5</v>
      </c>
      <c r="R51" s="9">
        <f t="shared" si="1"/>
        <v>0.96666666666666667</v>
      </c>
    </row>
    <row r="52" spans="1:18">
      <c r="A52" s="3">
        <v>2008</v>
      </c>
      <c r="B52" s="4">
        <f t="shared" si="2"/>
        <v>240.45009487589795</v>
      </c>
      <c r="C52" s="4"/>
      <c r="D52" s="5"/>
      <c r="E52" s="15" t="s">
        <v>38</v>
      </c>
      <c r="F52" s="18"/>
      <c r="G52" s="18"/>
      <c r="H52" s="18"/>
      <c r="I52" s="18"/>
      <c r="J52" s="6"/>
      <c r="K52" s="3">
        <v>2008</v>
      </c>
      <c r="L52" s="7">
        <f t="shared" si="4"/>
        <v>11083.659030666671</v>
      </c>
      <c r="M52" s="8">
        <f t="shared" si="0"/>
        <v>46.09546540785194</v>
      </c>
      <c r="N52" s="9">
        <v>1.2304040583739531</v>
      </c>
      <c r="O52" s="7">
        <v>11125.882493640638</v>
      </c>
      <c r="P52" s="8">
        <v>18.079999999999998</v>
      </c>
      <c r="Q52" s="1">
        <v>316.2</v>
      </c>
      <c r="R52" s="9">
        <f t="shared" si="1"/>
        <v>1.0038095238095237</v>
      </c>
    </row>
    <row r="53" spans="1:18">
      <c r="A53" s="3">
        <v>2009</v>
      </c>
      <c r="B53" s="4">
        <f t="shared" si="2"/>
        <v>185.25350779644725</v>
      </c>
      <c r="C53" s="4"/>
      <c r="D53" s="5"/>
      <c r="E53" s="15" t="s">
        <v>39</v>
      </c>
      <c r="F53" s="18"/>
      <c r="G53" s="18"/>
      <c r="H53" s="18"/>
      <c r="I53" s="18"/>
      <c r="J53" s="6"/>
      <c r="K53" s="3">
        <v>2009</v>
      </c>
      <c r="L53" s="7">
        <f t="shared" si="4"/>
        <v>8916.9881274472918</v>
      </c>
      <c r="M53" s="8">
        <f t="shared" si="0"/>
        <v>48.133977237532768</v>
      </c>
      <c r="N53" s="9">
        <v>1.2423766218872023</v>
      </c>
      <c r="O53" s="7">
        <v>8916.9881274472918</v>
      </c>
      <c r="P53" s="8">
        <v>18.626666666666669</v>
      </c>
      <c r="Q53" s="1">
        <v>315</v>
      </c>
      <c r="R53" s="9">
        <f t="shared" si="1"/>
        <v>1</v>
      </c>
    </row>
    <row r="54" spans="1:18">
      <c r="D54" s="6"/>
      <c r="E54" s="15"/>
      <c r="F54" s="18"/>
      <c r="G54" s="18"/>
      <c r="H54" s="18"/>
      <c r="I54" s="18"/>
      <c r="J54" s="6"/>
    </row>
    <row r="59" spans="1:18">
      <c r="F59" s="14"/>
      <c r="G59" s="14"/>
      <c r="H59" s="14"/>
      <c r="I59" s="14"/>
      <c r="J59" s="14"/>
      <c r="K59" s="14"/>
    </row>
    <row r="60" spans="1:18" ht="12.75" customHeight="1">
      <c r="F60" s="14"/>
      <c r="G60" s="13"/>
      <c r="H60" s="13"/>
      <c r="I60" s="13"/>
      <c r="J60" s="13"/>
      <c r="K60" s="13"/>
      <c r="L60" s="13"/>
    </row>
    <row r="61" spans="1:18">
      <c r="F61" s="13"/>
      <c r="G61" s="13"/>
      <c r="H61" s="13"/>
      <c r="I61" s="13"/>
      <c r="J61" s="13"/>
      <c r="K61" s="13"/>
      <c r="L61" s="13"/>
    </row>
    <row r="62" spans="1:18">
      <c r="F62" s="14"/>
      <c r="G62" s="14"/>
      <c r="H62" s="14"/>
      <c r="I62" s="14"/>
    </row>
    <row r="63" spans="1:18">
      <c r="F63" s="14"/>
      <c r="G63" s="14"/>
      <c r="H63" s="14"/>
      <c r="I63" s="14"/>
    </row>
    <row r="64" spans="1:18">
      <c r="F64" s="14"/>
      <c r="G64" s="14"/>
      <c r="H64" s="14"/>
      <c r="I64" s="14"/>
    </row>
    <row r="65" spans="6:9">
      <c r="F65" s="14"/>
      <c r="G65" s="14"/>
      <c r="H65" s="14"/>
      <c r="I65" s="14"/>
    </row>
    <row r="66" spans="6:9">
      <c r="F66" s="14"/>
      <c r="G66" s="14"/>
      <c r="H66" s="14"/>
      <c r="I66" s="14"/>
    </row>
  </sheetData>
  <mergeCells count="24">
    <mergeCell ref="E36:I37"/>
    <mergeCell ref="E40:I42"/>
    <mergeCell ref="E45:I46"/>
    <mergeCell ref="E49:I50"/>
    <mergeCell ref="K3:R3"/>
    <mergeCell ref="E3:I3"/>
    <mergeCell ref="E9:I11"/>
    <mergeCell ref="E13:I14"/>
    <mergeCell ref="Q5:Q7"/>
    <mergeCell ref="R5:R7"/>
    <mergeCell ref="L4:M4"/>
    <mergeCell ref="O4:P4"/>
    <mergeCell ref="K5:K7"/>
    <mergeCell ref="L5:L7"/>
    <mergeCell ref="M5:M7"/>
    <mergeCell ref="O5:O7"/>
    <mergeCell ref="A3:C3"/>
    <mergeCell ref="E28:I29"/>
    <mergeCell ref="P5:P7"/>
    <mergeCell ref="B4:B7"/>
    <mergeCell ref="A4:A7"/>
    <mergeCell ref="E24:I26"/>
    <mergeCell ref="C4:C7"/>
    <mergeCell ref="N5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figure</vt:lpstr>
    </vt:vector>
  </TitlesOfParts>
  <Company>EPI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agreen</dc:creator>
  <cp:lastModifiedBy>ssaab</cp:lastModifiedBy>
  <dcterms:created xsi:type="dcterms:W3CDTF">2010-08-27T17:26:11Z</dcterms:created>
  <dcterms:modified xsi:type="dcterms:W3CDTF">2010-12-01T14:42:34Z</dcterms:modified>
</cp:coreProperties>
</file>