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4\METNUM\"/>
    </mc:Choice>
  </mc:AlternateContent>
  <xr:revisionPtr revIDLastSave="0" documentId="13_ncr:1_{44DCCBA3-6707-4BA9-A2C2-349BB685A131}" xr6:coauthVersionLast="36" xr6:coauthVersionMax="36" xr10:uidLastSave="{00000000-0000-0000-0000-000000000000}"/>
  <bookViews>
    <workbookView xWindow="0" yWindow="0" windowWidth="20490" windowHeight="7545" xr2:uid="{C8CD0631-A6DC-4395-A2C2-DCEA183F845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D54" i="1"/>
  <c r="D53" i="1"/>
  <c r="G66" i="1" l="1"/>
  <c r="D66" i="1"/>
  <c r="B66" i="1"/>
  <c r="E65" i="1"/>
  <c r="F65" i="1" s="1"/>
  <c r="C66" i="1" s="1"/>
  <c r="E66" i="1" s="1"/>
  <c r="F66" i="1" s="1"/>
  <c r="D65" i="1"/>
  <c r="C53" i="1"/>
  <c r="E53" i="1" s="1"/>
  <c r="B54" i="1" s="1"/>
  <c r="E41" i="1"/>
  <c r="D41" i="1"/>
  <c r="C54" i="1" l="1"/>
  <c r="E54" i="1" s="1"/>
  <c r="F41" i="1"/>
  <c r="G41" i="1" s="1"/>
  <c r="C67" i="1"/>
  <c r="B68" i="1" s="1"/>
  <c r="B67" i="1"/>
  <c r="E67" i="1"/>
  <c r="F54" i="1" l="1"/>
  <c r="B55" i="1"/>
  <c r="D55" i="1" s="1"/>
  <c r="H41" i="1"/>
  <c r="C42" i="1" s="1"/>
  <c r="D67" i="1"/>
  <c r="F67" i="1" s="1"/>
  <c r="C68" i="1" s="1"/>
  <c r="G67" i="1"/>
  <c r="D68" i="1"/>
  <c r="G68" i="1"/>
  <c r="E68" i="1" l="1"/>
  <c r="F68" i="1" s="1"/>
  <c r="C69" i="1" s="1"/>
  <c r="B69" i="1"/>
  <c r="C55" i="1"/>
  <c r="E55" i="1" s="1"/>
  <c r="B42" i="1"/>
  <c r="E42" i="1" s="1"/>
  <c r="E69" i="1"/>
  <c r="B70" i="1"/>
  <c r="D42" i="1"/>
  <c r="F42" i="1" s="1"/>
  <c r="I42" i="1" s="1"/>
  <c r="F55" i="1" l="1"/>
  <c r="B56" i="1"/>
  <c r="D56" i="1" s="1"/>
  <c r="D69" i="1"/>
  <c r="F69" i="1" s="1"/>
  <c r="C70" i="1" s="1"/>
  <c r="E70" i="1" s="1"/>
  <c r="F70" i="1" s="1"/>
  <c r="G69" i="1"/>
  <c r="D70" i="1"/>
  <c r="G70" i="1"/>
  <c r="G42" i="1"/>
  <c r="H42" i="1"/>
  <c r="C43" i="1" l="1"/>
  <c r="B43" i="1"/>
  <c r="E43" i="1" s="1"/>
  <c r="E56" i="1" l="1"/>
  <c r="B57" i="1" s="1"/>
  <c r="D43" i="1"/>
  <c r="F43" i="1" s="1"/>
  <c r="I43" i="1" s="1"/>
  <c r="D57" i="1" l="1"/>
  <c r="C57" i="1"/>
  <c r="F56" i="1"/>
  <c r="G43" i="1"/>
  <c r="H43" i="1"/>
  <c r="E57" i="1" l="1"/>
  <c r="C44" i="1"/>
  <c r="D44" i="1" s="1"/>
  <c r="B44" i="1"/>
  <c r="E44" i="1" s="1"/>
  <c r="B58" i="1" l="1"/>
  <c r="D58" i="1" s="1"/>
  <c r="F57" i="1"/>
  <c r="F44" i="1"/>
  <c r="C58" i="1" l="1"/>
  <c r="E58" i="1" s="1"/>
  <c r="F58" i="1" s="1"/>
  <c r="G44" i="1"/>
  <c r="I44" i="1"/>
  <c r="H44" i="1"/>
  <c r="B45" i="1" l="1"/>
  <c r="E45" i="1" s="1"/>
  <c r="C45" i="1"/>
  <c r="D45" i="1" s="1"/>
  <c r="F45" i="1" s="1"/>
  <c r="G45" i="1" l="1"/>
  <c r="I45" i="1"/>
  <c r="H45" i="1"/>
  <c r="E28" i="1" l="1"/>
  <c r="D28" i="1"/>
  <c r="F28" i="1" s="1"/>
  <c r="G28" i="1" l="1"/>
  <c r="B29" i="1" s="1"/>
  <c r="E29" i="1" s="1"/>
  <c r="C29" i="1" l="1"/>
  <c r="D29" i="1" s="1"/>
  <c r="F29" i="1"/>
  <c r="G29" i="1" s="1"/>
  <c r="C30" i="1" s="1"/>
  <c r="H29" i="1"/>
  <c r="B30" i="1" l="1"/>
  <c r="E30" i="1" s="1"/>
  <c r="D30" i="1" l="1"/>
  <c r="F30" i="1" l="1"/>
  <c r="G30" i="1" s="1"/>
  <c r="H30" i="1"/>
  <c r="B31" i="1"/>
  <c r="E31" i="1" s="1"/>
  <c r="C31" i="1"/>
  <c r="D31" i="1" l="1"/>
  <c r="F31" i="1" l="1"/>
  <c r="G31" i="1" s="1"/>
  <c r="H31" i="1"/>
  <c r="C32" i="1"/>
  <c r="B32" i="1"/>
  <c r="E32" i="1" l="1"/>
  <c r="D32" i="1"/>
  <c r="F32" i="1" l="1"/>
  <c r="G32" i="1" s="1"/>
  <c r="H32" i="1"/>
</calcChain>
</file>

<file path=xl/sharedStrings.xml><?xml version="1.0" encoding="utf-8"?>
<sst xmlns="http://schemas.openxmlformats.org/spreadsheetml/2006/main" count="47" uniqueCount="27">
  <si>
    <t>Bisection</t>
  </si>
  <si>
    <t>iterasi</t>
  </si>
  <si>
    <t>xl</t>
  </si>
  <si>
    <t>xu</t>
  </si>
  <si>
    <t>xr</t>
  </si>
  <si>
    <t>f(xl)</t>
  </si>
  <si>
    <t>f(xr)</t>
  </si>
  <si>
    <t>f(xl)*f(xr)</t>
  </si>
  <si>
    <t>Posisi Salah</t>
  </si>
  <si>
    <t>xl = 0</t>
  </si>
  <si>
    <t>xu = 0,3</t>
  </si>
  <si>
    <t>F(x) = -1 +( 8e^x)sinx</t>
  </si>
  <si>
    <t>f(xu) = f(0,3) =</t>
  </si>
  <si>
    <t>f(xu)</t>
  </si>
  <si>
    <t>Newton Raphson</t>
  </si>
  <si>
    <t>x0= 0</t>
  </si>
  <si>
    <t>f'(x0) = (-8e^x)cosx</t>
  </si>
  <si>
    <t>xi+1</t>
  </si>
  <si>
    <t>xi</t>
  </si>
  <si>
    <t>Secant</t>
  </si>
  <si>
    <t>x-1 = 0,5</t>
  </si>
  <si>
    <t>x0 = 0,4</t>
  </si>
  <si>
    <t>f(xi-1)</t>
  </si>
  <si>
    <t>f(xi)</t>
  </si>
  <si>
    <t>xi-1</t>
  </si>
  <si>
    <t>Ea</t>
  </si>
  <si>
    <t>f'(xi)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</si>
</sst>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2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1"/>
    </xf>
    <xf numFmtId="10" fontId="0" fillId="0" borderId="1" xfId="1" applyNumberFormat="1" applyFont="1" applyBorder="1"/>
    <xf numFmtId="0" fontId="0" fillId="0" borderId="1" xfId="0" applyFill="1" applyBorder="1"/>
    <xf numFmtId="165" fontId="0" fillId="0" borderId="1" xfId="0" applyNumberForma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504600</xdr:colOff>
      <xdr:row>20</xdr:row>
      <xdr:rowOff>36717</xdr:rowOff>
    </xdr:to>
    <xdr:pic>
      <xdr:nvPicPr>
        <xdr:cNvPr id="3" name="Gambar 1">
          <a:extLst>
            <a:ext uri="{FF2B5EF4-FFF2-40B4-BE49-F238E27FC236}">
              <a16:creationId xmlns:a16="http://schemas.microsoft.com/office/drawing/2014/main" id="{8215592D-D9FA-4570-9E22-D2A426B6C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57825" cy="3846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7300-B7ED-4825-AA72-38D89FB9E485}">
  <dimension ref="A23:I70"/>
  <sheetViews>
    <sheetView tabSelected="1" topLeftCell="A49" zoomScaleNormal="100" workbookViewId="0">
      <selection activeCell="H58" sqref="H58"/>
    </sheetView>
  </sheetViews>
  <sheetFormatPr defaultRowHeight="15" x14ac:dyDescent="0.25"/>
  <cols>
    <col min="2" max="2" width="11.42578125" customWidth="1"/>
    <col min="3" max="3" width="13.28515625" customWidth="1"/>
    <col min="4" max="4" width="12.5703125" customWidth="1"/>
    <col min="5" max="5" width="13.7109375" customWidth="1"/>
    <col min="6" max="6" width="13.140625" customWidth="1"/>
    <col min="7" max="7" width="14.85546875" customWidth="1"/>
    <col min="8" max="8" width="13.140625" customWidth="1"/>
  </cols>
  <sheetData>
    <row r="23" spans="1:8" x14ac:dyDescent="0.25">
      <c r="A23" t="s">
        <v>0</v>
      </c>
    </row>
    <row r="24" spans="1:8" x14ac:dyDescent="0.25">
      <c r="A24" t="s">
        <v>9</v>
      </c>
      <c r="B24" t="s">
        <v>10</v>
      </c>
    </row>
    <row r="25" spans="1:8" x14ac:dyDescent="0.25">
      <c r="A25" s="8" t="s">
        <v>11</v>
      </c>
      <c r="B25" s="8"/>
    </row>
    <row r="26" spans="1:8" x14ac:dyDescent="0.25">
      <c r="A26" s="8" t="s">
        <v>12</v>
      </c>
      <c r="B26" s="8"/>
      <c r="C26">
        <v>0.75139999999999996</v>
      </c>
    </row>
    <row r="27" spans="1:8" x14ac:dyDescent="0.25">
      <c r="A27" s="1" t="s">
        <v>1</v>
      </c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25</v>
      </c>
    </row>
    <row r="28" spans="1:8" x14ac:dyDescent="0.25">
      <c r="A28" s="1">
        <v>1</v>
      </c>
      <c r="B28" s="1">
        <v>0</v>
      </c>
      <c r="C28" s="1">
        <v>0.3</v>
      </c>
      <c r="D28" s="1">
        <f>(B28+C28)/2</f>
        <v>0.15</v>
      </c>
      <c r="E28" s="1">
        <f>-1 + 8*EXP(-B28)* SIN(B28)</f>
        <v>-1</v>
      </c>
      <c r="F28" s="4">
        <f>-1 + 8*EXP(-D28) * SIN(D28)</f>
        <v>2.898074081673041E-2</v>
      </c>
      <c r="G28" s="1" t="b">
        <f>IF(E28*F28&lt;0,TRUE,FALSE)</f>
        <v>1</v>
      </c>
      <c r="H28" s="1"/>
    </row>
    <row r="29" spans="1:8" x14ac:dyDescent="0.25">
      <c r="A29" s="1">
        <v>2</v>
      </c>
      <c r="B29" s="1">
        <f>IF(G28=FALSE,D28,B28)</f>
        <v>0</v>
      </c>
      <c r="C29" s="1">
        <f>IF(G28=TRUE,D28,C28)</f>
        <v>0.15</v>
      </c>
      <c r="D29" s="1">
        <f>(B29+C29)/2</f>
        <v>7.4999999999999997E-2</v>
      </c>
      <c r="E29" s="1">
        <f>-1 + 8*EXP(-B29)* SIN(B29)</f>
        <v>-1</v>
      </c>
      <c r="F29" s="3">
        <f>-1 + 8*EXP(-D29) * SIN(D29)</f>
        <v>-0.44387561716166479</v>
      </c>
      <c r="G29" s="1" t="b">
        <f>IF(E29*F29&lt;0,TRUE,FALSE)</f>
        <v>0</v>
      </c>
      <c r="H29" s="5">
        <f>ABS((D29-D28)/(D29)) *100 %</f>
        <v>1</v>
      </c>
    </row>
    <row r="30" spans="1:8" x14ac:dyDescent="0.25">
      <c r="A30" s="1">
        <v>3</v>
      </c>
      <c r="B30" s="1">
        <f>IF(G29=FALSE,D29,B29)</f>
        <v>7.4999999999999997E-2</v>
      </c>
      <c r="C30" s="1">
        <f>IF(G29=TRUE,D29,C29)</f>
        <v>0.15</v>
      </c>
      <c r="D30" s="1">
        <f>(B30+C30)/2</f>
        <v>0.11249999999999999</v>
      </c>
      <c r="E30" s="3">
        <f>-1 + 8*EXP(-B30)* SIN(B30)</f>
        <v>-0.44387561716166479</v>
      </c>
      <c r="F30" s="3">
        <f>-1 + 8*EXP(-D30) * SIN(D30)</f>
        <v>-0.19745775311180302</v>
      </c>
      <c r="G30" s="1" t="b">
        <f>IF(E30*F30&lt;0,TRUE,FALSE)</f>
        <v>0</v>
      </c>
      <c r="H30" s="5">
        <f t="shared" ref="H30:H32" si="0">ABS((D30-D29)/(D30)) *100 %</f>
        <v>0.33333333333333331</v>
      </c>
    </row>
    <row r="31" spans="1:8" x14ac:dyDescent="0.25">
      <c r="A31" s="1">
        <v>4</v>
      </c>
      <c r="B31" s="1">
        <f>IF(G30=FALSE,D30,B30)</f>
        <v>0.11249999999999999</v>
      </c>
      <c r="C31" s="1">
        <f>IF(G30=TRUE,D30,C30)</f>
        <v>0.15</v>
      </c>
      <c r="D31" s="3">
        <f>(B31+C31)/2</f>
        <v>0.13124999999999998</v>
      </c>
      <c r="E31" s="3">
        <f>-1 + 8*EXP(-B31)* SIN(B31)</f>
        <v>-0.19745775311180302</v>
      </c>
      <c r="F31" s="3">
        <f>-1 + 8*EXP(-D31) * SIN(D31)</f>
        <v>-8.1793143641812227E-2</v>
      </c>
      <c r="G31" s="1" t="b">
        <f>IF(E31*F31&lt;0,TRUE,FALSE)</f>
        <v>0</v>
      </c>
      <c r="H31" s="5">
        <f t="shared" si="0"/>
        <v>0.14285714285714279</v>
      </c>
    </row>
    <row r="32" spans="1:8" x14ac:dyDescent="0.25">
      <c r="A32" s="1">
        <v>5</v>
      </c>
      <c r="B32" s="3">
        <f>IF(G31=FALSE,D31,B31)</f>
        <v>0.13124999999999998</v>
      </c>
      <c r="C32" s="1">
        <f>IF(G31=TRUE,D31,C31)</f>
        <v>0.15</v>
      </c>
      <c r="D32" s="3">
        <f>(B32+C32)/2</f>
        <v>0.140625</v>
      </c>
      <c r="E32" s="3">
        <f>-1 + 8*EXP(-B32)* SIN(B32)</f>
        <v>-8.1793143641812227E-2</v>
      </c>
      <c r="F32" s="3">
        <f>-1 + 8*EXP(-D32) * SIN(D32)</f>
        <v>-2.5801344874998189E-2</v>
      </c>
      <c r="G32" s="1" t="b">
        <f>IF(E32*F32&lt;0,TRUE,FALSE)</f>
        <v>0</v>
      </c>
      <c r="H32" s="5">
        <f t="shared" si="0"/>
        <v>6.6666666666666818E-2</v>
      </c>
    </row>
    <row r="34" spans="1:9" x14ac:dyDescent="0.25">
      <c r="F34" s="2"/>
    </row>
    <row r="37" spans="1:9" x14ac:dyDescent="0.25">
      <c r="A37" t="s">
        <v>8</v>
      </c>
    </row>
    <row r="38" spans="1:9" x14ac:dyDescent="0.25">
      <c r="A38" t="s">
        <v>9</v>
      </c>
      <c r="B38" t="s">
        <v>10</v>
      </c>
    </row>
    <row r="39" spans="1:9" x14ac:dyDescent="0.25">
      <c r="A39" s="8" t="s">
        <v>11</v>
      </c>
      <c r="B39" s="8"/>
    </row>
    <row r="40" spans="1:9" x14ac:dyDescent="0.25">
      <c r="A40" s="1" t="s">
        <v>1</v>
      </c>
      <c r="B40" s="1" t="s">
        <v>2</v>
      </c>
      <c r="C40" s="1" t="s">
        <v>3</v>
      </c>
      <c r="D40" s="6" t="s">
        <v>13</v>
      </c>
      <c r="E40" s="1" t="s">
        <v>5</v>
      </c>
      <c r="F40" s="6" t="s">
        <v>4</v>
      </c>
      <c r="G40" s="1" t="s">
        <v>6</v>
      </c>
      <c r="H40" s="1" t="s">
        <v>7</v>
      </c>
      <c r="I40" s="1" t="s">
        <v>25</v>
      </c>
    </row>
    <row r="41" spans="1:9" x14ac:dyDescent="0.25">
      <c r="A41" s="1">
        <v>1</v>
      </c>
      <c r="B41" s="1">
        <v>0</v>
      </c>
      <c r="C41" s="1">
        <v>0.3</v>
      </c>
      <c r="D41" s="3">
        <f>-1 + 8*EXP(-C41)*SIN(C41)</f>
        <v>0.75141402939477686</v>
      </c>
      <c r="E41" s="1">
        <f>-1 + 8*EXP(B41)*SIN(B41)</f>
        <v>-1</v>
      </c>
      <c r="F41" s="3">
        <f>C41-((D41*(B41-C41)/(E41-D41)))</f>
        <v>0.17129016609720132</v>
      </c>
      <c r="G41" s="3">
        <f>-1+8*EXP(-F41)*SIN(F41)</f>
        <v>0.14896351864988389</v>
      </c>
      <c r="H41" s="1" t="b">
        <f>IF(E41*F41&lt;0,TRUE,FALSE)</f>
        <v>1</v>
      </c>
      <c r="I41" s="1"/>
    </row>
    <row r="42" spans="1:9" x14ac:dyDescent="0.25">
      <c r="A42" s="1">
        <v>2</v>
      </c>
      <c r="B42" s="1">
        <f>IF(H41=FALSE,F41,B41)</f>
        <v>0</v>
      </c>
      <c r="C42" s="1">
        <f>IF(H41=TRUE,F41,C41)</f>
        <v>0.17129016609720132</v>
      </c>
      <c r="D42" s="3">
        <f>-1 + 8*EXP(-C42)*SIN(C42)</f>
        <v>0.14896351864988389</v>
      </c>
      <c r="E42" s="1">
        <f>-1 + 8*EXP(B42)*SIN(B42)</f>
        <v>-1</v>
      </c>
      <c r="F42" s="3">
        <f>C42-((D42*(B42-C42)/(E42-D42)))</f>
        <v>0.14908233665980952</v>
      </c>
      <c r="G42" s="3">
        <f>-1+8*EXP(-F42)*SIN(F42)</f>
        <v>2.3671494528885173E-2</v>
      </c>
      <c r="H42" s="1" t="b">
        <f>IF(E42*F42&lt;0,TRUE,FALSE)</f>
        <v>1</v>
      </c>
      <c r="I42" s="5">
        <f>ABS((F42-F41)/F42)*100%</f>
        <v>0.14896351864988386</v>
      </c>
    </row>
    <row r="43" spans="1:9" x14ac:dyDescent="0.25">
      <c r="A43" s="1">
        <v>3</v>
      </c>
      <c r="B43" s="1">
        <f t="shared" ref="B43:B44" si="1">IF(H42=FALSE,F42,B42)</f>
        <v>0</v>
      </c>
      <c r="C43" s="1">
        <f>IF(H42=TRUE,F42,C42)</f>
        <v>0.14908233665980952</v>
      </c>
      <c r="D43" s="3">
        <f>-1 + 8*EXP(-C43)*SIN(C43)</f>
        <v>2.3671494528885173E-2</v>
      </c>
      <c r="E43" s="1">
        <f>-1 + 8*EXP(B43)*SIN(B43)</f>
        <v>-1</v>
      </c>
      <c r="F43" s="3">
        <f>C43-((D43*(B43-C43)/(E43-D43)))</f>
        <v>0.14563493997497734</v>
      </c>
      <c r="G43" s="3">
        <f>-1+8*EXP(-F43)*SIN(F43)</f>
        <v>3.6235260768866517E-3</v>
      </c>
      <c r="H43" s="1" t="b">
        <f>IF(E43*F43&lt;0,TRUE,FALSE)</f>
        <v>1</v>
      </c>
      <c r="I43" s="5">
        <f t="shared" ref="I43:I45" si="2">ABS((F43-F42)/F43)*100%</f>
        <v>2.3671494528885076E-2</v>
      </c>
    </row>
    <row r="44" spans="1:9" x14ac:dyDescent="0.25">
      <c r="A44" s="1">
        <v>4</v>
      </c>
      <c r="B44" s="1">
        <f t="shared" si="1"/>
        <v>0</v>
      </c>
      <c r="C44" s="1">
        <f>IF(H43=TRUE,F43,C43)</f>
        <v>0.14563493997497734</v>
      </c>
      <c r="D44" s="3">
        <f>-1 + 8*EXP(-C44)*SIN(C44)</f>
        <v>3.6235260768866517E-3</v>
      </c>
      <c r="E44" s="1">
        <f>-1 + 8*EXP(B44)*SIN(B44)</f>
        <v>-1</v>
      </c>
      <c r="F44" s="3">
        <f>C44-((D44*(B44-C44)/(E44-D44)))</f>
        <v>0.14510913324666364</v>
      </c>
      <c r="G44" s="3">
        <f>-1+8*EXP(-F44)*SIN(F44)</f>
        <v>5.5147390184528966E-4</v>
      </c>
      <c r="H44" s="1" t="b">
        <f>IF(E44*F44&lt;0,TRUE,FALSE)</f>
        <v>1</v>
      </c>
      <c r="I44" s="5">
        <f t="shared" si="2"/>
        <v>3.6235260768866461E-3</v>
      </c>
    </row>
    <row r="45" spans="1:9" x14ac:dyDescent="0.25">
      <c r="A45" s="1">
        <v>5</v>
      </c>
      <c r="B45" s="1">
        <f>IF(H44=FALSE,F44,B44)</f>
        <v>0</v>
      </c>
      <c r="C45" s="1">
        <f>IF(H44=TRUE,F44,C44)</f>
        <v>0.14510913324666364</v>
      </c>
      <c r="D45" s="3">
        <f>-1 + 8*EXP(-C45)*SIN(C45)</f>
        <v>5.5147390184528966E-4</v>
      </c>
      <c r="E45" s="1">
        <f>-1 + 8*EXP(B45)*SIN(B45)</f>
        <v>-1</v>
      </c>
      <c r="F45" s="3">
        <f>C45-((D45*(B45-C45)/(E45-D45)))</f>
        <v>0.14502915345352729</v>
      </c>
      <c r="G45" s="3">
        <f>-1+8*EXP(-F45)*SIN(F45)</f>
        <v>8.385627929907713E-5</v>
      </c>
      <c r="H45" s="1" t="b">
        <f>IF(E45*F45&lt;0,TRUE,FALSE)</f>
        <v>1</v>
      </c>
      <c r="I45" s="5">
        <f t="shared" si="2"/>
        <v>5.5147390184533249E-4</v>
      </c>
    </row>
    <row r="48" spans="1:9" x14ac:dyDescent="0.25">
      <c r="A48" t="s">
        <v>14</v>
      </c>
    </row>
    <row r="49" spans="1:7" x14ac:dyDescent="0.25">
      <c r="A49" t="s">
        <v>15</v>
      </c>
    </row>
    <row r="50" spans="1:7" x14ac:dyDescent="0.25">
      <c r="A50" s="8" t="s">
        <v>11</v>
      </c>
      <c r="B50" s="8"/>
    </row>
    <row r="51" spans="1:7" x14ac:dyDescent="0.25">
      <c r="A51" s="8" t="s">
        <v>16</v>
      </c>
      <c r="B51" s="8"/>
    </row>
    <row r="52" spans="1:7" x14ac:dyDescent="0.25">
      <c r="A52" s="1" t="s">
        <v>1</v>
      </c>
      <c r="B52" s="1" t="s">
        <v>18</v>
      </c>
      <c r="C52" s="1" t="s">
        <v>23</v>
      </c>
      <c r="D52" s="1" t="s">
        <v>26</v>
      </c>
      <c r="E52" s="6" t="s">
        <v>17</v>
      </c>
      <c r="F52" s="1" t="s">
        <v>25</v>
      </c>
    </row>
    <row r="53" spans="1:7" x14ac:dyDescent="0.25">
      <c r="A53" s="1">
        <v>0</v>
      </c>
      <c r="B53" s="7">
        <v>0.3</v>
      </c>
      <c r="C53" s="3">
        <f>-1 + 8*EXP(-B53)*SIN(B53)</f>
        <v>0.75141402939477686</v>
      </c>
      <c r="D53" s="3">
        <f>-8*EXP(-B53)*SIN(B53) + 8*EXP(-B53)*COS(B53)</f>
        <v>3.9104313948160287</v>
      </c>
      <c r="E53" s="3">
        <f>B53-(C53/D53)</f>
        <v>0.10784369970256744</v>
      </c>
      <c r="F53" s="1"/>
    </row>
    <row r="54" spans="1:7" x14ac:dyDescent="0.25">
      <c r="A54" s="1">
        <v>1</v>
      </c>
      <c r="B54" s="3">
        <f>E53</f>
        <v>0.10784369970256744</v>
      </c>
      <c r="C54" s="3">
        <f>-1 + 8*EXP(-B54)*SIN(B54)</f>
        <v>-0.22695159475604032</v>
      </c>
      <c r="D54" s="3">
        <f t="shared" ref="D54:D58" si="3">-8*EXP(-B54)*SIN(B54) + 8*EXP(-B54)*COS(B54)</f>
        <v>6.3673702026723866</v>
      </c>
      <c r="E54" s="3">
        <f>B54-(C54/D54)</f>
        <v>0.14348660839677038</v>
      </c>
      <c r="F54" s="5">
        <f>ABS((E54-E53)/E54)*100%</f>
        <v>0.24840582053234456</v>
      </c>
    </row>
    <row r="55" spans="1:7" x14ac:dyDescent="0.25">
      <c r="A55" s="1">
        <v>2</v>
      </c>
      <c r="B55" s="3">
        <f t="shared" ref="B55:B58" si="4">E54</f>
        <v>0.14348660839677038</v>
      </c>
      <c r="C55" s="3">
        <f t="shared" ref="C55:C58" si="5">-1 + 8*EXP(-B55)*SIN(B55)</f>
        <v>-8.9520845824831996E-3</v>
      </c>
      <c r="D55" s="3">
        <f t="shared" si="3"/>
        <v>5.8683880062326264</v>
      </c>
      <c r="E55" s="3">
        <f t="shared" ref="E55:E58" si="6">B55-(C55/D55)</f>
        <v>0.14501208431502519</v>
      </c>
      <c r="F55" s="5">
        <f>ABS((E55-E54)/E55)*100%</f>
        <v>1.0519646865711206E-2</v>
      </c>
    </row>
    <row r="56" spans="1:7" x14ac:dyDescent="0.25">
      <c r="A56" s="1">
        <v>3</v>
      </c>
      <c r="B56" s="3">
        <f t="shared" si="4"/>
        <v>0.14501208431502519</v>
      </c>
      <c r="C56" s="3">
        <f t="shared" si="5"/>
        <v>-1.5953145457436868E-5</v>
      </c>
      <c r="D56" s="3">
        <f t="shared" si="3"/>
        <v>5.8474784639379678</v>
      </c>
      <c r="E56" s="3">
        <f t="shared" si="6"/>
        <v>0.14501481252438173</v>
      </c>
      <c r="F56" s="5">
        <f>ABS((E56-E55)/E56)*100%</f>
        <v>1.8813315061044542E-5</v>
      </c>
    </row>
    <row r="57" spans="1:7" x14ac:dyDescent="0.25">
      <c r="A57" s="1">
        <v>4</v>
      </c>
      <c r="B57" s="3">
        <f t="shared" si="4"/>
        <v>0.14501481252438173</v>
      </c>
      <c r="C57" s="3">
        <f t="shared" si="5"/>
        <v>-5.0966342257652286E-11</v>
      </c>
      <c r="D57" s="3">
        <f t="shared" si="3"/>
        <v>5.8474411013737964</v>
      </c>
      <c r="E57" s="3">
        <f t="shared" si="6"/>
        <v>0.14501481253309773</v>
      </c>
      <c r="F57" s="5">
        <f>ABS((E57-E56)/E57)*100%</f>
        <v>6.0104205850418128E-11</v>
      </c>
    </row>
    <row r="58" spans="1:7" x14ac:dyDescent="0.25">
      <c r="A58" s="1">
        <v>5</v>
      </c>
      <c r="B58" s="3">
        <f t="shared" si="4"/>
        <v>0.14501481253309773</v>
      </c>
      <c r="C58" s="3">
        <f t="shared" si="5"/>
        <v>0</v>
      </c>
      <c r="D58" s="3">
        <f t="shared" si="3"/>
        <v>5.8474411012544323</v>
      </c>
      <c r="E58" s="3">
        <f t="shared" si="6"/>
        <v>0.14501481253309773</v>
      </c>
      <c r="F58" s="5">
        <f>ABS((E58-E57)/E58)*100%</f>
        <v>0</v>
      </c>
    </row>
    <row r="61" spans="1:7" x14ac:dyDescent="0.25">
      <c r="A61" t="s">
        <v>19</v>
      </c>
    </row>
    <row r="62" spans="1:7" x14ac:dyDescent="0.25">
      <c r="A62" t="s">
        <v>20</v>
      </c>
      <c r="B62" t="s">
        <v>21</v>
      </c>
    </row>
    <row r="63" spans="1:7" x14ac:dyDescent="0.25">
      <c r="A63" s="8" t="s">
        <v>11</v>
      </c>
      <c r="B63" s="8"/>
    </row>
    <row r="64" spans="1:7" x14ac:dyDescent="0.25">
      <c r="A64" s="1" t="s">
        <v>1</v>
      </c>
      <c r="B64" s="1" t="s">
        <v>24</v>
      </c>
      <c r="C64" s="1" t="s">
        <v>18</v>
      </c>
      <c r="D64" s="1" t="s">
        <v>22</v>
      </c>
      <c r="E64" s="1" t="s">
        <v>23</v>
      </c>
      <c r="F64" s="6" t="s">
        <v>17</v>
      </c>
      <c r="G64" s="6" t="s">
        <v>25</v>
      </c>
    </row>
    <row r="65" spans="1:7" x14ac:dyDescent="0.25">
      <c r="A65" s="1">
        <v>0</v>
      </c>
      <c r="B65" s="7">
        <v>0.5</v>
      </c>
      <c r="C65" s="7">
        <v>0.4</v>
      </c>
      <c r="D65" s="3">
        <f>-1 + 8*EXP(-B65)*SIN(B65)</f>
        <v>1.3262903057015349</v>
      </c>
      <c r="E65" s="3">
        <f>-1 + 8*EXP(-C65)*SIN(C65)</f>
        <v>1.088279369147656</v>
      </c>
      <c r="F65" s="3">
        <f>C65-((E65*(B65-C65)/(D65-E65)))</f>
        <v>-5.723922812315807E-2</v>
      </c>
      <c r="G65" s="1"/>
    </row>
    <row r="66" spans="1:7" x14ac:dyDescent="0.25">
      <c r="A66" s="1">
        <v>1</v>
      </c>
      <c r="B66" s="7">
        <f>C65</f>
        <v>0.4</v>
      </c>
      <c r="C66" s="3">
        <f>F65</f>
        <v>-5.723922812315807E-2</v>
      </c>
      <c r="D66" s="3">
        <f t="shared" ref="D66:D70" si="7">-1 + 8*EXP(-B66)*SIN(B66)</f>
        <v>1.088279369147656</v>
      </c>
      <c r="E66" s="3">
        <f t="shared" ref="E66:E70" si="8">-1 + 8*EXP(-C66)*SIN(C66)</f>
        <v>-1.4846243840267881</v>
      </c>
      <c r="F66" s="3">
        <f t="shared" ref="F66:F70" si="9">C66-((E66*(B66-C66)/(D66-E66)))</f>
        <v>0.20659827709548456</v>
      </c>
      <c r="G66" s="5">
        <f>ABS((B66-B65)/B66)^100%</f>
        <v>0.24999999999999994</v>
      </c>
    </row>
    <row r="67" spans="1:7" x14ac:dyDescent="0.25">
      <c r="A67" s="1">
        <v>2</v>
      </c>
      <c r="B67" s="3">
        <f t="shared" ref="B67:B70" si="10">C66</f>
        <v>-5.723922812315807E-2</v>
      </c>
      <c r="C67" s="3">
        <f t="shared" ref="C67:C70" si="11">F66</f>
        <v>0.20659827709548456</v>
      </c>
      <c r="D67" s="3">
        <f t="shared" si="7"/>
        <v>-1.4846243840267881</v>
      </c>
      <c r="E67" s="3">
        <f t="shared" si="8"/>
        <v>0.33474497833780559</v>
      </c>
      <c r="F67" s="3">
        <f t="shared" si="9"/>
        <v>0.15805492916621644</v>
      </c>
      <c r="G67" s="5">
        <f t="shared" ref="G67:G70" si="12">ABS((B67-B66)/B67)^100%</f>
        <v>7.9882144311824925</v>
      </c>
    </row>
    <row r="68" spans="1:7" x14ac:dyDescent="0.25">
      <c r="A68" s="1">
        <v>3</v>
      </c>
      <c r="B68" s="3">
        <f t="shared" si="10"/>
        <v>0.20659827709548456</v>
      </c>
      <c r="C68" s="3">
        <f t="shared" si="11"/>
        <v>0.15805492916621644</v>
      </c>
      <c r="D68" s="3">
        <f t="shared" si="7"/>
        <v>0.33474497833780559</v>
      </c>
      <c r="E68" s="3">
        <f t="shared" si="8"/>
        <v>7.5092738714418017E-2</v>
      </c>
      <c r="F68" s="3">
        <f t="shared" si="9"/>
        <v>0.1440159478438798</v>
      </c>
      <c r="G68" s="5">
        <f t="shared" si="12"/>
        <v>1.2770556895627136</v>
      </c>
    </row>
    <row r="69" spans="1:7" x14ac:dyDescent="0.25">
      <c r="A69" s="1">
        <v>4</v>
      </c>
      <c r="B69" s="3">
        <f t="shared" si="10"/>
        <v>0.15805492916621644</v>
      </c>
      <c r="C69" s="3">
        <f t="shared" si="11"/>
        <v>0.1440159478438798</v>
      </c>
      <c r="D69" s="3">
        <f t="shared" si="7"/>
        <v>7.5092738714418017E-2</v>
      </c>
      <c r="E69" s="3">
        <f t="shared" si="8"/>
        <v>-5.8476369473846601E-3</v>
      </c>
      <c r="F69" s="3">
        <f t="shared" si="9"/>
        <v>0.14503021130896626</v>
      </c>
      <c r="G69" s="5">
        <f t="shared" si="12"/>
        <v>0.30712960478580287</v>
      </c>
    </row>
    <row r="70" spans="1:7" x14ac:dyDescent="0.25">
      <c r="A70" s="1">
        <v>5</v>
      </c>
      <c r="B70" s="3">
        <f t="shared" si="10"/>
        <v>0.1440159478438798</v>
      </c>
      <c r="C70" s="3">
        <f t="shared" si="11"/>
        <v>0.14503021130896626</v>
      </c>
      <c r="D70" s="3">
        <f t="shared" si="7"/>
        <v>-5.8476369473846601E-3</v>
      </c>
      <c r="E70" s="3">
        <f t="shared" si="8"/>
        <v>9.0041811251273529E-5</v>
      </c>
      <c r="F70" s="3">
        <f t="shared" si="9"/>
        <v>0.14501483053085504</v>
      </c>
      <c r="G70" s="5">
        <f t="shared" si="12"/>
        <v>9.7482129809370585E-2</v>
      </c>
    </row>
  </sheetData>
  <mergeCells count="6">
    <mergeCell ref="A63:B63"/>
    <mergeCell ref="A25:B25"/>
    <mergeCell ref="A26:B26"/>
    <mergeCell ref="A39:B39"/>
    <mergeCell ref="A50:B50"/>
    <mergeCell ref="A51:B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2024-04-03T04:17:41Z</dcterms:created>
  <dcterms:modified xsi:type="dcterms:W3CDTF">2024-04-04T03:59:53Z</dcterms:modified>
</cp:coreProperties>
</file>