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60" tabRatio="500" firstSheet="1" activeTab="4"/>
  </bookViews>
  <sheets>
    <sheet name="Hlt-varying families" sheetId="1" r:id="rId1"/>
    <sheet name="Identification other families" sheetId="2" r:id="rId2"/>
    <sheet name="alt-varying families" sheetId="3" r:id="rId3"/>
    <sheet name="alpha-varying families" sheetId="4" r:id="rId4"/>
    <sheet name="quant" sheetId="6" r:id="rId5"/>
    <sheet name="Paper plots" sheetId="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3" i="6" l="1"/>
  <c r="E202" i="6"/>
  <c r="E204" i="6"/>
  <c r="E188" i="6"/>
  <c r="N49" i="2"/>
  <c r="N58" i="2"/>
  <c r="B69" i="2"/>
  <c r="N48" i="2"/>
  <c r="N57" i="2"/>
  <c r="B68" i="2"/>
  <c r="N47" i="2"/>
  <c r="N56" i="2"/>
  <c r="B67" i="2"/>
  <c r="N46" i="2"/>
  <c r="N55" i="2"/>
  <c r="B66" i="2"/>
  <c r="N45" i="2"/>
  <c r="N54" i="2"/>
  <c r="B65" i="2"/>
  <c r="N44" i="2"/>
  <c r="N53" i="2"/>
  <c r="B64" i="2"/>
  <c r="C33" i="2"/>
  <c r="E33" i="2"/>
  <c r="G33" i="2"/>
  <c r="I33" i="2"/>
  <c r="F38" i="2"/>
  <c r="D33" i="2"/>
  <c r="F33" i="2"/>
  <c r="B33" i="2"/>
  <c r="H33" i="2"/>
  <c r="D38" i="2"/>
  <c r="C13" i="2"/>
  <c r="E13" i="2"/>
  <c r="G13" i="2"/>
  <c r="I13" i="2"/>
  <c r="F18" i="2"/>
  <c r="B13" i="2"/>
  <c r="D13" i="2"/>
  <c r="F13" i="2"/>
  <c r="H13" i="2"/>
  <c r="D18" i="2"/>
  <c r="N25" i="2"/>
  <c r="N26" i="2"/>
  <c r="N27" i="2"/>
  <c r="N28" i="2"/>
  <c r="N29" i="2"/>
  <c r="N30" i="2"/>
  <c r="N34" i="2"/>
  <c r="M25" i="2"/>
  <c r="M26" i="2"/>
  <c r="M27" i="2"/>
  <c r="M28" i="2"/>
  <c r="M29" i="2"/>
  <c r="M30" i="2"/>
  <c r="L34" i="2"/>
  <c r="N5" i="2"/>
  <c r="N6" i="2"/>
  <c r="N7" i="2"/>
  <c r="N8" i="2"/>
  <c r="N9" i="2"/>
  <c r="N10" i="2"/>
  <c r="N14" i="2"/>
  <c r="M5" i="2"/>
  <c r="M6" i="2"/>
  <c r="M7" i="2"/>
  <c r="M8" i="2"/>
  <c r="M9" i="2"/>
  <c r="M10" i="2"/>
  <c r="L14" i="2"/>
</calcChain>
</file>

<file path=xl/comments1.xml><?xml version="1.0" encoding="utf-8"?>
<comments xmlns="http://schemas.openxmlformats.org/spreadsheetml/2006/main">
  <authors>
    <author>Sjors Martens</author>
  </authors>
  <commentList>
    <comment ref="C6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Manually terminated at 2500 members
</t>
        </r>
      </text>
    </comment>
    <comment ref="D6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Manually terminated at 2500 members
</t>
        </r>
      </text>
    </comment>
    <comment ref="G6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Manually terminated at 2500 members
</t>
        </r>
      </text>
    </comment>
    <comment ref="C7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Manually terminated at 2500 members
</t>
        </r>
      </text>
    </comment>
    <comment ref="F8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Manually terminated at 2500 members
</t>
        </r>
      </text>
    </comment>
  </commentList>
</comments>
</file>

<file path=xl/comments2.xml><?xml version="1.0" encoding="utf-8"?>
<comments xmlns="http://schemas.openxmlformats.org/spreadsheetml/2006/main">
  <authors>
    <author>Sjors Martens</author>
  </authors>
  <commentList>
    <comment ref="D4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-92, 92
</t>
        </r>
      </text>
    </comment>
    <comment ref="D5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[-105, 105]</t>
        </r>
      </text>
    </comment>
    <comment ref="C6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algo limi [-134,134]</t>
        </r>
      </text>
    </comment>
    <comment ref="D6" authorId="0">
      <text>
        <r>
          <rPr>
            <b/>
            <sz val="9"/>
            <color indexed="81"/>
            <rFont val="Calibri"/>
            <family val="2"/>
          </rPr>
          <t>Sjors Martens
[-235,235]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20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[0-134,135-260,360-260]</t>
        </r>
      </text>
    </comment>
    <comment ref="D20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[0-125,125-250,360-250]
</t>
        </r>
      </text>
    </comment>
    <comment ref="C25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[-129,129] at 36 pp</t>
        </r>
      </text>
    </comment>
    <comment ref="D39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[0-134,135-260,360-260]</t>
        </r>
      </text>
    </comment>
  </commentList>
</comments>
</file>

<file path=xl/sharedStrings.xml><?xml version="1.0" encoding="utf-8"?>
<sst xmlns="http://schemas.openxmlformats.org/spreadsheetml/2006/main" count="1487" uniqueCount="441">
  <si>
    <t>0.0</t>
  </si>
  <si>
    <t>60.0</t>
  </si>
  <si>
    <t>120.0</t>
  </si>
  <si>
    <t>180.0</t>
  </si>
  <si>
    <t>240.0</t>
  </si>
  <si>
    <t>300.0</t>
  </si>
  <si>
    <t>0.01</t>
  </si>
  <si>
    <t>0.05</t>
  </si>
  <si>
    <t>0.1</t>
  </si>
  <si>
    <t>-</t>
  </si>
  <si>
    <t>Done</t>
  </si>
  <si>
    <t>L1 Hlt-varying familiies Status</t>
  </si>
  <si>
    <t>L2 Hlt-varying familiies Status</t>
  </si>
  <si>
    <t>L1 Hlt-varying familiies Termination Cause</t>
  </si>
  <si>
    <t>L2 Hlt-varying familiies Termination Cause</t>
  </si>
  <si>
    <t>Family</t>
  </si>
  <si>
    <t>Action</t>
  </si>
  <si>
    <t>Status</t>
  </si>
  <si>
    <t>How can we get all families complete with identical Hamiltonian ranges?</t>
  </si>
  <si>
    <t>Termination Root cause catalog</t>
  </si>
  <si>
    <t>Code</t>
  </si>
  <si>
    <t>Root cause</t>
  </si>
  <si>
    <t>A</t>
  </si>
  <si>
    <t>B</t>
  </si>
  <si>
    <t>C</t>
  </si>
  <si>
    <t>D</t>
  </si>
  <si>
    <t>E</t>
  </si>
  <si>
    <t>F</t>
  </si>
  <si>
    <t>Position discrepancy out of bounds (x,y &gt; 1.0e-9)</t>
  </si>
  <si>
    <t>Velocity discrepancy out of bounds (x,y &gt; 1.0e-9)</t>
  </si>
  <si>
    <t>Increment between members at half phase OoM lower</t>
  </si>
  <si>
    <t>Termination after manually specified number of members</t>
  </si>
  <si>
    <t>Termination due to reversing of continuation direction</t>
  </si>
  <si>
    <t>Lambda3 Error out of bounds (1-Lambda3 &gt; 1.0e-3)</t>
  </si>
  <si>
    <t>L1_0.01_60.0</t>
  </si>
  <si>
    <t>L1_0.01_120.0</t>
  </si>
  <si>
    <t>L1_0.01_300.0</t>
  </si>
  <si>
    <t>L1_0.05_60.0</t>
  </si>
  <si>
    <t>L1_0.1_240.0</t>
  </si>
  <si>
    <t>Redo with 5000 maxNumberConditions</t>
  </si>
  <si>
    <t>IP</t>
  </si>
  <si>
    <t>Ask Kevin</t>
  </si>
  <si>
    <t>Redo with higher periodicity deviation</t>
  </si>
  <si>
    <t>Identification of L1 alt-varying families</t>
  </si>
  <si>
    <t>alpha</t>
  </si>
  <si>
    <t>alt = 0.0</t>
  </si>
  <si>
    <t>alt = 0.01</t>
  </si>
  <si>
    <t>alt = 0.05</t>
  </si>
  <si>
    <t xml:space="preserve">alt = 0.1 </t>
  </si>
  <si>
    <t>Hlt_min</t>
  </si>
  <si>
    <t>Hlt_max</t>
  </si>
  <si>
    <t>Identification of L2 alt-varying families</t>
  </si>
  <si>
    <t>Yes for alt = 0.0</t>
  </si>
  <si>
    <t>Yes for alt = 0.01</t>
  </si>
  <si>
    <t>Yes for alt = 0.05</t>
  </si>
  <si>
    <t>No for alt = 0.1</t>
  </si>
  <si>
    <t>Do complete alpha-varying families exist? For L1</t>
  </si>
  <si>
    <t>Do complete alpha-varying families exist? For L2</t>
  </si>
  <si>
    <t>Do complete alt=varying families exist for L1?</t>
  </si>
  <si>
    <t>YES for alpha = 60.0</t>
  </si>
  <si>
    <t>YES for alpha = 120.0</t>
  </si>
  <si>
    <t>YES for alpha = 180.0</t>
  </si>
  <si>
    <t>YES for alpha = 240.0</t>
  </si>
  <si>
    <t>YES for alpha = 300.0</t>
  </si>
  <si>
    <t>NO for alpha = 180.0</t>
  </si>
  <si>
    <t>YES for alpha = 0.0</t>
  </si>
  <si>
    <t>FOR E1, CONTINOUS alt-varying Families are guaranteed</t>
  </si>
  <si>
    <t>FOR E2, CONTINOUS alt-varying Families are guaranteed</t>
  </si>
  <si>
    <t>FOR E1, CONTINOUS alpha-varying Families are guaranteed</t>
  </si>
  <si>
    <t>FOR E2, CONTINOUS alpha-varying Families are guaranteed</t>
  </si>
  <si>
    <t>HLT_max</t>
  </si>
  <si>
    <t>HLT_min</t>
  </si>
  <si>
    <t>L1 alt-varying familiies Full family existence</t>
  </si>
  <si>
    <t>L2 alt-varying familiies Full family existence</t>
  </si>
  <si>
    <t>L2 alpha-varying familiies Full family existence</t>
  </si>
  <si>
    <t>L1 alpha-varying familiies Full family existence</t>
  </si>
  <si>
    <t># Full families</t>
  </si>
  <si>
    <t>Total complete families</t>
  </si>
  <si>
    <t>HLT</t>
  </si>
  <si>
    <t>G</t>
  </si>
  <si>
    <t>Maximum alt reached</t>
  </si>
  <si>
    <t>H</t>
  </si>
  <si>
    <t>Maximum number of conditions reached</t>
  </si>
  <si>
    <t>J1</t>
  </si>
  <si>
    <t>Unstable collocation procedure, Maximum hamiltonian of family reached</t>
  </si>
  <si>
    <t>Unstable collocation procedure, Hamiltonian  LOWER  than minimum hamiltonian of family</t>
  </si>
  <si>
    <t>J2</t>
  </si>
  <si>
    <t>Done &amp; Stored</t>
  </si>
  <si>
    <t>L1 alt-varying familiies Status</t>
  </si>
  <si>
    <t>L1 alt-varying familiies Termination cause</t>
  </si>
  <si>
    <t>L2 alt-varying familiies Termination cause</t>
  </si>
  <si>
    <t>L1 alpha-varying familiies Status</t>
  </si>
  <si>
    <t>alt = 0.10</t>
  </si>
  <si>
    <t>L2 alpha-varying familiies Status</t>
  </si>
  <si>
    <t>K</t>
  </si>
  <si>
    <t>Unstable collocation procedure, maximum angle reached</t>
  </si>
  <si>
    <t>L1 alpha-varying familiies Root cause</t>
  </si>
  <si>
    <t>Full family</t>
  </si>
  <si>
    <t>J3</t>
  </si>
  <si>
    <t>Unstable collocation procedure….</t>
  </si>
  <si>
    <t>Full revolution reached</t>
  </si>
  <si>
    <t>L2 alpha-varying familiies Root cause</t>
  </si>
  <si>
    <t>M</t>
  </si>
  <si>
    <t>Ballistic families</t>
  </si>
  <si>
    <t>Plot</t>
  </si>
  <si>
    <t>Graphical projection</t>
  </si>
  <si>
    <t>Bifurcation analysis</t>
  </si>
  <si>
    <t>Stability index</t>
  </si>
  <si>
    <t>Constructed High DPI</t>
  </si>
  <si>
    <t>graphical projection</t>
  </si>
  <si>
    <t>Stability Index</t>
  </si>
  <si>
    <t>Hamiltonian Time domain</t>
  </si>
  <si>
    <t xml:space="preserve">Hlt-varying families </t>
  </si>
  <si>
    <t>L1 alt = 0.01</t>
  </si>
  <si>
    <t>L1 alt = 0.1</t>
  </si>
  <si>
    <t>L1 alt = 0.05</t>
  </si>
  <si>
    <t>L2 alt = 0.01</t>
  </si>
  <si>
    <t>L2 alt = 0.05</t>
  </si>
  <si>
    <t>L2 alt = 0.1</t>
  </si>
  <si>
    <t>[-109,109]</t>
  </si>
  <si>
    <t xml:space="preserve">Alt-varying families </t>
  </si>
  <si>
    <t>L1 Hlt = -1.55</t>
  </si>
  <si>
    <t>L1 Hlt = -1.50</t>
  </si>
  <si>
    <t>L1 Hlt = -1.525</t>
  </si>
  <si>
    <t>L2 Hlt = -1.50</t>
  </si>
  <si>
    <t>L2 Hlt = -1.525</t>
  </si>
  <si>
    <t>L2 Hlt = -1.55</t>
  </si>
  <si>
    <t>[-122,122]</t>
  </si>
  <si>
    <t>[-145,145]</t>
  </si>
  <si>
    <t>[-129,129]</t>
  </si>
  <si>
    <t>[-138,138]</t>
  </si>
  <si>
    <t xml:space="preserve">Full family </t>
  </si>
  <si>
    <t>L1 alpha-varying familiies Theoretical Bounds</t>
  </si>
  <si>
    <t>L2 alpha-varying familiies Theoretical Bounds</t>
  </si>
  <si>
    <t>Full family, start from 180</t>
  </si>
  <si>
    <t>J3 -&gt; IP for old rule to 0.54?</t>
  </si>
  <si>
    <t>K, piecewise</t>
  </si>
  <si>
    <t>Recheck E!</t>
  </si>
  <si>
    <t>I</t>
  </si>
  <si>
    <t>K, piecewise, incomplete</t>
  </si>
  <si>
    <t xml:space="preserve">[120-138] CREATE ALT 119: </t>
  </si>
  <si>
    <t>[122 - 96] Done 95 DOES NOT WORK, DRAFT APPROVED</t>
  </si>
  <si>
    <t>60-&gt; 0 and 300-&gt; 359 IP</t>
  </si>
  <si>
    <t>L1_0.0_0.0</t>
  </si>
  <si>
    <t># Members</t>
  </si>
  <si>
    <t>OI</t>
  </si>
  <si>
    <t>Bif member</t>
  </si>
  <si>
    <t>Type</t>
  </si>
  <si>
    <t>Hlt^BIF</t>
  </si>
  <si>
    <t>HLT Range</t>
  </si>
  <si>
    <t>lambda ext + mem</t>
  </si>
  <si>
    <t>[max,min]</t>
  </si>
  <si>
    <t>max (member)</t>
  </si>
  <si>
    <t>min (member)</t>
  </si>
  <si>
    <t>L2_0.0_0.0</t>
  </si>
  <si>
    <t>L1_0.01_0.0</t>
  </si>
  <si>
    <t>L2_0.01_60.0</t>
  </si>
  <si>
    <t>L2_0.01_0.0</t>
  </si>
  <si>
    <t>L1_0.05_0.0</t>
  </si>
  <si>
    <t>L1_0.05_120.0</t>
  </si>
  <si>
    <t>L1_0.05_180.0</t>
  </si>
  <si>
    <t>L1_0.05_240.0</t>
  </si>
  <si>
    <t>L2_0.05_0.0</t>
  </si>
  <si>
    <t>L2_0.05_60.0</t>
  </si>
  <si>
    <t>L2_0.05_120.0</t>
  </si>
  <si>
    <t>L2_0.05_180.0</t>
  </si>
  <si>
    <t>L2_0.05_240.0</t>
  </si>
  <si>
    <t>L1_0.10_0.0</t>
  </si>
  <si>
    <t>L1_0.10_60.0</t>
  </si>
  <si>
    <t>L1_0.10_120.0</t>
  </si>
  <si>
    <t>L1_0.10_180.0</t>
  </si>
  <si>
    <t>L1_0.10_240.0</t>
  </si>
  <si>
    <t>L1_0.10_300.0</t>
  </si>
  <si>
    <t>L2_0.10_60.0</t>
  </si>
  <si>
    <t>L2_0.10_120.0</t>
  </si>
  <si>
    <t>L2_0.10_180.0</t>
  </si>
  <si>
    <t>L2_0.10_240.0</t>
  </si>
  <si>
    <t>L2_0.10_0.0</t>
  </si>
  <si>
    <t>L2_0.10_300.0</t>
  </si>
  <si>
    <t>I -&gt; II</t>
  </si>
  <si>
    <t>II -&gt; I</t>
  </si>
  <si>
    <t>T-F</t>
  </si>
  <si>
    <t>P-D</t>
  </si>
  <si>
    <t>-1,594170243722596 [0]
-1.455227124539671  [1897]</t>
  </si>
  <si>
    <t>Hlt local extrema</t>
  </si>
  <si>
    <t>53.67068266309508 [1887]
1337.703422415681 [0]</t>
  </si>
  <si>
    <t>-1,602534960129312 [0]
-1,462009914700207  [1938]</t>
  </si>
  <si>
    <t>67.26643383233397 [1702]
1323.05636404763963 [0]</t>
  </si>
  <si>
    <t>-1.586080211258951 [0]
-1.47083842417161  [1439]</t>
  </si>
  <si>
    <t>52.468964929779155 [1439]
726.776516655723 [0]</t>
  </si>
  <si>
    <t>-1.59763018378554 [0]
-1.480458348792836  [1363]</t>
  </si>
  <si>
    <t>62.383643741437666 [1363]
750.6005900598499 [0]</t>
  </si>
  <si>
    <t>62.267958806173965 [1813]
1330.6574642581822 [0]</t>
  </si>
  <si>
    <t>-1.591873692005614  [0]
-1.47653413388327  [2999]</t>
  </si>
  <si>
    <t>-1.598362818423615 [0]
-1.47653413388327  [1483]</t>
  </si>
  <si>
    <t>56.30481194324551 [1483]
738.9058052895097 [0]</t>
  </si>
  <si>
    <t>L1_0.01_120</t>
  </si>
  <si>
    <t>L2_0.01_120</t>
  </si>
  <si>
    <t>-1.589993539485614 [0]
-1.43106136477399 [2999]</t>
  </si>
  <si>
    <t>49.09815319251865 [1998]
1345.3383003411868 [0]</t>
  </si>
  <si>
    <t>-1.580317368708727 [0]
-1.46721999294192 [1582]</t>
  </si>
  <si>
    <t>44.93435649383277 [0]
715.1317335142063 [0]</t>
  </si>
  <si>
    <t>L1_0.01_180</t>
  </si>
  <si>
    <t>L1_0.01_240</t>
  </si>
  <si>
    <t>L1_0.01_300</t>
  </si>
  <si>
    <t>L2_0.01_180</t>
  </si>
  <si>
    <t>L2_0.01_240</t>
  </si>
  <si>
    <t>L2_0.01_300</t>
  </si>
  <si>
    <t>-1.585796673777457 [0]
-1.448265450575272 [1857]</t>
  </si>
  <si>
    <t>40.48923358868967 [1857]
1352.4163783480576 [0]</t>
  </si>
  <si>
    <t xml:space="preserve"> -1.574516471278918 [0]
-1.461282912081928 [1500]</t>
  </si>
  <si>
    <t>42.49792055716453 [0]
703.0629528428274 [0]</t>
  </si>
  <si>
    <t>-1.589993539484545 [0]
-1.45586662120298 [2037]</t>
  </si>
  <si>
    <t>-1,580317368708817 [0]
-1.467219795463072 [1582]</t>
  </si>
  <si>
    <t>44.93422287350749 [1582]
715.1317331557657 [0]</t>
  </si>
  <si>
    <t>-1,59836281842258 [0]
-1.432477077349622 [2999]</t>
  </si>
  <si>
    <t>62.2679590604445 [1813]
1330.6574647858065 [0]</t>
  </si>
  <si>
    <t>-1.591873692005706 [0]
-1.47653413130995 [1483]</t>
  </si>
  <si>
    <t>56.30481122672329 [0]
738.905803968981 [0]</t>
  </si>
  <si>
    <t>L1_0.05_300</t>
  </si>
  <si>
    <t>L2_0.05_300</t>
  </si>
  <si>
    <t xml:space="preserve"> -1.635903489984268 [0]
-1.487190282472479 [2113]</t>
  </si>
  <si>
    <t>114.82684178253685 [1317]
1265.2424481811395 [0]</t>
  </si>
  <si>
    <t>-1.615299356089352 [0]
-1.515292637373392 [2101]</t>
  </si>
  <si>
    <t>71.45711466336438 [1482]
1308.4274078533892 [0]</t>
  </si>
  <si>
    <t>-1.573438410102945 [0]
-1.481731615212602 [1096]</t>
  </si>
  <si>
    <t>1.1930909096452322 [1096]
1381.8070352625623 [0]</t>
  </si>
  <si>
    <t>-1.552215639154636 [0]
-1.420338951864218 [1615]</t>
  </si>
  <si>
    <t>7.9042688221502555 [1615]
1411.8132035403194 [0]</t>
  </si>
  <si>
    <t>-1.573438410097325 [0]
-1.481731663113851 [1095]</t>
  </si>
  <si>
    <t>1.4091080592080703 [1095]
1381.8070344326838 [0]</t>
  </si>
  <si>
    <t>-1.61529935608445 [0]
-1.463706323153375 [4022]</t>
  </si>
  <si>
    <t>71.45711489559218 [1482]
1308.4274071934155 [0]</t>
  </si>
  <si>
    <t>-1.643699625988853 [0]
-1.519792342150114 [1108]</t>
  </si>
  <si>
    <t>95.58456669031347 [937]
846.6987678541589 [0]</t>
  </si>
  <si>
    <t>-1.615328081021309 [0]
-1.50448347343105 [3037]</t>
  </si>
  <si>
    <t>46.57405429148442 [1437]
792.4493871415068 [0]</t>
  </si>
  <si>
    <t>-1.5281216014831 [0]
-1.424422731444669 [1788]</t>
  </si>
  <si>
    <t>7.240252387744585 [0]
609.7039710386349 [0]</t>
  </si>
  <si>
    <t>-1.615328081021838 [0]
-1.504483800572769 [3037]</t>
  </si>
  <si>
    <t>46.57405406999251 [1437]
792.44938735763 [0]</t>
  </si>
  <si>
    <t>-1.677404083560226 [0]
-1.522927333320343 [2167]</t>
  </si>
  <si>
    <t>163.28402019491858 [1137]
1195.1497858870114 [0]</t>
  </si>
  <si>
    <t>-1.636875201207825 [0]
-1.573162949308019 [1017]</t>
  </si>
  <si>
    <t>1.012053780684077 [1017]
1294.8671389706294 [0]</t>
  </si>
  <si>
    <t>-1.510050725210973 [0]
-1.381539521798956 [1209]</t>
  </si>
  <si>
    <t>1.4249164568474197 [1209]
1486.8687194127278 [0]</t>
  </si>
  <si>
    <t>-1.636875201198832 [0]
-1.573163201882342 [1013]</t>
  </si>
  <si>
    <t>1.4053834917189847 [658]
1441.223922590402 [0]</t>
  </si>
  <si>
    <t>-1.553061063186882 [0]
-1.481275689579328 [658]</t>
  </si>
  <si>
    <t>2.55073539751518 [1013]
1294.8671370790876 [0]</t>
  </si>
  <si>
    <t>-1.701008243732643 [0]
-1.560772516306924 [999]</t>
  </si>
  <si>
    <t>120.42832030191794 [626]
967.4479579669833 [0]</t>
  </si>
  <si>
    <t>C-F</t>
  </si>
  <si>
    <t>I -&gt; 0</t>
  </si>
  <si>
    <t>0 -&gt; I</t>
  </si>
  <si>
    <t>-1.557605785592395 [0]
-1.482005956310848 [1265]</t>
  </si>
  <si>
    <t xml:space="preserve">-1.482005956310848 [1265]
</t>
  </si>
  <si>
    <t>0.008139314292227383 [1271]
673.3027381767996 [0]</t>
  </si>
  <si>
    <t>1.557605785591989 [0]
-1.482005956353009 [1265]</t>
  </si>
  <si>
    <t>-1.482005956353009 [1265]</t>
  </si>
  <si>
    <t xml:space="preserve">0.008139314292227383 [1271]
673.3027381767996 [0]
</t>
  </si>
  <si>
    <t>-1.553061063198984 [0]
-1.481275690617708 [659]</t>
  </si>
  <si>
    <t>-1.481275690617708 [659]</t>
  </si>
  <si>
    <t>0.24930875006541986 [659]
1441.2239252154714 [0]</t>
  </si>
  <si>
    <t>-1.530106194843932 [0]
-1.48289937350788 [929]</t>
  </si>
  <si>
    <t>-1.4828993735078'8 [929]</t>
  </si>
  <si>
    <t xml:space="preserve">0.2030309754973238 [930]
644.4588235944394 [1277]
</t>
  </si>
  <si>
    <t>-1.530106194844642 [0]
-1.482899373395817 [929]</t>
  </si>
  <si>
    <t>-1.482899373395817 [929]</t>
  </si>
  <si>
    <t>0.2101310953321412 [930]
644.3489468290344 [1277]</t>
  </si>
  <si>
    <t>-1.469792954214845 [0]
-1.38273617734714 [2035]</t>
  </si>
  <si>
    <t>0.010903336600633834  [1660]
497.75376881460375 [0]</t>
  </si>
  <si>
    <t>II - &gt; I</t>
  </si>
  <si>
    <t>I - &gt; II</t>
  </si>
  <si>
    <t>0.000993995576099381 [969]
871.2336583222657 [0]</t>
  </si>
  <si>
    <t xml:space="preserve"> -1.645177476355763 [0]
-1.53628531502303 [4449]</t>
  </si>
  <si>
    <t>0 -&gt; 1</t>
  </si>
  <si>
    <t>-1.645177476356971 [0]
-1.536285405817281 [4449]</t>
  </si>
  <si>
    <t>0.0026565072385728965 [969]
871.2336574668286 [0]</t>
  </si>
  <si>
    <t>-1.570479376834434 [966]
-1.574865744234289 [2464</t>
  </si>
  <si>
    <t>HLT-varying bifurcations</t>
  </si>
  <si>
    <t>2037
fin oribt not periodic so ignore bif</t>
  </si>
  <si>
    <t>-1.570479376834434 [966]
-1.574865744257779 [2454]
Local T extremum at 3028 2454
max T: 7.236676547925733</t>
  </si>
  <si>
    <t>L1_-155_0.0</t>
  </si>
  <si>
    <t>L1_-155_60.0</t>
  </si>
  <si>
    <t>L1_-155_120.0</t>
  </si>
  <si>
    <t>L1_-155_180.0</t>
  </si>
  <si>
    <t>L1_-155_300.0</t>
  </si>
  <si>
    <t>L1_-155_240.0</t>
  </si>
  <si>
    <t>L2_-155_0.0</t>
  </si>
  <si>
    <t>L2_-155_60.0</t>
  </si>
  <si>
    <t>L2_-155_120.0</t>
  </si>
  <si>
    <t>L2_-155_180.0</t>
  </si>
  <si>
    <t>L2_-155_240.0</t>
  </si>
  <si>
    <t>L2_-155_300.0</t>
  </si>
  <si>
    <t>L1_-1525_0.0</t>
  </si>
  <si>
    <t>L1_-1525_60.0</t>
  </si>
  <si>
    <t>L1_-1525_120.0</t>
  </si>
  <si>
    <t>L1_-1525_180.0</t>
  </si>
  <si>
    <t>L1_-1525_240.0</t>
  </si>
  <si>
    <t>L1_-1525_300.0</t>
  </si>
  <si>
    <t>L2_-1525_0.0</t>
  </si>
  <si>
    <t>L2_-1525_180.0</t>
  </si>
  <si>
    <t>L2_-1525_240.0</t>
  </si>
  <si>
    <t>L2_-1525_300.0</t>
  </si>
  <si>
    <t>L1_-150_0.0</t>
  </si>
  <si>
    <t>L1_-150_60.0</t>
  </si>
  <si>
    <t>L1_-150_120.0</t>
  </si>
  <si>
    <t>L1_-150_180.0</t>
  </si>
  <si>
    <t>L1_-150_240.0</t>
  </si>
  <si>
    <t>L1_-150_300.0</t>
  </si>
  <si>
    <t>L2_-150_60.0</t>
  </si>
  <si>
    <t>L2_-150_120.0</t>
  </si>
  <si>
    <t>L2_-150_180.0</t>
  </si>
  <si>
    <t>L2_-150_240.0</t>
  </si>
  <si>
    <t>L2_-150_300.0</t>
  </si>
  <si>
    <t>L2_-150_0.0</t>
  </si>
  <si>
    <t>L2_-1525_120.0</t>
  </si>
  <si>
    <t>L2_-1525_60.0</t>
  </si>
  <si>
    <t>alt Range</t>
  </si>
  <si>
    <t>0.0 [0]
0.1 [100]</t>
  </si>
  <si>
    <t>141.8437730010875 [73]
555.9793310153823 [0]</t>
  </si>
  <si>
    <t>49.08922783581129 [0]
555.9793310153823 [0]</t>
  </si>
  <si>
    <t>555.9793310166219 [0]
1365.8202146492456 [100]</t>
  </si>
  <si>
    <t xml:space="preserve"> 555.9793310153823 [0]
1401.9866221479654 [52]</t>
  </si>
  <si>
    <t>555.9793310153823 [0]
1365.820214993156 [100]</t>
  </si>
  <si>
    <t>49.08922783025212 [0]
555.979331016945 [0]</t>
  </si>
  <si>
    <t>106.73989561264868 [67]
360.1677394367252 [0]</t>
  </si>
  <si>
    <t>0.0 [0]
0.078 [100]</t>
  </si>
  <si>
    <t>0.0 [0]
0.076 [77]</t>
  </si>
  <si>
    <t>0.0 [0]
0.052 [53]</t>
  </si>
  <si>
    <t>6.785511286820492 [78]
360.16773947144696 [0]</t>
  </si>
  <si>
    <t>0.0 [0]
0.063 [63]</t>
  </si>
  <si>
    <t>360.1677394722629 [0]
656.9530111812297 [63]</t>
  </si>
  <si>
    <t>0.0 [0]
0.031 [32]</t>
  </si>
  <si>
    <t>360.1677394367252 [0]
651.4703653660957 [31]</t>
  </si>
  <si>
    <t>360.16773944507923 [0]
656.9530117162228 61]</t>
  </si>
  <si>
    <t>6.78551133529336 [78]
360.16773942672023 [0]</t>
  </si>
  <si>
    <t>0.0 [0]
0.078 [78]</t>
  </si>
  <si>
    <t>118.14042711744884 [49]
300.45430018547313 [0]</t>
  </si>
  <si>
    <t>68.73850802342643 [54]
346.7748474430809 [100]</t>
  </si>
  <si>
    <t>300.45430018547313 [0]
840.4637879126744 [100]</t>
  </si>
  <si>
    <t>300.45430016570003 [0]
1453.5842161032413 [82]</t>
  </si>
  <si>
    <t>0.0 [0]
0.082 [82]</t>
  </si>
  <si>
    <t>300.45430018547313 [0]
840.4637876775109 [100]</t>
  </si>
  <si>
    <t>68.7385082484249   [54]
346.774846619895 [100]</t>
  </si>
  <si>
    <t>93.27713643961827 [44]
247.13714743726516 [84]</t>
  </si>
  <si>
    <t>0.0 [0]
0.084 [84]</t>
  </si>
  <si>
    <t>42.37423735986802 [54]
382.5779104974637 [100]</t>
  </si>
  <si>
    <t>203.05939680698933 [0]
568.9350046167942 [100]</t>
  </si>
  <si>
    <t>203.0593968066504 [0]
596.0885435086516 [52]</t>
  </si>
  <si>
    <t>0.0 [0]
0.052 [52]</t>
  </si>
  <si>
    <t>203.0593968066504 [0]
568.9350044159896 [100]</t>
  </si>
  <si>
    <t>42.37423735307458 [54]
382.5779104998087 [100]</t>
  </si>
  <si>
    <t>92.88770758663662 [26]
312.8965026302796 [100]</t>
  </si>
  <si>
    <t>75.38817245664472 [32]
336.3223109262456 [100]</t>
  </si>
  <si>
    <t>143.8319281809215 [0]
440.9583687789207 [100]</t>
  </si>
  <si>
    <t>143.83192818118175 [0]
1252.9334586307311 [100]</t>
  </si>
  <si>
    <t>143.83192818118175 [0]
440.95836882679566 [100]</t>
  </si>
  <si>
    <t>75.38817245627807 [32]
336.3223125235924 [100]</t>
  </si>
  <si>
    <t>0.0 [0]
0.039 [39]</t>
  </si>
  <si>
    <t>76.68295652472746 [22]
106.30219780375545 [0]</t>
  </si>
  <si>
    <t>58.177491434904915 [31]
249.1661748946203 [66]</t>
  </si>
  <si>
    <t>0.0 [0]
0.066 [66]</t>
  </si>
  <si>
    <t>106.30219780442596 [0]
302.4773475892691 [100]</t>
  </si>
  <si>
    <t>106.30219780251332 [0]
553.3268386042654 [74]</t>
  </si>
  <si>
    <t>0.0 [0]
0.074 [74]</t>
  </si>
  <si>
    <t>106.30219780345209 [0]
302.47734757136976 [100]</t>
  </si>
  <si>
    <t>58.1774914379192 [31]
249.16617509353676 [66]</t>
  </si>
  <si>
    <t>acceleration families</t>
  </si>
  <si>
    <t>0.031</t>
  </si>
  <si>
    <t>0.030</t>
  </si>
  <si>
    <t>0.012</t>
  </si>
  <si>
    <t>0.025</t>
  </si>
  <si>
    <t>0.027</t>
  </si>
  <si>
    <t>0.023</t>
  </si>
  <si>
    <t>0.007</t>
  </si>
  <si>
    <t>0.066</t>
  </si>
  <si>
    <t>0.016</t>
  </si>
  <si>
    <t>0.064</t>
  </si>
  <si>
    <t>0.022</t>
  </si>
  <si>
    <t>0.053</t>
  </si>
  <si>
    <t>II</t>
  </si>
  <si>
    <t>0.075</t>
  </si>
  <si>
    <t>0.019</t>
  </si>
  <si>
    <t>0.052</t>
  </si>
  <si>
    <t>0.097</t>
  </si>
  <si>
    <t>0.044</t>
  </si>
  <si>
    <t>0.096</t>
  </si>
  <si>
    <t>0.098</t>
  </si>
  <si>
    <t>0.045</t>
  </si>
  <si>
    <t>0.055</t>
  </si>
  <si>
    <t>0.078</t>
  </si>
  <si>
    <t>0.047</t>
  </si>
  <si>
    <t>alt^BIF</t>
  </si>
  <si>
    <t>aLT-varying bifurcations</t>
  </si>
  <si>
    <t>L1_0.01_155</t>
  </si>
  <si>
    <t>L1_0.01_1525</t>
  </si>
  <si>
    <t>L1_0.01_150</t>
  </si>
  <si>
    <t>alpha Range</t>
  </si>
  <si>
    <t>alpha extrema</t>
  </si>
  <si>
    <t>450.65155940582474 [0]
'678.3426356930535 [180]</t>
  </si>
  <si>
    <t>[360,0]</t>
  </si>
  <si>
    <t>235.31221815633634 [0]
379.78125264254027 [180]</t>
  </si>
  <si>
    <t>112.43437148253896 [0]
188.67095808254402 [180]</t>
  </si>
  <si>
    <t>L1_0.05_1525</t>
  </si>
  <si>
    <t>L1_0.05_155</t>
  </si>
  <si>
    <t>L1_0.05_150</t>
  </si>
  <si>
    <t>184.30769630979302 [0]
1359.1289607257131 [180]</t>
  </si>
  <si>
    <t>85.42792113895828 [302]
856.109397358842 [180]</t>
  </si>
  <si>
    <t>31.02531804839325 [260]
500.1638749185573 [180]</t>
  </si>
  <si>
    <t>L1_0.10_155</t>
  </si>
  <si>
    <t>L1_0.10_1525</t>
  </si>
  <si>
    <t>L1_0.10_150</t>
  </si>
  <si>
    <t>185.69919385300625 [0]
'1431.7892939310768 [123]</t>
  </si>
  <si>
    <t>[-123,123]</t>
  </si>
  <si>
    <t xml:space="preserve">78.12223645625913 [250]
1252.9334584396581 [180] </t>
  </si>
  <si>
    <t>161.50255793321298 [109]
1455.3452108434192 [145]</t>
  </si>
  <si>
    <t>L2_0.01_155</t>
  </si>
  <si>
    <t>L2_0.01_1525</t>
  </si>
  <si>
    <t>L2_0.01_150</t>
  </si>
  <si>
    <t>292.1594266719583 [0]
440.2755870003388 [180]</t>
  </si>
  <si>
    <t>161.60817790043083 [0]
254.4297610233163 [180]</t>
  </si>
  <si>
    <t>86.44530666813462 [0]
134.98536557239248 [180]</t>
  </si>
  <si>
    <t>L2_0.05_155</t>
  </si>
  <si>
    <t>L2_0.05_1525</t>
  </si>
  <si>
    <t>L2_0.05_150</t>
  </si>
  <si>
    <t>126.6330390602934 [0]
'656.7216756885814 [129]</t>
  </si>
  <si>
    <t>[100,260]</t>
  </si>
  <si>
    <t>33.24760729330968 [angle 100]
342.6932585988553 [angle 180]</t>
  </si>
  <si>
    <t>[0,360]</t>
  </si>
  <si>
    <t>61.66866560669048 [304]
574.6725604256657 [180]</t>
  </si>
  <si>
    <t>L2_0.1_155</t>
  </si>
  <si>
    <t>L2_0.1_1525</t>
  </si>
  <si>
    <t>L2_0.1_150</t>
  </si>
  <si>
    <t>211.5562045535231 [0]
669.1422843783567 [110]</t>
  </si>
  <si>
    <t>88.66363230431824 [96]
604.1022153537753 [122]</t>
  </si>
  <si>
    <t>[96-122,238-264]</t>
  </si>
  <si>
    <t>[111-138,222-249]</t>
  </si>
  <si>
    <t>100.56200441811721 [111]
553.6696219396389 [138]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</si>
</sst>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"/>
    <numFmt numFmtId="165" formatCode="#,##0.00000000000000"/>
    <numFmt numFmtId="166" formatCode="0.0000000000000"/>
  </numFmts>
  <fonts count="1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rgb="FF00000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</borders>
  <cellStyleXfs count="105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7">
    <xf numFmtId="0" fontId="0" fillId="0" borderId="0" xfId="0"/>
    <xf numFmtId="0" fontId="1" fillId="2" borderId="0" xfId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1" fillId="2" borderId="6" xfId="1" applyBorder="1" applyAlignment="1">
      <alignment vertical="center"/>
    </xf>
    <xf numFmtId="0" fontId="1" fillId="2" borderId="8" xfId="1" applyBorder="1" applyAlignment="1">
      <alignment vertical="center"/>
    </xf>
    <xf numFmtId="0" fontId="1" fillId="2" borderId="9" xfId="1" applyBorder="1" applyAlignment="1">
      <alignment vertical="center"/>
    </xf>
    <xf numFmtId="0" fontId="4" fillId="5" borderId="1" xfId="0" applyFont="1" applyFill="1" applyBorder="1"/>
    <xf numFmtId="0" fontId="0" fillId="5" borderId="10" xfId="0" applyFill="1" applyBorder="1"/>
    <xf numFmtId="0" fontId="0" fillId="0" borderId="0" xfId="0" applyAlignment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7" borderId="14" xfId="0" applyFill="1" applyBorder="1" applyAlignment="1">
      <alignment vertical="center"/>
    </xf>
    <xf numFmtId="0" fontId="0" fillId="8" borderId="15" xfId="0" applyFill="1" applyBorder="1"/>
    <xf numFmtId="0" fontId="0" fillId="7" borderId="15" xfId="0" applyFill="1" applyBorder="1"/>
    <xf numFmtId="0" fontId="0" fillId="8" borderId="10" xfId="0" applyFill="1" applyBorder="1"/>
    <xf numFmtId="0" fontId="1" fillId="2" borderId="0" xfId="1" applyBorder="1"/>
    <xf numFmtId="0" fontId="0" fillId="0" borderId="0" xfId="0" applyFill="1" applyBorder="1"/>
    <xf numFmtId="0" fontId="4" fillId="5" borderId="1" xfId="0" applyFont="1" applyFill="1" applyBorder="1" applyAlignment="1"/>
    <xf numFmtId="0" fontId="0" fillId="0" borderId="15" xfId="0" applyBorder="1"/>
    <xf numFmtId="0" fontId="0" fillId="7" borderId="10" xfId="0" applyFill="1" applyBorder="1"/>
    <xf numFmtId="164" fontId="0" fillId="0" borderId="0" xfId="0" applyNumberFormat="1"/>
    <xf numFmtId="164" fontId="0" fillId="0" borderId="0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7" borderId="0" xfId="0" applyNumberFormat="1" applyFill="1" applyBorder="1"/>
    <xf numFmtId="164" fontId="0" fillId="7" borderId="6" xfId="0" applyNumberFormat="1" applyFill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5" fontId="0" fillId="0" borderId="0" xfId="0" applyNumberFormat="1" applyBorder="1"/>
    <xf numFmtId="164" fontId="0" fillId="0" borderId="7" xfId="0" applyNumberFormat="1" applyBorder="1"/>
    <xf numFmtId="0" fontId="4" fillId="5" borderId="1" xfId="0" applyFont="1" applyFill="1" applyBorder="1" applyAlignment="1">
      <alignment horizontal="left"/>
    </xf>
    <xf numFmtId="0" fontId="4" fillId="6" borderId="11" xfId="0" applyFont="1" applyFill="1" applyBorder="1" applyAlignment="1"/>
    <xf numFmtId="0" fontId="4" fillId="6" borderId="12" xfId="0" applyFont="1" applyFill="1" applyBorder="1" applyAlignment="1"/>
    <xf numFmtId="0" fontId="4" fillId="6" borderId="13" xfId="0" applyFont="1" applyFill="1" applyBorder="1" applyAlignment="1"/>
    <xf numFmtId="0" fontId="4" fillId="5" borderId="10" xfId="0" applyFont="1" applyFill="1" applyBorder="1" applyAlignment="1">
      <alignment horizontal="left"/>
    </xf>
    <xf numFmtId="0" fontId="4" fillId="5" borderId="14" xfId="0" applyFont="1" applyFill="1" applyBorder="1" applyAlignment="1">
      <alignment horizontal="left"/>
    </xf>
    <xf numFmtId="0" fontId="1" fillId="2" borderId="2" xfId="1" applyBorder="1"/>
    <xf numFmtId="0" fontId="1" fillId="2" borderId="7" xfId="1" applyBorder="1"/>
    <xf numFmtId="0" fontId="0" fillId="7" borderId="7" xfId="0" applyFill="1" applyBorder="1"/>
    <xf numFmtId="0" fontId="1" fillId="2" borderId="3" xfId="1" applyBorder="1"/>
    <xf numFmtId="0" fontId="4" fillId="5" borderId="11" xfId="0" applyFont="1" applyFill="1" applyBorder="1"/>
    <xf numFmtId="0" fontId="1" fillId="2" borderId="5" xfId="1" applyBorder="1"/>
    <xf numFmtId="0" fontId="1" fillId="2" borderId="4" xfId="1" applyBorder="1"/>
    <xf numFmtId="0" fontId="1" fillId="2" borderId="0" xfId="1"/>
    <xf numFmtId="0" fontId="1" fillId="2" borderId="6" xfId="1" applyBorder="1"/>
    <xf numFmtId="0" fontId="1" fillId="2" borderId="8" xfId="1" applyBorder="1"/>
    <xf numFmtId="0" fontId="1" fillId="0" borderId="0" xfId="1" applyFill="1" applyBorder="1"/>
    <xf numFmtId="0" fontId="4" fillId="5" borderId="14" xfId="0" applyFont="1" applyFill="1" applyBorder="1"/>
    <xf numFmtId="0" fontId="4" fillId="0" borderId="0" xfId="0" applyFont="1" applyFill="1" applyBorder="1" applyAlignment="1"/>
    <xf numFmtId="0" fontId="4" fillId="0" borderId="0" xfId="0" applyFont="1" applyFill="1" applyBorder="1"/>
    <xf numFmtId="0" fontId="3" fillId="0" borderId="0" xfId="3" applyFill="1" applyBorder="1"/>
    <xf numFmtId="0" fontId="9" fillId="0" borderId="0" xfId="0" applyFont="1"/>
    <xf numFmtId="0" fontId="9" fillId="9" borderId="10" xfId="0" applyFont="1" applyFill="1" applyBorder="1"/>
    <xf numFmtId="0" fontId="10" fillId="9" borderId="6" xfId="0" applyFont="1" applyFill="1" applyBorder="1"/>
    <xf numFmtId="0" fontId="10" fillId="9" borderId="7" xfId="0" applyFont="1" applyFill="1" applyBorder="1"/>
    <xf numFmtId="0" fontId="10" fillId="9" borderId="10" xfId="0" applyFont="1" applyFill="1" applyBorder="1"/>
    <xf numFmtId="0" fontId="3" fillId="0" borderId="9" xfId="0" applyFont="1" applyBorder="1"/>
    <xf numFmtId="0" fontId="0" fillId="8" borderId="7" xfId="0" applyFill="1" applyBorder="1"/>
    <xf numFmtId="0" fontId="0" fillId="7" borderId="5" xfId="0" applyFill="1" applyBorder="1"/>
    <xf numFmtId="0" fontId="1" fillId="2" borderId="9" xfId="1" applyBorder="1"/>
    <xf numFmtId="0" fontId="10" fillId="9" borderId="1" xfId="0" applyFont="1" applyFill="1" applyBorder="1"/>
    <xf numFmtId="0" fontId="1" fillId="2" borderId="10" xfId="1" applyBorder="1"/>
    <xf numFmtId="0" fontId="1" fillId="2" borderId="8" xfId="1" applyBorder="1" applyAlignment="1">
      <alignment vertical="center" wrapText="1"/>
    </xf>
    <xf numFmtId="0" fontId="1" fillId="2" borderId="9" xfId="1" applyBorder="1" applyAlignment="1">
      <alignment vertical="center" wrapText="1"/>
    </xf>
    <xf numFmtId="0" fontId="3" fillId="4" borderId="9" xfId="3" applyBorder="1"/>
    <xf numFmtId="0" fontId="1" fillId="11" borderId="8" xfId="0" applyFont="1" applyFill="1" applyBorder="1"/>
    <xf numFmtId="0" fontId="3" fillId="4" borderId="4" xfId="3" applyBorder="1"/>
    <xf numFmtId="0" fontId="3" fillId="4" borderId="6" xfId="3" applyBorder="1"/>
    <xf numFmtId="0" fontId="1" fillId="0" borderId="6" xfId="1" applyFill="1" applyBorder="1"/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66" fontId="0" fillId="0" borderId="3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6" fontId="0" fillId="0" borderId="0" xfId="0" applyNumberForma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/>
    </xf>
    <xf numFmtId="166" fontId="0" fillId="0" borderId="8" xfId="0" applyNumberFormat="1" applyBorder="1" applyAlignment="1">
      <alignment horizontal="left" vertical="center"/>
    </xf>
    <xf numFmtId="0" fontId="0" fillId="0" borderId="1" xfId="0" applyBorder="1"/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166" fontId="9" fillId="0" borderId="3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6" fontId="9" fillId="0" borderId="0" xfId="0" applyNumberFormat="1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horizontal="left"/>
    </xf>
    <xf numFmtId="0" fontId="9" fillId="0" borderId="8" xfId="0" applyFont="1" applyBorder="1"/>
    <xf numFmtId="166" fontId="9" fillId="0" borderId="8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0" fontId="9" fillId="0" borderId="0" xfId="0" applyFont="1" applyBorder="1"/>
    <xf numFmtId="166" fontId="9" fillId="0" borderId="0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3" xfId="0" applyFont="1" applyBorder="1"/>
    <xf numFmtId="166" fontId="9" fillId="0" borderId="3" xfId="0" quotePrefix="1" applyNumberFormat="1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8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4" fillId="5" borderId="12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3" borderId="1" xfId="2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1" fillId="2" borderId="1" xfId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3" xfId="0" quotePrefix="1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3" xfId="0" quotePrefix="1" applyFont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 wrapText="1"/>
    </xf>
    <xf numFmtId="0" fontId="9" fillId="0" borderId="3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1" xfId="0" quotePrefix="1" applyFont="1" applyBorder="1" applyAlignment="1">
      <alignment horizontal="left" vertical="center" wrapText="1"/>
    </xf>
    <xf numFmtId="0" fontId="9" fillId="0" borderId="0" xfId="0" quotePrefix="1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2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0" xfId="0" quotePrefix="1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3" xfId="0" quotePrefix="1" applyFont="1" applyBorder="1" applyAlignment="1">
      <alignment vertical="center" wrapText="1"/>
    </xf>
    <xf numFmtId="0" fontId="9" fillId="0" borderId="0" xfId="0" quotePrefix="1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9" fillId="0" borderId="0" xfId="0" quotePrefix="1" applyFont="1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0" fontId="9" fillId="0" borderId="24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1" xfId="0" applyFont="1" applyBorder="1" applyAlignment="1">
      <alignment horizontal="left" vertical="center" wrapText="1"/>
    </xf>
    <xf numFmtId="0" fontId="9" fillId="0" borderId="21" xfId="0" quotePrefix="1" applyFont="1" applyBorder="1" applyAlignment="1">
      <alignment horizontal="center" vertical="center"/>
    </xf>
    <xf numFmtId="0" fontId="9" fillId="0" borderId="21" xfId="0" quotePrefix="1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19" xfId="0" applyFont="1" applyBorder="1" applyAlignment="1">
      <alignment horizontal="center"/>
    </xf>
    <xf numFmtId="0" fontId="0" fillId="0" borderId="3" xfId="0" quotePrefix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4" fillId="12" borderId="8" xfId="0" applyFont="1" applyFill="1" applyBorder="1" applyAlignment="1">
      <alignment horizontal="center"/>
    </xf>
    <xf numFmtId="0" fontId="0" fillId="0" borderId="8" xfId="0" quotePrefix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4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10" borderId="12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11" borderId="17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0" fillId="0" borderId="10" xfId="0" applyBorder="1"/>
    <xf numFmtId="0" fontId="9" fillId="0" borderId="9" xfId="0" applyFont="1" applyBorder="1"/>
    <xf numFmtId="0" fontId="10" fillId="13" borderId="8" xfId="0" applyFont="1" applyFill="1" applyBorder="1" applyAlignment="1">
      <alignment horizont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9" fillId="0" borderId="13" xfId="0" applyFont="1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14" xfId="0" quotePrefix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5" xfId="0" quotePrefix="1" applyBorder="1" applyAlignment="1">
      <alignment horizontal="left" wrapText="1"/>
    </xf>
    <xf numFmtId="0" fontId="0" fillId="0" borderId="7" xfId="0" applyBorder="1" applyAlignment="1">
      <alignment horizontal="left"/>
    </xf>
    <xf numFmtId="0" fontId="0" fillId="0" borderId="2" xfId="0" quotePrefix="1" applyBorder="1" applyAlignment="1">
      <alignment horizontal="left" wrapText="1"/>
    </xf>
    <xf numFmtId="0" fontId="0" fillId="0" borderId="2" xfId="0" quotePrefix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5" xfId="0" applyFill="1" applyBorder="1"/>
    <xf numFmtId="0" fontId="0" fillId="0" borderId="14" xfId="0" applyFill="1" applyBorder="1"/>
    <xf numFmtId="0" fontId="9" fillId="0" borderId="10" xfId="0" applyFont="1" applyBorder="1"/>
    <xf numFmtId="0" fontId="0" fillId="0" borderId="15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3" xfId="0" quotePrefix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left"/>
    </xf>
    <xf numFmtId="0" fontId="0" fillId="0" borderId="2" xfId="0" applyBorder="1" applyAlignment="1">
      <alignment horizontal="left" vertical="center"/>
    </xf>
  </cellXfs>
  <cellStyles count="1058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Neutral" xfId="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N36"/>
  <sheetViews>
    <sheetView topLeftCell="A10" workbookViewId="0">
      <selection activeCell="G7" sqref="G7"/>
    </sheetView>
  </sheetViews>
  <sheetFormatPr baseColWidth="10" defaultRowHeight="15" x14ac:dyDescent="0"/>
  <cols>
    <col min="2" max="6" width="19.5" customWidth="1"/>
    <col min="7" max="7" width="20.5" customWidth="1"/>
    <col min="13" max="13" width="11.1640625" customWidth="1"/>
  </cols>
  <sheetData>
    <row r="3" spans="1:14">
      <c r="A3" s="110" t="s">
        <v>11</v>
      </c>
      <c r="B3" s="110"/>
      <c r="C3" s="110"/>
      <c r="D3" s="110"/>
      <c r="E3" s="110"/>
      <c r="F3" s="110"/>
      <c r="G3" s="110"/>
      <c r="I3" s="111" t="s">
        <v>18</v>
      </c>
      <c r="J3" s="111"/>
      <c r="K3" s="111"/>
      <c r="L3" s="111"/>
      <c r="M3" s="111"/>
      <c r="N3" s="111"/>
    </row>
    <row r="4" spans="1:14">
      <c r="A4" s="8"/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I4" s="112" t="s">
        <v>15</v>
      </c>
      <c r="J4" s="113"/>
      <c r="K4" s="112" t="s">
        <v>16</v>
      </c>
      <c r="L4" s="120"/>
      <c r="M4" s="113"/>
      <c r="N4" s="23" t="s">
        <v>17</v>
      </c>
    </row>
    <row r="5" spans="1:14">
      <c r="A5" s="7" t="s">
        <v>0</v>
      </c>
      <c r="B5" s="1" t="s">
        <v>10</v>
      </c>
      <c r="C5" s="2" t="s">
        <v>9</v>
      </c>
      <c r="D5" s="2" t="s">
        <v>9</v>
      </c>
      <c r="E5" s="2" t="s">
        <v>9</v>
      </c>
      <c r="F5" s="2" t="s">
        <v>9</v>
      </c>
      <c r="G5" s="3" t="s">
        <v>9</v>
      </c>
      <c r="I5" s="114" t="s">
        <v>34</v>
      </c>
      <c r="J5" s="115"/>
      <c r="K5" s="131" t="s">
        <v>39</v>
      </c>
      <c r="L5" s="131"/>
      <c r="M5" s="132"/>
      <c r="N5" s="19" t="s">
        <v>40</v>
      </c>
    </row>
    <row r="6" spans="1:14">
      <c r="A6" s="7" t="s">
        <v>6</v>
      </c>
      <c r="B6" s="1" t="s">
        <v>10</v>
      </c>
      <c r="C6" s="1" t="s">
        <v>10</v>
      </c>
      <c r="D6" s="1" t="s">
        <v>10</v>
      </c>
      <c r="E6" s="1" t="s">
        <v>10</v>
      </c>
      <c r="F6" s="1" t="s">
        <v>10</v>
      </c>
      <c r="G6" s="1" t="s">
        <v>10</v>
      </c>
      <c r="I6" s="116" t="s">
        <v>35</v>
      </c>
      <c r="J6" s="117"/>
      <c r="K6" s="133" t="s">
        <v>39</v>
      </c>
      <c r="L6" s="133"/>
      <c r="M6" s="134"/>
      <c r="N6" s="24" t="s">
        <v>40</v>
      </c>
    </row>
    <row r="7" spans="1:14">
      <c r="A7" s="7" t="s">
        <v>7</v>
      </c>
      <c r="B7" s="1" t="s">
        <v>10</v>
      </c>
      <c r="C7" s="1" t="s">
        <v>10</v>
      </c>
      <c r="D7" s="1" t="s">
        <v>10</v>
      </c>
      <c r="E7" s="1" t="s">
        <v>10</v>
      </c>
      <c r="F7" s="1" t="s">
        <v>10</v>
      </c>
      <c r="G7" s="4" t="s">
        <v>10</v>
      </c>
      <c r="I7" s="122" t="s">
        <v>36</v>
      </c>
      <c r="J7" s="124"/>
      <c r="K7" s="135" t="s">
        <v>39</v>
      </c>
      <c r="L7" s="135"/>
      <c r="M7" s="136"/>
      <c r="N7" s="19" t="s">
        <v>40</v>
      </c>
    </row>
    <row r="8" spans="1:14">
      <c r="A8" s="7" t="s">
        <v>8</v>
      </c>
      <c r="B8" s="5" t="s">
        <v>10</v>
      </c>
      <c r="C8" s="5" t="s">
        <v>10</v>
      </c>
      <c r="D8" s="5" t="s">
        <v>10</v>
      </c>
      <c r="E8" s="5" t="s">
        <v>10</v>
      </c>
      <c r="F8" s="5" t="s">
        <v>10</v>
      </c>
      <c r="G8" s="6" t="s">
        <v>10</v>
      </c>
      <c r="I8" s="116" t="s">
        <v>37</v>
      </c>
      <c r="J8" s="117"/>
      <c r="K8" s="133" t="s">
        <v>42</v>
      </c>
      <c r="L8" s="133"/>
      <c r="M8" s="134"/>
      <c r="N8" s="24" t="s">
        <v>41</v>
      </c>
    </row>
    <row r="9" spans="1:14">
      <c r="I9" s="137" t="s">
        <v>38</v>
      </c>
      <c r="J9" s="138"/>
      <c r="K9" s="118" t="s">
        <v>42</v>
      </c>
      <c r="L9" s="118"/>
      <c r="M9" s="119"/>
      <c r="N9" s="25" t="s">
        <v>41</v>
      </c>
    </row>
    <row r="10" spans="1:14">
      <c r="I10" s="139"/>
      <c r="J10" s="139"/>
    </row>
    <row r="11" spans="1:14">
      <c r="A11" s="110" t="s">
        <v>12</v>
      </c>
      <c r="B11" s="110"/>
      <c r="C11" s="110"/>
      <c r="D11" s="110"/>
      <c r="E11" s="110"/>
      <c r="F11" s="110"/>
      <c r="G11" s="110"/>
      <c r="I11" s="139"/>
      <c r="J11" s="139"/>
    </row>
    <row r="12" spans="1:14">
      <c r="A12" s="8"/>
      <c r="B12" s="7" t="s">
        <v>0</v>
      </c>
      <c r="C12" s="7" t="s">
        <v>1</v>
      </c>
      <c r="D12" s="7" t="s">
        <v>2</v>
      </c>
      <c r="E12" s="7" t="s">
        <v>3</v>
      </c>
      <c r="F12" s="7" t="s">
        <v>4</v>
      </c>
      <c r="G12" s="7" t="s">
        <v>5</v>
      </c>
    </row>
    <row r="13" spans="1:14">
      <c r="A13" s="7" t="s">
        <v>0</v>
      </c>
      <c r="B13" s="1" t="s">
        <v>10</v>
      </c>
      <c r="C13" s="2" t="s">
        <v>9</v>
      </c>
      <c r="D13" s="2" t="s">
        <v>9</v>
      </c>
      <c r="E13" s="2" t="s">
        <v>9</v>
      </c>
      <c r="F13" s="2" t="s">
        <v>9</v>
      </c>
      <c r="G13" s="3" t="s">
        <v>9</v>
      </c>
    </row>
    <row r="14" spans="1:14">
      <c r="A14" s="7" t="s">
        <v>6</v>
      </c>
      <c r="B14" s="1" t="s">
        <v>10</v>
      </c>
      <c r="C14" s="1" t="s">
        <v>10</v>
      </c>
      <c r="D14" s="1" t="s">
        <v>10</v>
      </c>
      <c r="E14" s="1" t="s">
        <v>10</v>
      </c>
      <c r="F14" s="1" t="s">
        <v>10</v>
      </c>
      <c r="G14" s="4" t="s">
        <v>10</v>
      </c>
    </row>
    <row r="15" spans="1:14">
      <c r="A15" s="7" t="s">
        <v>7</v>
      </c>
      <c r="B15" s="1" t="s">
        <v>10</v>
      </c>
      <c r="C15" s="1" t="s">
        <v>10</v>
      </c>
      <c r="D15" s="1" t="s">
        <v>10</v>
      </c>
      <c r="E15" s="1" t="s">
        <v>10</v>
      </c>
      <c r="F15" s="1" t="s">
        <v>10</v>
      </c>
      <c r="G15" s="4" t="s">
        <v>10</v>
      </c>
    </row>
    <row r="16" spans="1:14">
      <c r="A16" s="7" t="s">
        <v>8</v>
      </c>
      <c r="B16" s="72" t="s">
        <v>10</v>
      </c>
      <c r="C16" s="5" t="s">
        <v>10</v>
      </c>
      <c r="D16" s="5" t="s">
        <v>10</v>
      </c>
      <c r="E16" s="5" t="s">
        <v>10</v>
      </c>
      <c r="F16" s="5" t="s">
        <v>10</v>
      </c>
      <c r="G16" s="73" t="s">
        <v>10</v>
      </c>
    </row>
    <row r="19" spans="1:14">
      <c r="A19" s="9"/>
      <c r="B19" s="9"/>
      <c r="C19" s="9"/>
    </row>
    <row r="20" spans="1:14">
      <c r="A20" s="110" t="s">
        <v>13</v>
      </c>
      <c r="B20" s="110"/>
      <c r="C20" s="110"/>
      <c r="D20" s="110"/>
      <c r="E20" s="110"/>
      <c r="F20" s="110"/>
      <c r="G20" s="110"/>
      <c r="I20" s="111" t="s">
        <v>19</v>
      </c>
      <c r="J20" s="111"/>
      <c r="K20" s="111"/>
      <c r="L20" s="111"/>
      <c r="M20" s="111"/>
      <c r="N20" s="111"/>
    </row>
    <row r="21" spans="1:14">
      <c r="A21" s="8"/>
      <c r="B21" s="7" t="s">
        <v>0</v>
      </c>
      <c r="C21" s="7" t="s">
        <v>1</v>
      </c>
      <c r="D21" s="7" t="s">
        <v>2</v>
      </c>
      <c r="E21" s="7" t="s">
        <v>3</v>
      </c>
      <c r="F21" s="7" t="s">
        <v>4</v>
      </c>
      <c r="G21" s="7" t="s">
        <v>5</v>
      </c>
      <c r="I21" s="7" t="s">
        <v>20</v>
      </c>
      <c r="J21" s="112" t="s">
        <v>21</v>
      </c>
      <c r="K21" s="120"/>
      <c r="L21" s="120"/>
      <c r="M21" s="120"/>
      <c r="N21" s="113"/>
    </row>
    <row r="22" spans="1:14">
      <c r="A22" s="7" t="s">
        <v>0</v>
      </c>
      <c r="B22" s="21" t="s">
        <v>24</v>
      </c>
      <c r="C22" s="2" t="s">
        <v>9</v>
      </c>
      <c r="D22" s="2" t="s">
        <v>9</v>
      </c>
      <c r="E22" s="2" t="s">
        <v>9</v>
      </c>
      <c r="F22" s="2" t="s">
        <v>9</v>
      </c>
      <c r="G22" s="3" t="s">
        <v>9</v>
      </c>
      <c r="I22" s="17" t="s">
        <v>22</v>
      </c>
      <c r="J22" s="114" t="s">
        <v>28</v>
      </c>
      <c r="K22" s="121"/>
      <c r="L22" s="121"/>
      <c r="M22" s="121"/>
      <c r="N22" s="115"/>
    </row>
    <row r="23" spans="1:14">
      <c r="A23" s="7" t="s">
        <v>6</v>
      </c>
      <c r="B23" s="21" t="s">
        <v>24</v>
      </c>
      <c r="C23" s="21" t="s">
        <v>25</v>
      </c>
      <c r="D23" s="21" t="s">
        <v>25</v>
      </c>
      <c r="E23" s="21" t="s">
        <v>24</v>
      </c>
      <c r="F23" s="21" t="s">
        <v>22</v>
      </c>
      <c r="G23" s="54" t="s">
        <v>25</v>
      </c>
      <c r="I23" s="18" t="s">
        <v>23</v>
      </c>
      <c r="J23" s="128" t="s">
        <v>29</v>
      </c>
      <c r="K23" s="129"/>
      <c r="L23" s="129"/>
      <c r="M23" s="129"/>
      <c r="N23" s="130"/>
    </row>
    <row r="24" spans="1:14">
      <c r="A24" s="7" t="s">
        <v>7</v>
      </c>
      <c r="B24" s="21" t="s">
        <v>24</v>
      </c>
      <c r="C24" s="21" t="s">
        <v>23</v>
      </c>
      <c r="D24" s="21" t="s">
        <v>27</v>
      </c>
      <c r="E24" s="21" t="s">
        <v>24</v>
      </c>
      <c r="F24" s="21" t="s">
        <v>27</v>
      </c>
      <c r="G24" s="54" t="s">
        <v>26</v>
      </c>
      <c r="I24" s="19" t="s">
        <v>24</v>
      </c>
      <c r="J24" s="122" t="s">
        <v>30</v>
      </c>
      <c r="K24" s="123"/>
      <c r="L24" s="123"/>
      <c r="M24" s="123"/>
      <c r="N24" s="124"/>
    </row>
    <row r="25" spans="1:14">
      <c r="A25" s="7" t="s">
        <v>8</v>
      </c>
      <c r="B25" s="47" t="s">
        <v>24</v>
      </c>
      <c r="C25" s="55" t="s">
        <v>27</v>
      </c>
      <c r="D25" s="55" t="s">
        <v>138</v>
      </c>
      <c r="E25" s="55" t="s">
        <v>27</v>
      </c>
      <c r="F25" s="55" t="s">
        <v>27</v>
      </c>
      <c r="G25" s="69" t="s">
        <v>27</v>
      </c>
      <c r="I25" s="18" t="s">
        <v>25</v>
      </c>
      <c r="J25" s="128" t="s">
        <v>31</v>
      </c>
      <c r="K25" s="129"/>
      <c r="L25" s="129"/>
      <c r="M25" s="129"/>
      <c r="N25" s="130"/>
    </row>
    <row r="26" spans="1:14">
      <c r="I26" s="19" t="s">
        <v>26</v>
      </c>
      <c r="J26" s="122" t="s">
        <v>32</v>
      </c>
      <c r="K26" s="123"/>
      <c r="L26" s="123"/>
      <c r="M26" s="123"/>
      <c r="N26" s="124"/>
    </row>
    <row r="27" spans="1:14">
      <c r="I27" s="20" t="s">
        <v>27</v>
      </c>
      <c r="J27" s="125" t="s">
        <v>33</v>
      </c>
      <c r="K27" s="126"/>
      <c r="L27" s="126"/>
      <c r="M27" s="126"/>
      <c r="N27" s="127"/>
    </row>
    <row r="28" spans="1:14">
      <c r="A28" s="110" t="s">
        <v>14</v>
      </c>
      <c r="B28" s="110"/>
      <c r="C28" s="110"/>
      <c r="D28" s="110"/>
      <c r="E28" s="110"/>
      <c r="F28" s="110"/>
      <c r="G28" s="110"/>
    </row>
    <row r="29" spans="1:14">
      <c r="A29" s="8"/>
      <c r="B29" s="7" t="s">
        <v>0</v>
      </c>
      <c r="C29" s="7" t="s">
        <v>1</v>
      </c>
      <c r="D29" s="7" t="s">
        <v>2</v>
      </c>
      <c r="E29" s="7" t="s">
        <v>3</v>
      </c>
      <c r="F29" s="7" t="s">
        <v>4</v>
      </c>
      <c r="G29" s="7" t="s">
        <v>5</v>
      </c>
    </row>
    <row r="30" spans="1:14">
      <c r="A30" s="7" t="s">
        <v>0</v>
      </c>
      <c r="B30" s="10" t="s">
        <v>24</v>
      </c>
      <c r="C30" s="2" t="s">
        <v>9</v>
      </c>
      <c r="D30" s="2" t="s">
        <v>9</v>
      </c>
      <c r="E30" s="2" t="s">
        <v>9</v>
      </c>
      <c r="F30" s="2" t="s">
        <v>9</v>
      </c>
      <c r="G30" s="3" t="s">
        <v>9</v>
      </c>
    </row>
    <row r="31" spans="1:14">
      <c r="A31" s="7" t="s">
        <v>6</v>
      </c>
      <c r="B31" s="10" t="s">
        <v>26</v>
      </c>
      <c r="C31" s="10" t="s">
        <v>26</v>
      </c>
      <c r="D31" s="10" t="s">
        <v>26</v>
      </c>
      <c r="E31" s="22" t="s">
        <v>26</v>
      </c>
      <c r="F31" s="22" t="s">
        <v>26</v>
      </c>
      <c r="G31" s="11" t="s">
        <v>26</v>
      </c>
    </row>
    <row r="32" spans="1:14">
      <c r="A32" s="7" t="s">
        <v>7</v>
      </c>
      <c r="B32" s="22" t="s">
        <v>26</v>
      </c>
      <c r="C32" s="10" t="s">
        <v>26</v>
      </c>
      <c r="D32" s="10" t="s">
        <v>26</v>
      </c>
      <c r="E32" s="22" t="s">
        <v>26</v>
      </c>
      <c r="F32" s="22" t="s">
        <v>26</v>
      </c>
      <c r="G32" s="11" t="s">
        <v>26</v>
      </c>
    </row>
    <row r="33" spans="1:7">
      <c r="A33" s="7" t="s">
        <v>8</v>
      </c>
      <c r="B33" s="12" t="s">
        <v>25</v>
      </c>
      <c r="C33" s="12" t="s">
        <v>26</v>
      </c>
      <c r="D33" s="12" t="s">
        <v>26</v>
      </c>
      <c r="E33" s="12" t="s">
        <v>26</v>
      </c>
      <c r="F33" s="12" t="s">
        <v>26</v>
      </c>
      <c r="G33" s="13" t="s">
        <v>25</v>
      </c>
    </row>
    <row r="36" spans="1:7">
      <c r="B36" t="s">
        <v>137</v>
      </c>
    </row>
  </sheetData>
  <mergeCells count="27">
    <mergeCell ref="J23:N23"/>
    <mergeCell ref="K4:M4"/>
    <mergeCell ref="K5:M5"/>
    <mergeCell ref="K6:M6"/>
    <mergeCell ref="K7:M7"/>
    <mergeCell ref="K8:M8"/>
    <mergeCell ref="I7:J7"/>
    <mergeCell ref="I8:J8"/>
    <mergeCell ref="I9:J9"/>
    <mergeCell ref="I10:J10"/>
    <mergeCell ref="I11:J11"/>
    <mergeCell ref="A3:G3"/>
    <mergeCell ref="A11:G11"/>
    <mergeCell ref="A20:G20"/>
    <mergeCell ref="A28:G28"/>
    <mergeCell ref="I3:N3"/>
    <mergeCell ref="I20:N20"/>
    <mergeCell ref="I4:J4"/>
    <mergeCell ref="I5:J5"/>
    <mergeCell ref="I6:J6"/>
    <mergeCell ref="K9:M9"/>
    <mergeCell ref="J21:N21"/>
    <mergeCell ref="J22:N22"/>
    <mergeCell ref="J24:N24"/>
    <mergeCell ref="J26:N26"/>
    <mergeCell ref="J27:N27"/>
    <mergeCell ref="J25:N25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9"/>
  <sheetViews>
    <sheetView topLeftCell="A3" zoomScale="90" zoomScaleNormal="90" zoomScalePageLayoutView="90" workbookViewId="0">
      <selection activeCell="K18" sqref="F18:K18"/>
    </sheetView>
  </sheetViews>
  <sheetFormatPr baseColWidth="10" defaultRowHeight="15" x14ac:dyDescent="0"/>
  <cols>
    <col min="2" max="2" width="20.6640625" bestFit="1" customWidth="1"/>
    <col min="3" max="9" width="17.5" bestFit="1" customWidth="1"/>
    <col min="13" max="13" width="17.5" bestFit="1" customWidth="1"/>
    <col min="14" max="14" width="19" customWidth="1"/>
  </cols>
  <sheetData>
    <row r="2" spans="1:15">
      <c r="A2" s="140" t="s">
        <v>43</v>
      </c>
      <c r="B2" s="141"/>
      <c r="C2" s="141"/>
      <c r="D2" s="141"/>
      <c r="E2" s="141"/>
      <c r="F2" s="141"/>
      <c r="G2" s="141"/>
      <c r="H2" s="141"/>
      <c r="I2" s="142"/>
    </row>
    <row r="3" spans="1:15">
      <c r="A3" s="7" t="s">
        <v>44</v>
      </c>
      <c r="B3" s="143" t="s">
        <v>45</v>
      </c>
      <c r="C3" s="143"/>
      <c r="D3" s="143" t="s">
        <v>46</v>
      </c>
      <c r="E3" s="143"/>
      <c r="F3" s="143" t="s">
        <v>47</v>
      </c>
      <c r="G3" s="143"/>
      <c r="H3" s="143" t="s">
        <v>48</v>
      </c>
      <c r="I3" s="143"/>
    </row>
    <row r="4" spans="1:15">
      <c r="A4" s="7"/>
      <c r="B4" s="7" t="s">
        <v>49</v>
      </c>
      <c r="C4" s="7" t="s">
        <v>50</v>
      </c>
      <c r="D4" s="7" t="s">
        <v>49</v>
      </c>
      <c r="E4" s="7" t="s">
        <v>50</v>
      </c>
      <c r="F4" s="7" t="s">
        <v>49</v>
      </c>
      <c r="G4" s="7" t="s">
        <v>50</v>
      </c>
      <c r="H4" s="7" t="s">
        <v>49</v>
      </c>
      <c r="I4" s="7" t="s">
        <v>50</v>
      </c>
      <c r="J4" s="145" t="s">
        <v>58</v>
      </c>
      <c r="M4" t="s">
        <v>50</v>
      </c>
      <c r="N4" t="s">
        <v>49</v>
      </c>
    </row>
    <row r="5" spans="1:15">
      <c r="A5" s="7" t="s">
        <v>0</v>
      </c>
      <c r="B5" s="31">
        <v>-1.59417024372259</v>
      </c>
      <c r="C5" s="31">
        <v>-1.45522712453967</v>
      </c>
      <c r="D5" s="31">
        <v>-1.60253496012931</v>
      </c>
      <c r="E5" s="31">
        <v>-1.4620099147001999</v>
      </c>
      <c r="F5" s="31">
        <v>-1.6359034899842599</v>
      </c>
      <c r="G5" s="31">
        <v>-1.4871902824724701</v>
      </c>
      <c r="H5" s="31">
        <v>-1.67740408356022</v>
      </c>
      <c r="I5" s="32">
        <v>-1.5229273333203399</v>
      </c>
      <c r="J5" s="145"/>
      <c r="K5" s="139" t="s">
        <v>65</v>
      </c>
      <c r="L5" s="139"/>
      <c r="M5" s="26">
        <f t="shared" ref="M5:M10" si="0">MAX(B5,D5,F5,H5)</f>
        <v>-1.59417024372259</v>
      </c>
      <c r="N5" s="26">
        <f t="shared" ref="N5:N10" si="1">MIN(C5,E5,G5,I5)</f>
        <v>-1.5229273333203399</v>
      </c>
    </row>
    <row r="6" spans="1:15">
      <c r="A6" s="7" t="s">
        <v>1</v>
      </c>
      <c r="B6" s="27">
        <v>-1.59417024372259</v>
      </c>
      <c r="C6" s="27">
        <v>-1.45522712453967</v>
      </c>
      <c r="D6" s="27">
        <v>-1.5983628184236101</v>
      </c>
      <c r="E6" s="27">
        <v>-1.4486537776569199</v>
      </c>
      <c r="F6" s="27">
        <v>-1.61529935608935</v>
      </c>
      <c r="G6" s="27">
        <v>-1.5152926373733899</v>
      </c>
      <c r="H6" s="27">
        <v>-1.63687520120782</v>
      </c>
      <c r="I6" s="28">
        <v>-1.5731629493080099</v>
      </c>
      <c r="J6" s="145"/>
      <c r="K6" s="139" t="s">
        <v>59</v>
      </c>
      <c r="L6" s="139"/>
      <c r="M6" s="26">
        <f t="shared" si="0"/>
        <v>-1.59417024372259</v>
      </c>
      <c r="N6" s="26">
        <f t="shared" si="1"/>
        <v>-1.5731629493080099</v>
      </c>
    </row>
    <row r="7" spans="1:15">
      <c r="A7" s="7" t="s">
        <v>2</v>
      </c>
      <c r="B7" s="31">
        <v>-1.59417024372259</v>
      </c>
      <c r="C7" s="31">
        <v>-1.45522712453967</v>
      </c>
      <c r="D7" s="31">
        <v>-1.58999353948561</v>
      </c>
      <c r="E7" s="31">
        <v>-1.44523480760353</v>
      </c>
      <c r="F7" s="31">
        <v>-1.5734384101029399</v>
      </c>
      <c r="G7" s="31">
        <v>-1.4817316152126001</v>
      </c>
      <c r="H7" s="31">
        <v>-1.5530610631989801</v>
      </c>
      <c r="I7" s="32">
        <v>-1.4812756906177</v>
      </c>
      <c r="J7" s="145"/>
      <c r="K7" s="139" t="s">
        <v>60</v>
      </c>
      <c r="L7" s="139"/>
      <c r="M7" s="26">
        <f t="shared" si="0"/>
        <v>-1.5530610631989801</v>
      </c>
      <c r="N7" s="26">
        <f t="shared" si="1"/>
        <v>-1.4817316152126001</v>
      </c>
    </row>
    <row r="8" spans="1:15">
      <c r="A8" s="7" t="s">
        <v>3</v>
      </c>
      <c r="B8" s="27">
        <v>-1.59417024372259</v>
      </c>
      <c r="C8" s="27">
        <v>-1.45522712453967</v>
      </c>
      <c r="D8" s="27">
        <v>-1.58579667377745</v>
      </c>
      <c r="E8" s="27">
        <v>-1.4482654505752699</v>
      </c>
      <c r="F8" s="27">
        <v>-1.55221563915463</v>
      </c>
      <c r="G8" s="27">
        <v>-1.42033895186421</v>
      </c>
      <c r="H8" s="27">
        <v>-1.5100507252109701</v>
      </c>
      <c r="I8" s="28">
        <v>-1.3815395217989499</v>
      </c>
      <c r="J8" s="145"/>
      <c r="K8" s="139" t="s">
        <v>61</v>
      </c>
      <c r="L8" s="139"/>
      <c r="M8" s="26">
        <f t="shared" si="0"/>
        <v>-1.5100507252109701</v>
      </c>
      <c r="N8" s="26">
        <f t="shared" si="1"/>
        <v>-1.45522712453967</v>
      </c>
    </row>
    <row r="9" spans="1:15">
      <c r="A9" s="7" t="s">
        <v>4</v>
      </c>
      <c r="B9" s="31">
        <v>-1.59417024372259</v>
      </c>
      <c r="C9" s="31">
        <v>-1.45522712453967</v>
      </c>
      <c r="D9" s="31">
        <v>-1.5899935394845399</v>
      </c>
      <c r="E9" s="31">
        <v>-1.45586662120298</v>
      </c>
      <c r="F9" s="31">
        <v>-1.57343841009732</v>
      </c>
      <c r="G9" s="31">
        <v>-1.48173166311385</v>
      </c>
      <c r="H9" s="31">
        <v>-1.55306106318688</v>
      </c>
      <c r="I9" s="32">
        <v>-1.48127568957932</v>
      </c>
      <c r="J9" s="145"/>
      <c r="K9" s="139" t="s">
        <v>62</v>
      </c>
      <c r="L9" s="139"/>
      <c r="M9" s="26">
        <f t="shared" si="0"/>
        <v>-1.55306106318688</v>
      </c>
      <c r="N9" s="26">
        <f t="shared" si="1"/>
        <v>-1.48173166311385</v>
      </c>
    </row>
    <row r="10" spans="1:15">
      <c r="A10" s="7" t="s">
        <v>5</v>
      </c>
      <c r="B10" s="29">
        <v>-1.59417024372259</v>
      </c>
      <c r="C10" s="29">
        <v>-1.45522712453967</v>
      </c>
      <c r="D10" s="29">
        <v>-1.59836281842258</v>
      </c>
      <c r="E10" s="29">
        <v>-1.4486534544235301</v>
      </c>
      <c r="F10" s="29">
        <v>-1.61529935608445</v>
      </c>
      <c r="G10" s="29">
        <v>-1.46370632315337</v>
      </c>
      <c r="H10" s="29">
        <v>-1.6368752011988299</v>
      </c>
      <c r="I10" s="30">
        <v>-1.57316320188234</v>
      </c>
      <c r="J10" s="145"/>
      <c r="K10" s="139" t="s">
        <v>63</v>
      </c>
      <c r="L10" s="139"/>
      <c r="M10" s="26">
        <f t="shared" si="0"/>
        <v>-1.59417024372259</v>
      </c>
      <c r="N10" s="26">
        <f t="shared" si="1"/>
        <v>-1.57316320188234</v>
      </c>
    </row>
    <row r="11" spans="1:15">
      <c r="B11" s="139" t="s">
        <v>56</v>
      </c>
      <c r="C11" s="139"/>
      <c r="D11" s="139"/>
      <c r="E11" s="139"/>
      <c r="F11" s="139"/>
      <c r="G11" s="139"/>
      <c r="H11" s="139"/>
      <c r="I11" s="139"/>
    </row>
    <row r="12" spans="1:15">
      <c r="B12" s="146" t="s">
        <v>52</v>
      </c>
      <c r="C12" s="146"/>
      <c r="D12" s="146" t="s">
        <v>53</v>
      </c>
      <c r="E12" s="146"/>
      <c r="F12" s="146" t="s">
        <v>54</v>
      </c>
      <c r="G12" s="146"/>
      <c r="H12" s="144" t="s">
        <v>55</v>
      </c>
      <c r="I12" s="144"/>
      <c r="L12" s="147" t="s">
        <v>66</v>
      </c>
      <c r="M12" s="147"/>
      <c r="N12" s="147"/>
      <c r="O12" s="147"/>
    </row>
    <row r="13" spans="1:15">
      <c r="B13" s="33">
        <f>MAX(B5:B10)</f>
        <v>-1.59417024372259</v>
      </c>
      <c r="C13" s="33">
        <f>MIN(C5:C10)</f>
        <v>-1.45522712453967</v>
      </c>
      <c r="D13" s="33">
        <f>MAX(D5:D10)</f>
        <v>-1.58579667377745</v>
      </c>
      <c r="E13" s="33">
        <f>MIN(E5:E10)</f>
        <v>-1.4620099147001999</v>
      </c>
      <c r="F13" s="33">
        <f>MAX(F5:F10)</f>
        <v>-1.55221563915463</v>
      </c>
      <c r="G13" s="33">
        <f>MIN(G5:G10)</f>
        <v>-1.5152926373733899</v>
      </c>
      <c r="H13" s="33">
        <f>MAX(H5:H10)</f>
        <v>-1.5100507252109701</v>
      </c>
      <c r="I13" s="33">
        <f>MIN(I5:I10)</f>
        <v>-1.57316320188234</v>
      </c>
      <c r="L13" s="139" t="s">
        <v>50</v>
      </c>
      <c r="M13" s="139"/>
      <c r="N13" t="s">
        <v>49</v>
      </c>
    </row>
    <row r="14" spans="1:15">
      <c r="L14" s="148">
        <f>MAX(M5:M10)</f>
        <v>-1.5100507252109701</v>
      </c>
      <c r="M14" s="139"/>
      <c r="N14" s="26">
        <f>MIN(N5:N10)</f>
        <v>-1.57316320188234</v>
      </c>
    </row>
    <row r="16" spans="1:15">
      <c r="D16" s="149" t="s">
        <v>68</v>
      </c>
      <c r="E16" s="149"/>
      <c r="F16" s="149"/>
      <c r="G16" s="149"/>
    </row>
    <row r="17" spans="1:14">
      <c r="D17" s="139" t="s">
        <v>70</v>
      </c>
      <c r="E17" s="139"/>
      <c r="F17" s="139" t="s">
        <v>71</v>
      </c>
      <c r="G17" s="139"/>
    </row>
    <row r="18" spans="1:14">
      <c r="D18" s="148">
        <f>MAX(B13,D13,F13,H13)</f>
        <v>-1.5100507252109701</v>
      </c>
      <c r="E18" s="139"/>
      <c r="F18" s="148">
        <f>-MIN(C13,E13,G13,I13)</f>
        <v>1.57316320188234</v>
      </c>
      <c r="G18" s="139"/>
    </row>
    <row r="22" spans="1:14">
      <c r="A22" s="140" t="s">
        <v>51</v>
      </c>
      <c r="B22" s="141"/>
      <c r="C22" s="141"/>
      <c r="D22" s="141"/>
      <c r="E22" s="141"/>
      <c r="F22" s="141"/>
      <c r="G22" s="141"/>
      <c r="H22" s="141"/>
      <c r="I22" s="142"/>
    </row>
    <row r="23" spans="1:14">
      <c r="A23" s="7" t="s">
        <v>44</v>
      </c>
      <c r="B23" s="143" t="s">
        <v>45</v>
      </c>
      <c r="C23" s="143"/>
      <c r="D23" s="143" t="s">
        <v>46</v>
      </c>
      <c r="E23" s="143"/>
      <c r="F23" s="143" t="s">
        <v>47</v>
      </c>
      <c r="G23" s="143"/>
      <c r="H23" s="143" t="s">
        <v>48</v>
      </c>
      <c r="I23" s="143"/>
    </row>
    <row r="24" spans="1:14">
      <c r="A24" s="7"/>
      <c r="B24" s="7" t="s">
        <v>49</v>
      </c>
      <c r="C24" s="7" t="s">
        <v>50</v>
      </c>
      <c r="D24" s="7" t="s">
        <v>49</v>
      </c>
      <c r="E24" s="7" t="s">
        <v>50</v>
      </c>
      <c r="F24" s="7" t="s">
        <v>49</v>
      </c>
      <c r="G24" s="7" t="s">
        <v>50</v>
      </c>
      <c r="H24" s="7" t="s">
        <v>49</v>
      </c>
      <c r="I24" s="7" t="s">
        <v>50</v>
      </c>
      <c r="J24" s="145" t="s">
        <v>58</v>
      </c>
    </row>
    <row r="25" spans="1:14" ht="15" customHeight="1">
      <c r="A25" s="7" t="s">
        <v>0</v>
      </c>
      <c r="B25" s="34">
        <v>-1.58608021125895</v>
      </c>
      <c r="C25" s="35">
        <v>-1.4708384241716099</v>
      </c>
      <c r="D25" s="35">
        <v>-1.59763018378554</v>
      </c>
      <c r="E25" s="35">
        <v>-1.48045834879283</v>
      </c>
      <c r="F25" s="35">
        <v>-1.6436996259888501</v>
      </c>
      <c r="G25" s="35">
        <v>-1.5197923421501101</v>
      </c>
      <c r="H25" s="35"/>
      <c r="I25" s="36"/>
      <c r="J25" s="145"/>
      <c r="M25" s="26">
        <f t="shared" ref="M25:M30" si="2">MAX(B25,D25,F25,H25)</f>
        <v>-1.58608021125895</v>
      </c>
      <c r="N25" s="26">
        <f t="shared" ref="N25:N30" si="3">MIN(C25,E25,G25,I25)</f>
        <v>-1.5197923421501101</v>
      </c>
    </row>
    <row r="26" spans="1:14">
      <c r="A26" s="7" t="s">
        <v>1</v>
      </c>
      <c r="B26" s="37">
        <v>-1.58608021125895</v>
      </c>
      <c r="C26" s="27">
        <v>-1.4708384241716099</v>
      </c>
      <c r="D26" s="27">
        <v>-1.59187369200561</v>
      </c>
      <c r="E26" s="27">
        <v>-1.47653413388327</v>
      </c>
      <c r="F26" s="27">
        <v>-1.6153280810213</v>
      </c>
      <c r="G26" s="27">
        <v>-1.5044834734310499</v>
      </c>
      <c r="H26" s="27">
        <v>-1.6451774763557601</v>
      </c>
      <c r="I26" s="28">
        <v>-1.4828993735078799</v>
      </c>
      <c r="J26" s="145"/>
      <c r="K26" s="139" t="s">
        <v>59</v>
      </c>
      <c r="L26" s="139"/>
      <c r="M26" s="26">
        <f t="shared" si="2"/>
        <v>-1.58608021125895</v>
      </c>
      <c r="N26" s="26">
        <f t="shared" si="3"/>
        <v>-1.5044834734310499</v>
      </c>
    </row>
    <row r="27" spans="1:14">
      <c r="A27" s="7" t="s">
        <v>2</v>
      </c>
      <c r="B27" s="37">
        <v>-1.58608021125895</v>
      </c>
      <c r="C27" s="27">
        <v>-1.4708384241716099</v>
      </c>
      <c r="D27" s="27">
        <v>-1.58031736870872</v>
      </c>
      <c r="E27" s="27">
        <v>-1.4672199929419201</v>
      </c>
      <c r="F27" s="27">
        <v>-1.55760578559198</v>
      </c>
      <c r="G27" s="27">
        <v>-1.4820059563529999</v>
      </c>
      <c r="H27" s="27">
        <v>-1.5301061948439301</v>
      </c>
      <c r="I27" s="28">
        <v>-1.4828993735078799</v>
      </c>
      <c r="J27" s="145"/>
      <c r="K27" s="139" t="s">
        <v>60</v>
      </c>
      <c r="L27" s="139"/>
      <c r="M27" s="26">
        <f t="shared" si="2"/>
        <v>-1.5301061948439301</v>
      </c>
      <c r="N27" s="26">
        <f t="shared" si="3"/>
        <v>-1.4828993735078799</v>
      </c>
    </row>
    <row r="28" spans="1:14">
      <c r="A28" s="7" t="s">
        <v>3</v>
      </c>
      <c r="B28" s="37">
        <v>-1.58608021125895</v>
      </c>
      <c r="C28" s="27">
        <v>-1.4708384241716099</v>
      </c>
      <c r="D28" s="27">
        <v>-1.5745164712789099</v>
      </c>
      <c r="E28" s="27">
        <v>-1.46128291208192</v>
      </c>
      <c r="F28" s="27">
        <v>-1.5281216014831001</v>
      </c>
      <c r="G28" s="27">
        <v>-1.42442273144466</v>
      </c>
      <c r="H28" s="27">
        <v>-1.46979295421484</v>
      </c>
      <c r="I28" s="28">
        <v>-1.38273617734714</v>
      </c>
      <c r="J28" s="145"/>
      <c r="K28" s="139" t="s">
        <v>64</v>
      </c>
      <c r="L28" s="139"/>
      <c r="M28" s="26">
        <f t="shared" si="2"/>
        <v>-1.46979295421484</v>
      </c>
      <c r="N28" s="26">
        <f t="shared" si="3"/>
        <v>-1.4708384241716099</v>
      </c>
    </row>
    <row r="29" spans="1:14">
      <c r="A29" s="7" t="s">
        <v>4</v>
      </c>
      <c r="B29" s="37">
        <v>-1.58608021125895</v>
      </c>
      <c r="C29" s="27">
        <v>-1.4708384241716099</v>
      </c>
      <c r="D29" s="27">
        <v>-1.5803173687088099</v>
      </c>
      <c r="E29" s="27">
        <v>-1.4672197954630699</v>
      </c>
      <c r="F29" s="27">
        <v>-1.5576057855923899</v>
      </c>
      <c r="G29" s="38">
        <v>-1.4820059563108401</v>
      </c>
      <c r="H29" s="27">
        <v>-1.5301061948446399</v>
      </c>
      <c r="I29" s="28">
        <v>-1.48289937339581</v>
      </c>
      <c r="J29" s="145"/>
      <c r="K29" s="139" t="s">
        <v>62</v>
      </c>
      <c r="L29" s="139"/>
      <c r="M29" s="26">
        <f t="shared" si="2"/>
        <v>-1.5301061948446399</v>
      </c>
      <c r="N29" s="26">
        <f t="shared" si="3"/>
        <v>-1.48289937339581</v>
      </c>
    </row>
    <row r="30" spans="1:14">
      <c r="A30" s="7" t="s">
        <v>5</v>
      </c>
      <c r="B30" s="39">
        <v>-1.58608021125895</v>
      </c>
      <c r="C30" s="29">
        <v>-1.4708384241716099</v>
      </c>
      <c r="D30" s="29">
        <v>-1.5918736920056999</v>
      </c>
      <c r="E30" s="29">
        <v>-1.47653413130995</v>
      </c>
      <c r="F30" s="29">
        <v>-1.61532808102183</v>
      </c>
      <c r="G30" s="29">
        <v>-1.5044838005727601</v>
      </c>
      <c r="H30" s="29"/>
      <c r="I30" s="30"/>
      <c r="J30" s="145"/>
      <c r="K30" s="139" t="s">
        <v>63</v>
      </c>
      <c r="L30" s="139"/>
      <c r="M30" s="26">
        <f t="shared" si="2"/>
        <v>-1.58608021125895</v>
      </c>
      <c r="N30" s="26">
        <f t="shared" si="3"/>
        <v>-1.5044838005727601</v>
      </c>
    </row>
    <row r="31" spans="1:14">
      <c r="B31" s="139" t="s">
        <v>57</v>
      </c>
      <c r="C31" s="139"/>
      <c r="D31" s="139"/>
      <c r="E31" s="139"/>
      <c r="F31" s="139"/>
      <c r="G31" s="139"/>
      <c r="H31" s="139"/>
      <c r="I31" s="139"/>
    </row>
    <row r="32" spans="1:14">
      <c r="B32" s="146" t="s">
        <v>52</v>
      </c>
      <c r="C32" s="146"/>
      <c r="D32" s="146" t="s">
        <v>53</v>
      </c>
      <c r="E32" s="146"/>
      <c r="F32" s="146" t="s">
        <v>54</v>
      </c>
      <c r="G32" s="146"/>
      <c r="H32" s="144" t="s">
        <v>55</v>
      </c>
      <c r="I32" s="144"/>
      <c r="L32" s="147" t="s">
        <v>67</v>
      </c>
      <c r="M32" s="147"/>
      <c r="N32" s="147"/>
    </row>
    <row r="33" spans="1:14">
      <c r="B33" s="33">
        <f>MAX(B25:B30)</f>
        <v>-1.58608021125895</v>
      </c>
      <c r="C33" s="33">
        <f>MIN(C25:C30)</f>
        <v>-1.4708384241716099</v>
      </c>
      <c r="D33" s="33">
        <f>MAX(D25:D30)</f>
        <v>-1.5745164712789099</v>
      </c>
      <c r="E33" s="33">
        <f>MIN(E25:E30)</f>
        <v>-1.48045834879283</v>
      </c>
      <c r="F33" s="33">
        <f>MAX(F25:F30)</f>
        <v>-1.5281216014831001</v>
      </c>
      <c r="G33" s="33">
        <f>MIN(G25:G30)</f>
        <v>-1.5197923421501101</v>
      </c>
      <c r="H33" s="33">
        <f>MAX(H25:H30)</f>
        <v>-1.46979295421484</v>
      </c>
      <c r="I33" s="33">
        <f>MIN(I25:I30)</f>
        <v>-1.4828993735078799</v>
      </c>
      <c r="L33" s="139" t="s">
        <v>50</v>
      </c>
      <c r="M33" s="139"/>
      <c r="N33" t="s">
        <v>49</v>
      </c>
    </row>
    <row r="34" spans="1:14">
      <c r="L34" s="148">
        <f>MAX(M25:M30)</f>
        <v>-1.46979295421484</v>
      </c>
      <c r="M34" s="139"/>
      <c r="N34" s="26">
        <f>MIN(N25:N30)</f>
        <v>-1.5197923421501101</v>
      </c>
    </row>
    <row r="36" spans="1:14">
      <c r="D36" s="149" t="s">
        <v>69</v>
      </c>
      <c r="E36" s="149"/>
      <c r="F36" s="149"/>
      <c r="G36" s="149"/>
    </row>
    <row r="37" spans="1:14">
      <c r="D37" s="139" t="s">
        <v>70</v>
      </c>
      <c r="E37" s="139"/>
      <c r="F37" s="139" t="s">
        <v>71</v>
      </c>
      <c r="G37" s="139"/>
    </row>
    <row r="38" spans="1:14">
      <c r="D38" s="148">
        <f>MAX(B33,D33+F33,H33)</f>
        <v>-1.46979295421484</v>
      </c>
      <c r="E38" s="139"/>
      <c r="F38" s="148">
        <f>MIN(C33,E33,G33,I33)</f>
        <v>-1.5197923421501101</v>
      </c>
      <c r="G38" s="139"/>
    </row>
    <row r="41" spans="1:14">
      <c r="N41" t="s">
        <v>76</v>
      </c>
    </row>
    <row r="42" spans="1:14">
      <c r="A42" s="110" t="s">
        <v>72</v>
      </c>
      <c r="B42" s="110"/>
      <c r="C42" s="110"/>
      <c r="D42" s="110"/>
      <c r="E42" s="110"/>
      <c r="F42" s="110"/>
      <c r="G42" s="110"/>
      <c r="I42" s="41" t="s">
        <v>75</v>
      </c>
      <c r="J42" s="42"/>
      <c r="K42" s="42"/>
      <c r="L42" s="43"/>
    </row>
    <row r="43" spans="1:14">
      <c r="A43" s="8"/>
      <c r="B43" s="7" t="s">
        <v>0</v>
      </c>
      <c r="C43" s="7" t="s">
        <v>1</v>
      </c>
      <c r="D43" s="7" t="s">
        <v>2</v>
      </c>
      <c r="E43" s="7" t="s">
        <v>3</v>
      </c>
      <c r="F43" s="7" t="s">
        <v>4</v>
      </c>
      <c r="G43" s="7" t="s">
        <v>5</v>
      </c>
      <c r="I43" s="8"/>
      <c r="J43" s="7" t="s">
        <v>6</v>
      </c>
      <c r="K43" s="7" t="s">
        <v>7</v>
      </c>
      <c r="L43" s="7" t="s">
        <v>8</v>
      </c>
    </row>
    <row r="44" spans="1:14">
      <c r="A44" s="40">
        <v>-1.575</v>
      </c>
      <c r="B44" s="10">
        <v>1</v>
      </c>
      <c r="C44" s="10">
        <v>1</v>
      </c>
      <c r="D44" s="10">
        <v>0</v>
      </c>
      <c r="E44" s="22">
        <v>0</v>
      </c>
      <c r="F44" s="22">
        <v>0</v>
      </c>
      <c r="G44" s="11">
        <v>1</v>
      </c>
      <c r="I44" s="40">
        <v>-1.575</v>
      </c>
      <c r="J44" s="14">
        <v>1</v>
      </c>
      <c r="K44" s="14">
        <v>0</v>
      </c>
      <c r="L44" s="15">
        <v>0</v>
      </c>
      <c r="N44">
        <f t="shared" ref="N44:N49" si="4">SUM(B44:G44,J44:L44)</f>
        <v>4</v>
      </c>
    </row>
    <row r="45" spans="1:14">
      <c r="A45" s="40">
        <v>-1.55</v>
      </c>
      <c r="B45" s="10">
        <v>1</v>
      </c>
      <c r="C45" s="10">
        <v>0</v>
      </c>
      <c r="D45" s="10">
        <v>1</v>
      </c>
      <c r="E45" s="22">
        <v>0</v>
      </c>
      <c r="F45" s="22">
        <v>1</v>
      </c>
      <c r="G45" s="11">
        <v>0</v>
      </c>
      <c r="I45" s="40">
        <v>-1.55</v>
      </c>
      <c r="J45" s="10">
        <v>1</v>
      </c>
      <c r="K45" s="22">
        <v>1</v>
      </c>
      <c r="L45" s="11">
        <v>0</v>
      </c>
      <c r="N45">
        <f t="shared" si="4"/>
        <v>5</v>
      </c>
    </row>
    <row r="46" spans="1:14">
      <c r="A46" s="40">
        <v>-1.5249999999999999</v>
      </c>
      <c r="B46" s="10">
        <v>1</v>
      </c>
      <c r="C46" s="10">
        <v>0</v>
      </c>
      <c r="D46" s="10">
        <v>1</v>
      </c>
      <c r="E46" s="10">
        <v>0</v>
      </c>
      <c r="F46" s="22">
        <v>1</v>
      </c>
      <c r="G46" s="11">
        <v>0</v>
      </c>
      <c r="I46" s="40">
        <v>-1.5249999999999999</v>
      </c>
      <c r="J46" s="10">
        <v>1</v>
      </c>
      <c r="K46" s="22">
        <v>1</v>
      </c>
      <c r="L46" s="11">
        <v>0</v>
      </c>
      <c r="N46">
        <f t="shared" si="4"/>
        <v>5</v>
      </c>
    </row>
    <row r="47" spans="1:14">
      <c r="A47" s="40">
        <v>-1.5</v>
      </c>
      <c r="B47" s="22">
        <v>0</v>
      </c>
      <c r="C47" s="22">
        <v>0</v>
      </c>
      <c r="D47" s="22">
        <v>1</v>
      </c>
      <c r="E47" s="22">
        <v>1</v>
      </c>
      <c r="F47" s="22">
        <v>1</v>
      </c>
      <c r="G47" s="11">
        <v>0</v>
      </c>
      <c r="I47" s="40">
        <v>-1.5</v>
      </c>
      <c r="J47" s="22">
        <v>1</v>
      </c>
      <c r="K47" s="22">
        <v>0</v>
      </c>
      <c r="L47" s="11">
        <v>0</v>
      </c>
      <c r="N47">
        <f t="shared" si="4"/>
        <v>4</v>
      </c>
    </row>
    <row r="48" spans="1:14">
      <c r="A48" s="40">
        <v>-1.4750000000000001</v>
      </c>
      <c r="B48" s="22">
        <v>0</v>
      </c>
      <c r="C48" s="22">
        <v>0</v>
      </c>
      <c r="D48" s="22">
        <v>0</v>
      </c>
      <c r="E48" s="22">
        <v>1</v>
      </c>
      <c r="F48" s="22">
        <v>0</v>
      </c>
      <c r="G48" s="11">
        <v>0</v>
      </c>
      <c r="I48" s="45">
        <v>-1.4750000000000001</v>
      </c>
      <c r="J48" s="22">
        <v>1</v>
      </c>
      <c r="K48" s="22">
        <v>0</v>
      </c>
      <c r="L48" s="11">
        <v>0</v>
      </c>
      <c r="N48">
        <f t="shared" si="4"/>
        <v>2</v>
      </c>
    </row>
    <row r="49" spans="1:14">
      <c r="A49" s="44">
        <v>-1.45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3">
        <v>0</v>
      </c>
      <c r="I49" s="40">
        <v>-1.45</v>
      </c>
      <c r="J49" s="12">
        <v>0</v>
      </c>
      <c r="K49" s="12">
        <v>0</v>
      </c>
      <c r="L49" s="13">
        <v>0</v>
      </c>
      <c r="N49">
        <f t="shared" si="4"/>
        <v>0</v>
      </c>
    </row>
    <row r="50" spans="1:14">
      <c r="K50" s="22"/>
    </row>
    <row r="51" spans="1:14">
      <c r="A51" s="140" t="s">
        <v>73</v>
      </c>
      <c r="B51" s="141"/>
      <c r="C51" s="141"/>
      <c r="D51" s="141"/>
      <c r="E51" s="141"/>
      <c r="F51" s="141"/>
      <c r="G51" s="142"/>
      <c r="I51" s="41" t="s">
        <v>74</v>
      </c>
      <c r="J51" s="42"/>
      <c r="K51" s="42"/>
      <c r="L51" s="43"/>
    </row>
    <row r="52" spans="1:14">
      <c r="A52" s="8"/>
      <c r="B52" s="7" t="s">
        <v>0</v>
      </c>
      <c r="C52" s="7" t="s">
        <v>1</v>
      </c>
      <c r="D52" s="7" t="s">
        <v>2</v>
      </c>
      <c r="E52" s="7" t="s">
        <v>3</v>
      </c>
      <c r="F52" s="7" t="s">
        <v>4</v>
      </c>
      <c r="G52" s="7" t="s">
        <v>5</v>
      </c>
      <c r="I52" s="8"/>
      <c r="J52" s="7" t="s">
        <v>6</v>
      </c>
      <c r="K52" s="7" t="s">
        <v>7</v>
      </c>
      <c r="L52" s="7" t="s">
        <v>8</v>
      </c>
    </row>
    <row r="53" spans="1:14">
      <c r="A53" s="40">
        <v>-1.575</v>
      </c>
      <c r="B53" s="10">
        <v>1</v>
      </c>
      <c r="C53" s="10">
        <v>1</v>
      </c>
      <c r="D53" s="10">
        <v>0</v>
      </c>
      <c r="E53" s="22">
        <v>0</v>
      </c>
      <c r="F53" s="22">
        <v>0</v>
      </c>
      <c r="G53" s="11">
        <v>1</v>
      </c>
      <c r="I53" s="40">
        <v>-1.575</v>
      </c>
      <c r="J53" s="10">
        <v>0</v>
      </c>
      <c r="K53" s="22">
        <v>0</v>
      </c>
      <c r="L53" s="11">
        <v>0</v>
      </c>
      <c r="N53">
        <f t="shared" ref="N53:N58" si="5">SUM(B53:G53,J53:L53)</f>
        <v>3</v>
      </c>
    </row>
    <row r="54" spans="1:14">
      <c r="A54" s="40">
        <v>-1.55</v>
      </c>
      <c r="B54" s="10">
        <v>1</v>
      </c>
      <c r="C54" s="10">
        <v>1</v>
      </c>
      <c r="D54" s="10">
        <v>0</v>
      </c>
      <c r="E54" s="22">
        <v>0</v>
      </c>
      <c r="F54" s="22">
        <v>0</v>
      </c>
      <c r="G54" s="11">
        <v>1</v>
      </c>
      <c r="I54" s="40">
        <v>-1.55</v>
      </c>
      <c r="J54" s="10">
        <v>1</v>
      </c>
      <c r="K54" s="22">
        <v>0</v>
      </c>
      <c r="L54" s="11">
        <v>0</v>
      </c>
      <c r="N54">
        <f t="shared" si="5"/>
        <v>4</v>
      </c>
    </row>
    <row r="55" spans="1:14">
      <c r="A55" s="40">
        <v>-1.5249999999999999</v>
      </c>
      <c r="B55" s="10">
        <v>1</v>
      </c>
      <c r="C55" s="10">
        <v>1</v>
      </c>
      <c r="D55" s="10">
        <v>1</v>
      </c>
      <c r="E55" s="22">
        <v>0</v>
      </c>
      <c r="F55" s="22">
        <v>1</v>
      </c>
      <c r="G55" s="11">
        <v>1</v>
      </c>
      <c r="I55" s="40">
        <v>-1.5249999999999999</v>
      </c>
      <c r="J55" s="10">
        <v>1</v>
      </c>
      <c r="K55" s="22">
        <v>1</v>
      </c>
      <c r="L55" s="11">
        <v>0</v>
      </c>
      <c r="N55">
        <f t="shared" si="5"/>
        <v>7</v>
      </c>
    </row>
    <row r="56" spans="1:14">
      <c r="A56" s="40">
        <v>-1.5</v>
      </c>
      <c r="B56" s="22">
        <v>0</v>
      </c>
      <c r="C56" s="22">
        <v>0</v>
      </c>
      <c r="D56" s="22">
        <v>1</v>
      </c>
      <c r="E56" s="22">
        <v>0</v>
      </c>
      <c r="F56" s="22">
        <v>1</v>
      </c>
      <c r="G56" s="11">
        <v>0</v>
      </c>
      <c r="I56" s="40">
        <v>-1.5</v>
      </c>
      <c r="J56" s="22">
        <v>1</v>
      </c>
      <c r="K56" s="22">
        <v>0</v>
      </c>
      <c r="L56" s="11">
        <v>0</v>
      </c>
      <c r="N56">
        <f t="shared" si="5"/>
        <v>3</v>
      </c>
    </row>
    <row r="57" spans="1:14">
      <c r="A57" s="40">
        <v>-1.4750000000000001</v>
      </c>
      <c r="B57" s="22">
        <v>0</v>
      </c>
      <c r="C57" s="22">
        <v>0</v>
      </c>
      <c r="D57" s="22">
        <v>0</v>
      </c>
      <c r="E57" s="22">
        <v>0</v>
      </c>
      <c r="F57" s="22">
        <v>0</v>
      </c>
      <c r="G57" s="11">
        <v>0</v>
      </c>
      <c r="I57" s="40">
        <v>-1.4750000000000001</v>
      </c>
      <c r="J57" s="22">
        <v>0</v>
      </c>
      <c r="K57" s="22">
        <v>0</v>
      </c>
      <c r="L57" s="11">
        <v>0</v>
      </c>
      <c r="N57">
        <f t="shared" si="5"/>
        <v>0</v>
      </c>
    </row>
    <row r="58" spans="1:14">
      <c r="A58" s="44">
        <v>-1.45</v>
      </c>
      <c r="B58" s="12">
        <v>0</v>
      </c>
      <c r="C58" s="12">
        <v>0</v>
      </c>
      <c r="D58" s="12">
        <v>0</v>
      </c>
      <c r="E58" s="12">
        <v>0</v>
      </c>
      <c r="F58" s="12">
        <v>0</v>
      </c>
      <c r="G58" s="13">
        <v>0</v>
      </c>
      <c r="I58" s="44">
        <v>-1.45</v>
      </c>
      <c r="J58" s="12">
        <v>0</v>
      </c>
      <c r="K58" s="12">
        <v>0</v>
      </c>
      <c r="L58" s="13">
        <v>0</v>
      </c>
      <c r="N58">
        <f t="shared" si="5"/>
        <v>0</v>
      </c>
    </row>
    <row r="63" spans="1:14">
      <c r="A63" s="7" t="s">
        <v>78</v>
      </c>
      <c r="B63" s="7" t="s">
        <v>77</v>
      </c>
    </row>
    <row r="64" spans="1:14">
      <c r="A64" s="40">
        <v>-1.575</v>
      </c>
      <c r="B64" s="11">
        <f t="shared" ref="B64:B69" si="6">N44+N53</f>
        <v>7</v>
      </c>
    </row>
    <row r="65" spans="1:2">
      <c r="A65" s="40">
        <v>-1.55</v>
      </c>
      <c r="B65" s="11">
        <f t="shared" si="6"/>
        <v>9</v>
      </c>
    </row>
    <row r="66" spans="1:2">
      <c r="A66" s="40">
        <v>-1.5249999999999999</v>
      </c>
      <c r="B66" s="11">
        <f t="shared" si="6"/>
        <v>12</v>
      </c>
    </row>
    <row r="67" spans="1:2">
      <c r="A67" s="40">
        <v>-1.5</v>
      </c>
      <c r="B67" s="11">
        <f t="shared" si="6"/>
        <v>7</v>
      </c>
    </row>
    <row r="68" spans="1:2">
      <c r="A68" s="40">
        <v>-1.4750000000000001</v>
      </c>
      <c r="B68" s="11">
        <f t="shared" si="6"/>
        <v>2</v>
      </c>
    </row>
    <row r="69" spans="1:2">
      <c r="A69" s="44">
        <v>-1.45</v>
      </c>
      <c r="B69" s="13">
        <f t="shared" si="6"/>
        <v>0</v>
      </c>
    </row>
  </sheetData>
  <mergeCells count="51">
    <mergeCell ref="A51:G51"/>
    <mergeCell ref="D36:G36"/>
    <mergeCell ref="D37:E37"/>
    <mergeCell ref="F37:G37"/>
    <mergeCell ref="D38:E38"/>
    <mergeCell ref="F38:G38"/>
    <mergeCell ref="A42:G42"/>
    <mergeCell ref="L34:M34"/>
    <mergeCell ref="D16:G16"/>
    <mergeCell ref="D17:E17"/>
    <mergeCell ref="F17:G17"/>
    <mergeCell ref="D18:E18"/>
    <mergeCell ref="F18:G18"/>
    <mergeCell ref="L32:N32"/>
    <mergeCell ref="B31:I31"/>
    <mergeCell ref="K27:L27"/>
    <mergeCell ref="K28:L28"/>
    <mergeCell ref="K29:L29"/>
    <mergeCell ref="K30:L30"/>
    <mergeCell ref="L33:M33"/>
    <mergeCell ref="B32:C32"/>
    <mergeCell ref="D32:E32"/>
    <mergeCell ref="F32:G32"/>
    <mergeCell ref="K5:L5"/>
    <mergeCell ref="L12:O12"/>
    <mergeCell ref="L13:M13"/>
    <mergeCell ref="L14:M14"/>
    <mergeCell ref="K26:L26"/>
    <mergeCell ref="K6:L6"/>
    <mergeCell ref="K7:L7"/>
    <mergeCell ref="K8:L8"/>
    <mergeCell ref="K9:L9"/>
    <mergeCell ref="K10:L10"/>
    <mergeCell ref="H32:I32"/>
    <mergeCell ref="J4:J10"/>
    <mergeCell ref="J24:J30"/>
    <mergeCell ref="A22:I22"/>
    <mergeCell ref="B23:C23"/>
    <mergeCell ref="D23:E23"/>
    <mergeCell ref="F23:G23"/>
    <mergeCell ref="H23:I23"/>
    <mergeCell ref="B11:I11"/>
    <mergeCell ref="B12:C12"/>
    <mergeCell ref="D12:E12"/>
    <mergeCell ref="F12:G12"/>
    <mergeCell ref="H12:I12"/>
    <mergeCell ref="A2:I2"/>
    <mergeCell ref="B3:C3"/>
    <mergeCell ref="D3:E3"/>
    <mergeCell ref="F3:G3"/>
    <mergeCell ref="H3:I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workbookViewId="0">
      <selection activeCell="G11" sqref="G11"/>
    </sheetView>
  </sheetViews>
  <sheetFormatPr baseColWidth="10" defaultRowHeight="15" x14ac:dyDescent="0"/>
  <cols>
    <col min="2" max="2" width="20.6640625" customWidth="1"/>
    <col min="3" max="7" width="19.5" customWidth="1"/>
    <col min="10" max="12" width="19.5" customWidth="1"/>
    <col min="14" max="14" width="12.5" customWidth="1"/>
  </cols>
  <sheetData>
    <row r="2" spans="1:14">
      <c r="A2" s="140" t="s">
        <v>88</v>
      </c>
      <c r="B2" s="141"/>
      <c r="C2" s="141"/>
      <c r="D2" s="141"/>
      <c r="E2" s="141"/>
      <c r="F2" s="141"/>
      <c r="G2" s="142"/>
    </row>
    <row r="3" spans="1:14">
      <c r="A3" s="8"/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I3" s="139"/>
      <c r="J3" s="139"/>
      <c r="K3" s="139"/>
      <c r="L3" s="139"/>
    </row>
    <row r="4" spans="1:14">
      <c r="A4" s="7">
        <v>-1.55</v>
      </c>
      <c r="B4" s="46" t="s">
        <v>87</v>
      </c>
      <c r="C4" s="46" t="s">
        <v>87</v>
      </c>
      <c r="D4" s="49" t="s">
        <v>87</v>
      </c>
      <c r="E4" s="46" t="s">
        <v>87</v>
      </c>
      <c r="F4" s="46" t="s">
        <v>87</v>
      </c>
      <c r="G4" s="52" t="s">
        <v>87</v>
      </c>
      <c r="I4" s="140" t="s">
        <v>19</v>
      </c>
      <c r="J4" s="141"/>
      <c r="K4" s="141"/>
      <c r="L4" s="141"/>
      <c r="M4" s="141"/>
      <c r="N4" s="142"/>
    </row>
    <row r="5" spans="1:14">
      <c r="A5" s="7">
        <v>-1.5249999999999999</v>
      </c>
      <c r="B5" s="53" t="s">
        <v>87</v>
      </c>
      <c r="C5" s="53" t="s">
        <v>87</v>
      </c>
      <c r="D5" s="21" t="s">
        <v>87</v>
      </c>
      <c r="E5" s="21" t="s">
        <v>87</v>
      </c>
      <c r="F5" s="21" t="s">
        <v>87</v>
      </c>
      <c r="G5" s="54" t="s">
        <v>87</v>
      </c>
      <c r="I5" s="7" t="s">
        <v>20</v>
      </c>
      <c r="J5" s="112" t="s">
        <v>21</v>
      </c>
      <c r="K5" s="120"/>
      <c r="L5" s="120"/>
      <c r="M5" s="120"/>
      <c r="N5" s="113"/>
    </row>
    <row r="6" spans="1:14">
      <c r="A6" s="50">
        <v>-1.5</v>
      </c>
      <c r="B6" s="47" t="s">
        <v>87</v>
      </c>
      <c r="C6" s="55" t="s">
        <v>87</v>
      </c>
      <c r="D6" s="55" t="s">
        <v>87</v>
      </c>
      <c r="E6" s="55" t="s">
        <v>87</v>
      </c>
      <c r="F6" s="55" t="s">
        <v>87</v>
      </c>
      <c r="G6" s="69" t="s">
        <v>87</v>
      </c>
      <c r="I6" s="17" t="s">
        <v>22</v>
      </c>
      <c r="J6" s="114" t="s">
        <v>28</v>
      </c>
      <c r="K6" s="121"/>
      <c r="L6" s="121"/>
      <c r="M6" s="121"/>
      <c r="N6" s="115"/>
    </row>
    <row r="7" spans="1:14">
      <c r="I7" s="18" t="s">
        <v>23</v>
      </c>
      <c r="J7" s="128" t="s">
        <v>29</v>
      </c>
      <c r="K7" s="129"/>
      <c r="L7" s="129"/>
      <c r="M7" s="129"/>
      <c r="N7" s="130"/>
    </row>
    <row r="8" spans="1:14">
      <c r="I8" s="19" t="s">
        <v>24</v>
      </c>
      <c r="J8" s="122" t="s">
        <v>30</v>
      </c>
      <c r="K8" s="123"/>
      <c r="L8" s="123"/>
      <c r="M8" s="123"/>
      <c r="N8" s="124"/>
    </row>
    <row r="9" spans="1:14">
      <c r="A9" s="140" t="s">
        <v>88</v>
      </c>
      <c r="B9" s="141"/>
      <c r="C9" s="141"/>
      <c r="D9" s="141"/>
      <c r="E9" s="141"/>
      <c r="F9" s="141"/>
      <c r="G9" s="142"/>
      <c r="I9" s="18" t="s">
        <v>25</v>
      </c>
      <c r="J9" s="128" t="s">
        <v>31</v>
      </c>
      <c r="K9" s="129"/>
      <c r="L9" s="129"/>
      <c r="M9" s="129"/>
      <c r="N9" s="130"/>
    </row>
    <row r="10" spans="1:14">
      <c r="A10" s="8"/>
      <c r="B10" s="7" t="s">
        <v>0</v>
      </c>
      <c r="C10" s="7" t="s">
        <v>1</v>
      </c>
      <c r="D10" s="7" t="s">
        <v>2</v>
      </c>
      <c r="E10" s="7" t="s">
        <v>3</v>
      </c>
      <c r="F10" s="7" t="s">
        <v>4</v>
      </c>
      <c r="G10" s="7" t="s">
        <v>5</v>
      </c>
      <c r="I10" s="19" t="s">
        <v>26</v>
      </c>
      <c r="J10" s="122" t="s">
        <v>32</v>
      </c>
      <c r="K10" s="123"/>
      <c r="L10" s="123"/>
      <c r="M10" s="123"/>
      <c r="N10" s="124"/>
    </row>
    <row r="11" spans="1:14">
      <c r="A11" s="7">
        <v>-1.55</v>
      </c>
      <c r="B11" s="69" t="s">
        <v>87</v>
      </c>
      <c r="C11" s="53" t="s">
        <v>87</v>
      </c>
      <c r="D11" s="53" t="s">
        <v>87</v>
      </c>
      <c r="E11" s="53" t="s">
        <v>87</v>
      </c>
      <c r="F11" s="53" t="s">
        <v>87</v>
      </c>
      <c r="G11" s="52" t="s">
        <v>87</v>
      </c>
      <c r="I11" s="18" t="s">
        <v>27</v>
      </c>
      <c r="J11" s="128" t="s">
        <v>33</v>
      </c>
      <c r="K11" s="129"/>
      <c r="L11" s="129"/>
      <c r="M11" s="129"/>
      <c r="N11" s="130"/>
    </row>
    <row r="12" spans="1:14">
      <c r="A12" s="7">
        <v>-1.5249999999999999</v>
      </c>
      <c r="B12" s="53" t="s">
        <v>87</v>
      </c>
      <c r="C12" s="53" t="s">
        <v>87</v>
      </c>
      <c r="D12" s="53" t="s">
        <v>87</v>
      </c>
      <c r="E12" s="53" t="s">
        <v>87</v>
      </c>
      <c r="F12" s="53" t="s">
        <v>87</v>
      </c>
      <c r="G12" s="54" t="s">
        <v>87</v>
      </c>
      <c r="I12" s="19" t="s">
        <v>79</v>
      </c>
      <c r="J12" s="123" t="s">
        <v>80</v>
      </c>
      <c r="K12" s="123"/>
      <c r="L12" s="123"/>
      <c r="M12" s="123"/>
      <c r="N12" s="124"/>
    </row>
    <row r="13" spans="1:14">
      <c r="A13" s="7">
        <v>-1.5</v>
      </c>
      <c r="B13" s="47" t="s">
        <v>135</v>
      </c>
      <c r="C13" s="55" t="s">
        <v>87</v>
      </c>
      <c r="D13" s="55" t="s">
        <v>87</v>
      </c>
      <c r="E13" s="55" t="s">
        <v>87</v>
      </c>
      <c r="F13" s="55" t="s">
        <v>87</v>
      </c>
      <c r="G13" s="69" t="s">
        <v>87</v>
      </c>
      <c r="I13" s="18" t="s">
        <v>81</v>
      </c>
      <c r="J13" s="129" t="s">
        <v>82</v>
      </c>
      <c r="K13" s="129"/>
      <c r="L13" s="129"/>
      <c r="M13" s="129"/>
      <c r="N13" s="130"/>
    </row>
    <row r="14" spans="1:14">
      <c r="I14" s="19" t="s">
        <v>83</v>
      </c>
      <c r="J14" s="122" t="s">
        <v>84</v>
      </c>
      <c r="K14" s="123"/>
      <c r="L14" s="123"/>
      <c r="M14" s="123"/>
      <c r="N14" s="124"/>
    </row>
    <row r="15" spans="1:14">
      <c r="A15" s="140" t="s">
        <v>89</v>
      </c>
      <c r="B15" s="141"/>
      <c r="C15" s="141"/>
      <c r="D15" s="141"/>
      <c r="E15" s="141"/>
      <c r="F15" s="141"/>
      <c r="G15" s="142"/>
      <c r="I15" s="16" t="s">
        <v>86</v>
      </c>
      <c r="J15" s="150" t="s">
        <v>85</v>
      </c>
      <c r="K15" s="151"/>
      <c r="L15" s="151"/>
      <c r="M15" s="151"/>
      <c r="N15" s="152"/>
    </row>
    <row r="16" spans="1:14">
      <c r="A16" s="8"/>
      <c r="B16" s="7" t="s">
        <v>0</v>
      </c>
      <c r="C16" s="7" t="s">
        <v>1</v>
      </c>
      <c r="D16" s="7" t="s">
        <v>2</v>
      </c>
      <c r="E16" s="7" t="s">
        <v>3</v>
      </c>
      <c r="F16" s="7" t="s">
        <v>4</v>
      </c>
      <c r="G16" s="7" t="s">
        <v>5</v>
      </c>
      <c r="I16" s="48" t="s">
        <v>98</v>
      </c>
      <c r="J16" s="153" t="s">
        <v>99</v>
      </c>
      <c r="K16" s="154"/>
      <c r="L16" s="154"/>
      <c r="M16" s="154"/>
      <c r="N16" s="155"/>
    </row>
    <row r="17" spans="1:7">
      <c r="A17" s="7">
        <v>-1.55</v>
      </c>
      <c r="B17" s="46" t="s">
        <v>79</v>
      </c>
      <c r="C17" s="49" t="s">
        <v>83</v>
      </c>
      <c r="D17" s="49" t="s">
        <v>79</v>
      </c>
      <c r="E17" s="49" t="s">
        <v>86</v>
      </c>
      <c r="F17" s="49" t="s">
        <v>79</v>
      </c>
      <c r="G17" s="52" t="s">
        <v>83</v>
      </c>
    </row>
    <row r="18" spans="1:7">
      <c r="A18" s="7">
        <v>-1.5249999999999999</v>
      </c>
      <c r="B18" s="51" t="s">
        <v>79</v>
      </c>
      <c r="C18" s="21" t="s">
        <v>79</v>
      </c>
      <c r="D18" s="53" t="s">
        <v>79</v>
      </c>
      <c r="E18" s="21" t="s">
        <v>86</v>
      </c>
      <c r="F18" s="53" t="s">
        <v>79</v>
      </c>
      <c r="G18" s="54" t="s">
        <v>79</v>
      </c>
    </row>
    <row r="19" spans="1:7">
      <c r="A19" s="7">
        <v>-1.5</v>
      </c>
      <c r="B19" s="47" t="s">
        <v>79</v>
      </c>
      <c r="C19" s="55" t="s">
        <v>79</v>
      </c>
      <c r="D19" s="55" t="s">
        <v>79</v>
      </c>
      <c r="E19" s="55" t="s">
        <v>79</v>
      </c>
      <c r="F19" s="55" t="s">
        <v>79</v>
      </c>
      <c r="G19" s="69" t="s">
        <v>79</v>
      </c>
    </row>
    <row r="22" spans="1:7">
      <c r="A22" s="140" t="s">
        <v>90</v>
      </c>
      <c r="B22" s="141"/>
      <c r="C22" s="141"/>
      <c r="D22" s="141"/>
      <c r="E22" s="141"/>
      <c r="F22" s="141"/>
      <c r="G22" s="142"/>
    </row>
    <row r="23" spans="1:7">
      <c r="A23" s="8"/>
      <c r="B23" s="7" t="s">
        <v>0</v>
      </c>
      <c r="C23" s="7" t="s">
        <v>1</v>
      </c>
      <c r="D23" s="7" t="s">
        <v>2</v>
      </c>
      <c r="E23" s="7" t="s">
        <v>3</v>
      </c>
      <c r="F23" s="7" t="s">
        <v>4</v>
      </c>
      <c r="G23" s="7" t="s">
        <v>5</v>
      </c>
    </row>
    <row r="24" spans="1:7">
      <c r="A24" s="7">
        <v>-1.55</v>
      </c>
      <c r="B24" s="46" t="s">
        <v>79</v>
      </c>
      <c r="C24" s="49" t="s">
        <v>83</v>
      </c>
      <c r="D24" s="49" t="s">
        <v>86</v>
      </c>
      <c r="E24" s="53" t="s">
        <v>86</v>
      </c>
      <c r="F24" s="49" t="s">
        <v>86</v>
      </c>
      <c r="G24" s="52" t="s">
        <v>98</v>
      </c>
    </row>
    <row r="25" spans="1:7">
      <c r="A25" s="7">
        <v>-1.5249999999999999</v>
      </c>
      <c r="B25" s="51" t="s">
        <v>25</v>
      </c>
      <c r="C25" s="53" t="s">
        <v>79</v>
      </c>
      <c r="D25" s="53" t="s">
        <v>79</v>
      </c>
      <c r="E25" s="53" t="s">
        <v>86</v>
      </c>
      <c r="F25" s="21" t="s">
        <v>79</v>
      </c>
      <c r="G25" s="54" t="s">
        <v>79</v>
      </c>
    </row>
    <row r="26" spans="1:7">
      <c r="A26" s="7">
        <v>-1.5</v>
      </c>
      <c r="B26" s="47" t="s">
        <v>25</v>
      </c>
      <c r="C26" s="55" t="s">
        <v>98</v>
      </c>
      <c r="D26" s="55" t="s">
        <v>79</v>
      </c>
      <c r="E26" s="55" t="s">
        <v>79</v>
      </c>
      <c r="F26" s="55" t="s">
        <v>79</v>
      </c>
      <c r="G26" s="69" t="s">
        <v>98</v>
      </c>
    </row>
  </sheetData>
  <mergeCells count="18">
    <mergeCell ref="J10:N10"/>
    <mergeCell ref="J11:N11"/>
    <mergeCell ref="J12:N12"/>
    <mergeCell ref="J13:N13"/>
    <mergeCell ref="A2:G2"/>
    <mergeCell ref="A9:G9"/>
    <mergeCell ref="I4:N4"/>
    <mergeCell ref="J5:N5"/>
    <mergeCell ref="J6:N6"/>
    <mergeCell ref="J7:N7"/>
    <mergeCell ref="J8:N8"/>
    <mergeCell ref="J9:N9"/>
    <mergeCell ref="I3:L3"/>
    <mergeCell ref="J14:N14"/>
    <mergeCell ref="J15:N15"/>
    <mergeCell ref="J16:N16"/>
    <mergeCell ref="A15:G15"/>
    <mergeCell ref="A22:G2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41"/>
  <sheetViews>
    <sheetView topLeftCell="A6" workbookViewId="0">
      <selection activeCell="C40" sqref="C40"/>
    </sheetView>
  </sheetViews>
  <sheetFormatPr baseColWidth="10" defaultRowHeight="15" x14ac:dyDescent="0"/>
  <cols>
    <col min="2" max="2" width="19.6640625" customWidth="1"/>
    <col min="3" max="3" width="28" customWidth="1"/>
    <col min="4" max="4" width="46.83203125" customWidth="1"/>
    <col min="5" max="7" width="19.6640625" customWidth="1"/>
  </cols>
  <sheetData>
    <row r="2" spans="1:14">
      <c r="A2" s="140" t="s">
        <v>132</v>
      </c>
      <c r="B2" s="141"/>
      <c r="C2" s="141"/>
      <c r="D2" s="142"/>
      <c r="E2" s="58"/>
      <c r="F2" s="58"/>
      <c r="G2" s="58"/>
    </row>
    <row r="3" spans="1:14">
      <c r="A3" s="8"/>
      <c r="B3" s="57" t="s">
        <v>46</v>
      </c>
      <c r="C3" s="57" t="s">
        <v>47</v>
      </c>
      <c r="D3" s="57" t="s">
        <v>92</v>
      </c>
      <c r="E3" s="59"/>
      <c r="F3" s="59"/>
      <c r="G3" s="59"/>
      <c r="I3" s="139"/>
      <c r="J3" s="139"/>
      <c r="K3" s="139"/>
      <c r="L3" s="139"/>
    </row>
    <row r="4" spans="1:14">
      <c r="A4" s="50">
        <v>-1.55</v>
      </c>
      <c r="B4" s="46" t="s">
        <v>97</v>
      </c>
      <c r="C4" s="49" t="s">
        <v>97</v>
      </c>
      <c r="D4" s="52" t="s">
        <v>127</v>
      </c>
      <c r="E4" s="56"/>
      <c r="F4" s="56"/>
      <c r="G4" s="56"/>
      <c r="I4" s="140" t="s">
        <v>19</v>
      </c>
      <c r="J4" s="141"/>
      <c r="K4" s="141"/>
      <c r="L4" s="141"/>
      <c r="M4" s="141"/>
      <c r="N4" s="142"/>
    </row>
    <row r="5" spans="1:14">
      <c r="A5" s="7">
        <v>-1.5249999999999999</v>
      </c>
      <c r="B5" s="53" t="s">
        <v>97</v>
      </c>
      <c r="C5" s="53" t="s">
        <v>97</v>
      </c>
      <c r="D5" s="54" t="s">
        <v>128</v>
      </c>
      <c r="E5" s="56"/>
      <c r="F5" s="56"/>
      <c r="G5" s="56"/>
      <c r="I5" s="7" t="s">
        <v>20</v>
      </c>
      <c r="J5" s="112" t="s">
        <v>21</v>
      </c>
      <c r="K5" s="120"/>
      <c r="L5" s="120"/>
      <c r="M5" s="120"/>
      <c r="N5" s="113"/>
    </row>
    <row r="6" spans="1:14">
      <c r="A6" s="50">
        <v>-1.5</v>
      </c>
      <c r="B6" s="47" t="s">
        <v>97</v>
      </c>
      <c r="C6" s="55" t="s">
        <v>134</v>
      </c>
      <c r="D6" s="69" t="s">
        <v>131</v>
      </c>
      <c r="E6" s="60"/>
      <c r="F6" s="60"/>
      <c r="G6" s="60"/>
      <c r="I6" s="17" t="s">
        <v>22</v>
      </c>
      <c r="J6" s="114" t="s">
        <v>28</v>
      </c>
      <c r="K6" s="121"/>
      <c r="L6" s="121"/>
      <c r="M6" s="121"/>
      <c r="N6" s="115"/>
    </row>
    <row r="7" spans="1:14">
      <c r="I7" s="18" t="s">
        <v>23</v>
      </c>
      <c r="J7" s="128" t="s">
        <v>29</v>
      </c>
      <c r="K7" s="129"/>
      <c r="L7" s="129"/>
      <c r="M7" s="129"/>
      <c r="N7" s="130"/>
    </row>
    <row r="8" spans="1:14">
      <c r="I8" s="19" t="s">
        <v>24</v>
      </c>
      <c r="J8" s="122" t="s">
        <v>30</v>
      </c>
      <c r="K8" s="123"/>
      <c r="L8" s="123"/>
      <c r="M8" s="123"/>
      <c r="N8" s="124"/>
    </row>
    <row r="9" spans="1:14">
      <c r="A9" s="140" t="s">
        <v>91</v>
      </c>
      <c r="B9" s="141"/>
      <c r="C9" s="141"/>
      <c r="D9" s="142"/>
      <c r="E9" s="58"/>
      <c r="F9" s="58"/>
      <c r="G9" s="58"/>
      <c r="I9" s="18" t="s">
        <v>25</v>
      </c>
      <c r="J9" s="128" t="s">
        <v>31</v>
      </c>
      <c r="K9" s="129"/>
      <c r="L9" s="129"/>
      <c r="M9" s="129"/>
      <c r="N9" s="130"/>
    </row>
    <row r="10" spans="1:14">
      <c r="A10" s="62"/>
      <c r="B10" s="63" t="s">
        <v>46</v>
      </c>
      <c r="C10" s="70" t="s">
        <v>47</v>
      </c>
      <c r="D10" s="63" t="s">
        <v>92</v>
      </c>
      <c r="E10" s="59"/>
      <c r="F10" s="59"/>
      <c r="G10" s="59"/>
      <c r="I10" s="19" t="s">
        <v>26</v>
      </c>
      <c r="J10" s="122" t="s">
        <v>32</v>
      </c>
      <c r="K10" s="123"/>
      <c r="L10" s="123"/>
      <c r="M10" s="123"/>
      <c r="N10" s="124"/>
    </row>
    <row r="11" spans="1:14">
      <c r="A11" s="64">
        <v>-1.55</v>
      </c>
      <c r="B11" s="46" t="s">
        <v>87</v>
      </c>
      <c r="C11" s="53" t="s">
        <v>87</v>
      </c>
      <c r="D11" s="54" t="s">
        <v>87</v>
      </c>
      <c r="E11" s="22"/>
      <c r="F11" s="22"/>
      <c r="G11" s="22"/>
      <c r="I11" s="18" t="s">
        <v>27</v>
      </c>
      <c r="J11" s="128" t="s">
        <v>33</v>
      </c>
      <c r="K11" s="129"/>
      <c r="L11" s="129"/>
      <c r="M11" s="129"/>
      <c r="N11" s="130"/>
    </row>
    <row r="12" spans="1:14">
      <c r="A12" s="65">
        <v>-1.5249999999999999</v>
      </c>
      <c r="B12" s="53" t="s">
        <v>87</v>
      </c>
      <c r="C12" s="53" t="s">
        <v>87</v>
      </c>
      <c r="D12" s="54" t="s">
        <v>87</v>
      </c>
      <c r="E12" s="22"/>
      <c r="F12" s="22"/>
      <c r="G12" s="22"/>
      <c r="I12" s="19" t="s">
        <v>79</v>
      </c>
      <c r="J12" s="123" t="s">
        <v>80</v>
      </c>
      <c r="K12" s="123"/>
      <c r="L12" s="123"/>
      <c r="M12" s="123"/>
      <c r="N12" s="124"/>
    </row>
    <row r="13" spans="1:14">
      <c r="A13" s="64">
        <v>-1.5</v>
      </c>
      <c r="B13" s="47" t="s">
        <v>87</v>
      </c>
      <c r="C13" s="55" t="s">
        <v>87</v>
      </c>
      <c r="D13" s="69" t="s">
        <v>87</v>
      </c>
      <c r="E13" s="56"/>
      <c r="F13" s="22"/>
      <c r="G13" s="22"/>
      <c r="I13" s="18" t="s">
        <v>81</v>
      </c>
      <c r="J13" s="129" t="s">
        <v>82</v>
      </c>
      <c r="K13" s="129"/>
      <c r="L13" s="129"/>
      <c r="M13" s="129"/>
      <c r="N13" s="130"/>
    </row>
    <row r="14" spans="1:14">
      <c r="A14" s="22"/>
      <c r="B14" s="22"/>
      <c r="C14" s="22"/>
      <c r="D14" s="22"/>
      <c r="E14" s="22"/>
      <c r="F14" s="22"/>
      <c r="G14" s="22"/>
      <c r="I14" s="19" t="s">
        <v>83</v>
      </c>
      <c r="J14" s="122" t="s">
        <v>84</v>
      </c>
      <c r="K14" s="123"/>
      <c r="L14" s="123"/>
      <c r="M14" s="123"/>
      <c r="N14" s="124"/>
    </row>
    <row r="15" spans="1:14">
      <c r="A15" s="58"/>
      <c r="B15" s="58"/>
      <c r="C15" s="58"/>
      <c r="D15" s="58"/>
      <c r="E15" s="58"/>
      <c r="F15" s="58"/>
      <c r="G15" s="58"/>
      <c r="I15" s="16" t="s">
        <v>86</v>
      </c>
      <c r="J15" s="150" t="s">
        <v>85</v>
      </c>
      <c r="K15" s="151"/>
      <c r="L15" s="151"/>
      <c r="M15" s="151"/>
      <c r="N15" s="152"/>
    </row>
    <row r="16" spans="1:14">
      <c r="A16" s="140" t="s">
        <v>96</v>
      </c>
      <c r="B16" s="141"/>
      <c r="C16" s="141"/>
      <c r="D16" s="142"/>
      <c r="E16" s="59"/>
      <c r="F16" s="59"/>
      <c r="G16" s="59"/>
      <c r="I16" s="68" t="s">
        <v>94</v>
      </c>
      <c r="J16" s="159" t="s">
        <v>100</v>
      </c>
      <c r="K16" s="160"/>
      <c r="L16" s="160"/>
      <c r="M16" s="160"/>
      <c r="N16" s="161"/>
    </row>
    <row r="17" spans="1:14">
      <c r="A17" s="62"/>
      <c r="B17" s="63" t="s">
        <v>46</v>
      </c>
      <c r="C17" s="70" t="s">
        <v>47</v>
      </c>
      <c r="D17" s="63" t="s">
        <v>92</v>
      </c>
      <c r="E17" s="56"/>
      <c r="F17" s="56"/>
      <c r="G17" s="56"/>
      <c r="I17" s="67" t="s">
        <v>102</v>
      </c>
      <c r="J17" s="156" t="s">
        <v>95</v>
      </c>
      <c r="K17" s="157"/>
      <c r="L17" s="157"/>
      <c r="M17" s="157"/>
      <c r="N17" s="158"/>
    </row>
    <row r="18" spans="1:14">
      <c r="A18" s="64">
        <v>-1.55</v>
      </c>
      <c r="B18" s="46" t="s">
        <v>94</v>
      </c>
      <c r="C18" s="53" t="s">
        <v>94</v>
      </c>
      <c r="D18" s="54" t="s">
        <v>136</v>
      </c>
      <c r="E18" s="56"/>
      <c r="F18" s="56"/>
      <c r="G18" s="56"/>
    </row>
    <row r="19" spans="1:14">
      <c r="A19" s="65">
        <v>-1.5249999999999999</v>
      </c>
      <c r="B19" s="53" t="s">
        <v>94</v>
      </c>
      <c r="C19" s="53" t="s">
        <v>94</v>
      </c>
      <c r="D19" s="54" t="s">
        <v>136</v>
      </c>
      <c r="E19" s="22"/>
      <c r="F19" s="22"/>
      <c r="G19" s="22"/>
    </row>
    <row r="20" spans="1:14">
      <c r="A20" s="64">
        <v>-1.5</v>
      </c>
      <c r="B20" s="47" t="s">
        <v>94</v>
      </c>
      <c r="C20" s="55" t="s">
        <v>136</v>
      </c>
      <c r="D20" s="69" t="s">
        <v>136</v>
      </c>
      <c r="E20" s="22"/>
      <c r="F20" s="22"/>
      <c r="G20" s="22"/>
    </row>
    <row r="21" spans="1:14">
      <c r="A21" s="61"/>
      <c r="B21" s="61"/>
      <c r="C21" s="61"/>
      <c r="D21" s="61"/>
      <c r="E21" s="22"/>
      <c r="F21" s="22"/>
      <c r="G21" s="22"/>
    </row>
    <row r="22" spans="1:14">
      <c r="A22" s="61"/>
      <c r="B22" s="61"/>
      <c r="C22" s="61"/>
      <c r="D22" s="61"/>
      <c r="E22" s="58"/>
      <c r="F22" s="58"/>
      <c r="G22" s="58"/>
    </row>
    <row r="23" spans="1:14">
      <c r="A23" s="140" t="s">
        <v>133</v>
      </c>
      <c r="B23" s="141"/>
      <c r="C23" s="141"/>
      <c r="D23" s="142"/>
      <c r="E23" s="59"/>
      <c r="F23" s="59"/>
      <c r="G23" s="59"/>
    </row>
    <row r="24" spans="1:14">
      <c r="A24" s="62"/>
      <c r="B24" s="63" t="s">
        <v>46</v>
      </c>
      <c r="C24" s="63" t="s">
        <v>47</v>
      </c>
      <c r="D24" s="63" t="s">
        <v>92</v>
      </c>
      <c r="E24" s="22"/>
      <c r="F24" s="22"/>
      <c r="G24" s="22"/>
    </row>
    <row r="25" spans="1:14">
      <c r="A25" s="64">
        <v>-1.55</v>
      </c>
      <c r="B25" s="46" t="s">
        <v>97</v>
      </c>
      <c r="C25" s="49" t="s">
        <v>129</v>
      </c>
      <c r="D25" s="52" t="s">
        <v>119</v>
      </c>
      <c r="E25" s="22"/>
      <c r="F25" s="22"/>
      <c r="G25" s="22"/>
    </row>
    <row r="26" spans="1:14">
      <c r="A26" s="65">
        <v>-1.5249999999999999</v>
      </c>
      <c r="B26" s="53" t="s">
        <v>97</v>
      </c>
      <c r="C26" s="53" t="s">
        <v>97</v>
      </c>
      <c r="D26" s="54" t="s">
        <v>127</v>
      </c>
      <c r="E26" s="56"/>
      <c r="F26" s="22"/>
      <c r="G26" s="22"/>
    </row>
    <row r="27" spans="1:14">
      <c r="A27" s="64">
        <v>-1.5</v>
      </c>
      <c r="B27" s="47" t="s">
        <v>97</v>
      </c>
      <c r="C27" s="55" t="s">
        <v>97</v>
      </c>
      <c r="D27" s="71" t="s">
        <v>130</v>
      </c>
    </row>
    <row r="30" spans="1:14">
      <c r="A30" s="140" t="s">
        <v>93</v>
      </c>
      <c r="B30" s="141"/>
      <c r="C30" s="141"/>
      <c r="D30" s="142"/>
    </row>
    <row r="31" spans="1:14">
      <c r="A31" s="62"/>
      <c r="B31" s="63" t="s">
        <v>46</v>
      </c>
      <c r="C31" s="63" t="s">
        <v>47</v>
      </c>
      <c r="D31" s="63" t="s">
        <v>92</v>
      </c>
    </row>
    <row r="32" spans="1:14">
      <c r="A32" s="64">
        <v>-1.55</v>
      </c>
      <c r="B32" s="46" t="s">
        <v>87</v>
      </c>
      <c r="C32" s="53" t="s">
        <v>87</v>
      </c>
      <c r="D32" s="76" t="s">
        <v>142</v>
      </c>
    </row>
    <row r="33" spans="1:4">
      <c r="A33" s="65">
        <v>-1.5249999999999999</v>
      </c>
      <c r="B33" s="53" t="s">
        <v>87</v>
      </c>
      <c r="C33" s="53" t="s">
        <v>87</v>
      </c>
      <c r="D33" s="77" t="s">
        <v>141</v>
      </c>
    </row>
    <row r="34" spans="1:4">
      <c r="A34" s="64">
        <v>-1.5</v>
      </c>
      <c r="B34" s="55" t="s">
        <v>87</v>
      </c>
      <c r="C34" s="55" t="s">
        <v>87</v>
      </c>
      <c r="D34" s="74" t="s">
        <v>140</v>
      </c>
    </row>
    <row r="35" spans="1:4">
      <c r="A35" s="61"/>
      <c r="B35" s="61"/>
      <c r="C35" s="61"/>
      <c r="D35" s="61"/>
    </row>
    <row r="36" spans="1:4">
      <c r="A36" s="61"/>
      <c r="B36" s="61"/>
      <c r="C36" s="61"/>
      <c r="D36" s="61"/>
    </row>
    <row r="37" spans="1:4">
      <c r="A37" s="140" t="s">
        <v>101</v>
      </c>
      <c r="B37" s="141"/>
      <c r="C37" s="141"/>
      <c r="D37" s="142"/>
    </row>
    <row r="38" spans="1:4">
      <c r="A38" s="62"/>
      <c r="B38" s="63" t="s">
        <v>46</v>
      </c>
      <c r="C38" s="63" t="s">
        <v>47</v>
      </c>
      <c r="D38" s="63" t="s">
        <v>92</v>
      </c>
    </row>
    <row r="39" spans="1:4">
      <c r="A39" s="64">
        <v>-1.55</v>
      </c>
      <c r="B39" s="46" t="s">
        <v>94</v>
      </c>
      <c r="C39" s="46" t="s">
        <v>94</v>
      </c>
      <c r="D39" s="78"/>
    </row>
    <row r="40" spans="1:4">
      <c r="A40" s="65">
        <v>-1.5249999999999999</v>
      </c>
      <c r="B40" s="53" t="s">
        <v>94</v>
      </c>
      <c r="C40" s="75" t="s">
        <v>139</v>
      </c>
      <c r="D40" s="11"/>
    </row>
    <row r="41" spans="1:4">
      <c r="A41" s="64">
        <v>-1.5</v>
      </c>
      <c r="B41" s="47" t="s">
        <v>94</v>
      </c>
      <c r="C41" s="75" t="s">
        <v>139</v>
      </c>
      <c r="D41" s="66"/>
    </row>
  </sheetData>
  <mergeCells count="21">
    <mergeCell ref="A30:D30"/>
    <mergeCell ref="A37:D37"/>
    <mergeCell ref="J13:N13"/>
    <mergeCell ref="J14:N14"/>
    <mergeCell ref="J15:N15"/>
    <mergeCell ref="J16:N16"/>
    <mergeCell ref="A16:D16"/>
    <mergeCell ref="J10:N10"/>
    <mergeCell ref="J11:N11"/>
    <mergeCell ref="J12:N12"/>
    <mergeCell ref="A23:D23"/>
    <mergeCell ref="J17:N17"/>
    <mergeCell ref="A2:D2"/>
    <mergeCell ref="A9:D9"/>
    <mergeCell ref="I3:L3"/>
    <mergeCell ref="I4:N4"/>
    <mergeCell ref="J5:N5"/>
    <mergeCell ref="J6:N6"/>
    <mergeCell ref="J7:N7"/>
    <mergeCell ref="J8:N8"/>
    <mergeCell ref="J9:N9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2"/>
  <sheetViews>
    <sheetView tabSelected="1" topLeftCell="A179" workbookViewId="0">
      <selection activeCell="C209" sqref="C209:C212"/>
    </sheetView>
  </sheetViews>
  <sheetFormatPr baseColWidth="10" defaultRowHeight="15" x14ac:dyDescent="0"/>
  <cols>
    <col min="7" max="7" width="18" bestFit="1" customWidth="1"/>
    <col min="8" max="8" width="28.1640625" customWidth="1"/>
    <col min="9" max="9" width="13.1640625" customWidth="1"/>
    <col min="10" max="11" width="16.33203125" bestFit="1" customWidth="1"/>
    <col min="12" max="12" width="13" bestFit="1" customWidth="1"/>
    <col min="13" max="13" width="20.6640625" customWidth="1"/>
    <col min="21" max="21" width="28.1640625" customWidth="1"/>
    <col min="22" max="22" width="18.83203125" customWidth="1"/>
    <col min="23" max="23" width="16.33203125" customWidth="1"/>
  </cols>
  <sheetData>
    <row r="1" spans="1:23">
      <c r="A1" s="236" t="s">
        <v>281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N1" s="236" t="s">
        <v>370</v>
      </c>
      <c r="O1" s="236"/>
      <c r="P1" s="236"/>
      <c r="Q1" s="236"/>
      <c r="R1" s="236"/>
      <c r="S1" s="236"/>
      <c r="T1" s="236"/>
      <c r="U1" s="236"/>
      <c r="V1" s="236"/>
      <c r="W1" s="236"/>
    </row>
    <row r="2" spans="1:23">
      <c r="A2" s="235" t="s">
        <v>15</v>
      </c>
      <c r="B2" s="235"/>
      <c r="C2" s="235" t="s">
        <v>144</v>
      </c>
      <c r="D2" s="235" t="s">
        <v>145</v>
      </c>
      <c r="E2" s="235" t="s">
        <v>146</v>
      </c>
      <c r="F2" s="235" t="s">
        <v>147</v>
      </c>
      <c r="G2" s="235" t="s">
        <v>148</v>
      </c>
      <c r="H2" s="89" t="s">
        <v>149</v>
      </c>
      <c r="I2" s="234" t="s">
        <v>184</v>
      </c>
      <c r="J2" s="234"/>
      <c r="K2" s="234" t="s">
        <v>150</v>
      </c>
      <c r="L2" s="234"/>
      <c r="N2" s="235" t="s">
        <v>15</v>
      </c>
      <c r="O2" s="235"/>
      <c r="P2" s="235" t="s">
        <v>144</v>
      </c>
      <c r="Q2" s="235" t="s">
        <v>145</v>
      </c>
      <c r="R2" s="235" t="s">
        <v>146</v>
      </c>
      <c r="S2" s="235" t="s">
        <v>147</v>
      </c>
      <c r="T2" s="235" t="s">
        <v>395</v>
      </c>
      <c r="U2" s="89" t="s">
        <v>320</v>
      </c>
      <c r="V2" s="234" t="s">
        <v>150</v>
      </c>
      <c r="W2" s="234"/>
    </row>
    <row r="3" spans="1:23">
      <c r="A3" s="235"/>
      <c r="B3" s="235"/>
      <c r="C3" s="235"/>
      <c r="D3" s="235"/>
      <c r="E3" s="235"/>
      <c r="F3" s="235"/>
      <c r="G3" s="235"/>
      <c r="H3" s="89" t="s">
        <v>151</v>
      </c>
      <c r="I3" s="234"/>
      <c r="J3" s="234"/>
      <c r="K3" s="89" t="s">
        <v>152</v>
      </c>
      <c r="L3" s="89" t="s">
        <v>153</v>
      </c>
      <c r="N3" s="235"/>
      <c r="O3" s="235"/>
      <c r="P3" s="235"/>
      <c r="Q3" s="235"/>
      <c r="R3" s="235"/>
      <c r="S3" s="235"/>
      <c r="T3" s="235"/>
      <c r="U3" s="89" t="s">
        <v>151</v>
      </c>
      <c r="V3" s="89" t="s">
        <v>152</v>
      </c>
      <c r="W3" s="89" t="s">
        <v>153</v>
      </c>
    </row>
    <row r="4" spans="1:23">
      <c r="A4" s="217" t="s">
        <v>143</v>
      </c>
      <c r="B4" s="218"/>
      <c r="C4" s="218">
        <v>1898</v>
      </c>
      <c r="D4" s="81" t="s">
        <v>179</v>
      </c>
      <c r="E4" s="81">
        <v>127</v>
      </c>
      <c r="F4" s="81" t="s">
        <v>181</v>
      </c>
      <c r="G4" s="82">
        <v>-1.5871316859715101</v>
      </c>
      <c r="H4" s="224" t="s">
        <v>183</v>
      </c>
      <c r="I4" s="227"/>
      <c r="J4" s="227"/>
      <c r="K4" s="230" t="s">
        <v>185</v>
      </c>
      <c r="L4" s="231"/>
      <c r="N4" s="217" t="s">
        <v>284</v>
      </c>
      <c r="O4" s="218"/>
      <c r="P4" s="217">
        <v>101</v>
      </c>
      <c r="Q4" s="80" t="s">
        <v>180</v>
      </c>
      <c r="R4" s="80">
        <v>45</v>
      </c>
      <c r="S4" s="80" t="s">
        <v>181</v>
      </c>
      <c r="T4" s="80" t="s">
        <v>388</v>
      </c>
      <c r="U4" s="224" t="s">
        <v>321</v>
      </c>
      <c r="V4" s="230" t="s">
        <v>322</v>
      </c>
      <c r="W4" s="241"/>
    </row>
    <row r="5" spans="1:23">
      <c r="A5" s="215"/>
      <c r="B5" s="216"/>
      <c r="C5" s="216"/>
      <c r="D5" s="83" t="s">
        <v>180</v>
      </c>
      <c r="E5" s="83">
        <v>545</v>
      </c>
      <c r="F5" s="83" t="s">
        <v>181</v>
      </c>
      <c r="G5" s="84">
        <v>-1.5106274911719799</v>
      </c>
      <c r="H5" s="225"/>
      <c r="I5" s="228"/>
      <c r="J5" s="228"/>
      <c r="K5" s="225"/>
      <c r="L5" s="232"/>
      <c r="N5" s="215"/>
      <c r="O5" s="216"/>
      <c r="P5" s="219"/>
      <c r="Q5" s="85" t="s">
        <v>179</v>
      </c>
      <c r="R5" s="85">
        <v>99</v>
      </c>
      <c r="S5" s="85" t="s">
        <v>182</v>
      </c>
      <c r="T5" s="85" t="s">
        <v>390</v>
      </c>
      <c r="U5" s="237"/>
      <c r="V5" s="242"/>
      <c r="W5" s="243"/>
    </row>
    <row r="6" spans="1:23" ht="15" customHeight="1">
      <c r="A6" s="219"/>
      <c r="B6" s="220"/>
      <c r="C6" s="220"/>
      <c r="D6" s="86" t="s">
        <v>179</v>
      </c>
      <c r="E6" s="87">
        <v>1232</v>
      </c>
      <c r="F6" s="12" t="s">
        <v>182</v>
      </c>
      <c r="G6" s="88">
        <v>-1.4746096118557901</v>
      </c>
      <c r="H6" s="226"/>
      <c r="I6" s="229"/>
      <c r="J6" s="229"/>
      <c r="K6" s="226"/>
      <c r="L6" s="233"/>
      <c r="N6" s="217" t="s">
        <v>285</v>
      </c>
      <c r="O6" s="218"/>
      <c r="P6" s="217">
        <v>77</v>
      </c>
      <c r="Q6" s="218" t="s">
        <v>180</v>
      </c>
      <c r="R6" s="218">
        <v>51</v>
      </c>
      <c r="S6" s="218" t="s">
        <v>181</v>
      </c>
      <c r="T6" s="218" t="s">
        <v>7</v>
      </c>
      <c r="U6" s="224" t="s">
        <v>330</v>
      </c>
      <c r="V6" s="224" t="s">
        <v>323</v>
      </c>
      <c r="W6" s="239"/>
    </row>
    <row r="7" spans="1:23">
      <c r="A7" s="218" t="s">
        <v>154</v>
      </c>
      <c r="B7" s="218"/>
      <c r="C7" s="218">
        <v>1440</v>
      </c>
      <c r="D7" s="81" t="s">
        <v>179</v>
      </c>
      <c r="E7" s="81">
        <v>253</v>
      </c>
      <c r="F7" s="81" t="s">
        <v>181</v>
      </c>
      <c r="G7" s="82">
        <v>-1.5760179666615599</v>
      </c>
      <c r="H7" s="224" t="s">
        <v>188</v>
      </c>
      <c r="I7" s="227"/>
      <c r="J7" s="227"/>
      <c r="K7" s="230" t="s">
        <v>189</v>
      </c>
      <c r="L7" s="231"/>
      <c r="N7" s="215"/>
      <c r="O7" s="216"/>
      <c r="P7" s="219"/>
      <c r="Q7" s="220"/>
      <c r="R7" s="220"/>
      <c r="S7" s="220"/>
      <c r="T7" s="220"/>
      <c r="U7" s="237"/>
      <c r="V7" s="237"/>
      <c r="W7" s="240"/>
    </row>
    <row r="8" spans="1:23">
      <c r="A8" s="216"/>
      <c r="B8" s="216"/>
      <c r="C8" s="216"/>
      <c r="D8" s="83" t="s">
        <v>180</v>
      </c>
      <c r="E8" s="83">
        <v>644</v>
      </c>
      <c r="F8" s="83" t="s">
        <v>181</v>
      </c>
      <c r="G8" s="84">
        <v>-1.50680236612569</v>
      </c>
      <c r="H8" s="225"/>
      <c r="I8" s="228"/>
      <c r="J8" s="228"/>
      <c r="K8" s="225"/>
      <c r="L8" s="232"/>
      <c r="N8" s="217" t="s">
        <v>286</v>
      </c>
      <c r="O8" s="218"/>
      <c r="P8" s="217">
        <v>101</v>
      </c>
      <c r="Q8" s="218" t="s">
        <v>180</v>
      </c>
      <c r="R8" s="218">
        <v>97</v>
      </c>
      <c r="S8" s="218" t="s">
        <v>181</v>
      </c>
      <c r="T8" s="218" t="s">
        <v>389</v>
      </c>
      <c r="U8" s="224" t="s">
        <v>321</v>
      </c>
      <c r="V8" s="224" t="s">
        <v>324</v>
      </c>
      <c r="W8" s="241"/>
    </row>
    <row r="9" spans="1:23">
      <c r="A9" s="220"/>
      <c r="B9" s="220"/>
      <c r="C9" s="220"/>
      <c r="D9" s="86" t="s">
        <v>179</v>
      </c>
      <c r="E9" s="87">
        <v>1191</v>
      </c>
      <c r="F9" s="12" t="s">
        <v>182</v>
      </c>
      <c r="G9" s="88">
        <v>-1.47784429008573</v>
      </c>
      <c r="H9" s="226"/>
      <c r="I9" s="229"/>
      <c r="J9" s="229"/>
      <c r="K9" s="226"/>
      <c r="L9" s="233"/>
      <c r="N9" s="215"/>
      <c r="O9" s="216"/>
      <c r="P9" s="219"/>
      <c r="Q9" s="220"/>
      <c r="R9" s="220"/>
      <c r="S9" s="220"/>
      <c r="T9" s="220"/>
      <c r="U9" s="237"/>
      <c r="V9" s="244"/>
      <c r="W9" s="245"/>
    </row>
    <row r="10" spans="1:23">
      <c r="A10" s="218" t="s">
        <v>155</v>
      </c>
      <c r="B10" s="218"/>
      <c r="C10" s="218">
        <v>1939</v>
      </c>
      <c r="D10" s="81" t="s">
        <v>179</v>
      </c>
      <c r="E10" s="81">
        <v>130</v>
      </c>
      <c r="F10" s="81" t="s">
        <v>181</v>
      </c>
      <c r="G10" s="82">
        <v>-1.5953799440345999</v>
      </c>
      <c r="H10" s="224" t="s">
        <v>186</v>
      </c>
      <c r="I10" s="227"/>
      <c r="J10" s="227"/>
      <c r="K10" s="230" t="s">
        <v>187</v>
      </c>
      <c r="L10" s="231"/>
      <c r="N10" s="217" t="s">
        <v>287</v>
      </c>
      <c r="O10" s="218"/>
      <c r="P10" s="217">
        <v>53</v>
      </c>
      <c r="Q10" s="218" t="s">
        <v>180</v>
      </c>
      <c r="R10" s="218">
        <v>46</v>
      </c>
      <c r="S10" s="218" t="s">
        <v>181</v>
      </c>
      <c r="T10" s="218" t="s">
        <v>391</v>
      </c>
      <c r="U10" s="224" t="s">
        <v>331</v>
      </c>
      <c r="V10" s="224" t="s">
        <v>325</v>
      </c>
      <c r="W10" s="241"/>
    </row>
    <row r="11" spans="1:23">
      <c r="A11" s="216"/>
      <c r="B11" s="216"/>
      <c r="C11" s="216"/>
      <c r="D11" s="83" t="s">
        <v>180</v>
      </c>
      <c r="E11" s="83">
        <v>558</v>
      </c>
      <c r="F11" s="83" t="s">
        <v>181</v>
      </c>
      <c r="G11" s="84">
        <v>-1.5197189957753701</v>
      </c>
      <c r="H11" s="225"/>
      <c r="I11" s="228"/>
      <c r="J11" s="228"/>
      <c r="K11" s="225"/>
      <c r="L11" s="232"/>
      <c r="N11" s="215"/>
      <c r="O11" s="216"/>
      <c r="P11" s="219"/>
      <c r="Q11" s="220"/>
      <c r="R11" s="220"/>
      <c r="S11" s="220"/>
      <c r="T11" s="220"/>
      <c r="U11" s="237"/>
      <c r="V11" s="242"/>
      <c r="W11" s="243"/>
    </row>
    <row r="12" spans="1:23">
      <c r="A12" s="220"/>
      <c r="B12" s="220"/>
      <c r="C12" s="220"/>
      <c r="D12" s="86" t="s">
        <v>179</v>
      </c>
      <c r="E12" s="87">
        <v>1259</v>
      </c>
      <c r="F12" s="12" t="s">
        <v>182</v>
      </c>
      <c r="G12" s="88">
        <v>-1.4829330445522499</v>
      </c>
      <c r="H12" s="226"/>
      <c r="I12" s="229"/>
      <c r="J12" s="229"/>
      <c r="K12" s="226"/>
      <c r="L12" s="233"/>
      <c r="N12" s="217" t="s">
        <v>289</v>
      </c>
      <c r="O12" s="218"/>
      <c r="P12" s="217">
        <v>101</v>
      </c>
      <c r="Q12" s="218" t="s">
        <v>180</v>
      </c>
      <c r="R12" s="218">
        <v>97</v>
      </c>
      <c r="S12" s="218" t="s">
        <v>181</v>
      </c>
      <c r="T12" s="218" t="s">
        <v>389</v>
      </c>
      <c r="U12" s="224" t="s">
        <v>321</v>
      </c>
      <c r="V12" s="224" t="s">
        <v>326</v>
      </c>
      <c r="W12" s="241"/>
    </row>
    <row r="13" spans="1:23">
      <c r="A13" s="218" t="s">
        <v>34</v>
      </c>
      <c r="B13" s="218"/>
      <c r="C13" s="218">
        <v>3000</v>
      </c>
      <c r="D13" s="81" t="s">
        <v>179</v>
      </c>
      <c r="E13" s="81">
        <v>128</v>
      </c>
      <c r="F13" s="81" t="s">
        <v>181</v>
      </c>
      <c r="G13" s="82">
        <v>-1.5913272265965701</v>
      </c>
      <c r="H13" s="224" t="s">
        <v>193</v>
      </c>
      <c r="I13" s="227"/>
      <c r="J13" s="227"/>
      <c r="K13" s="230" t="s">
        <v>192</v>
      </c>
      <c r="L13" s="231"/>
      <c r="N13" s="215"/>
      <c r="O13" s="216"/>
      <c r="P13" s="219"/>
      <c r="Q13" s="220"/>
      <c r="R13" s="220"/>
      <c r="S13" s="220"/>
      <c r="T13" s="220"/>
      <c r="U13" s="237"/>
      <c r="V13" s="244"/>
      <c r="W13" s="245"/>
    </row>
    <row r="14" spans="1:23">
      <c r="A14" s="216"/>
      <c r="B14" s="216"/>
      <c r="C14" s="216"/>
      <c r="D14" s="83" t="s">
        <v>180</v>
      </c>
      <c r="E14" s="83">
        <v>545</v>
      </c>
      <c r="F14" s="83" t="s">
        <v>181</v>
      </c>
      <c r="G14" s="84">
        <v>-1.5162448597675</v>
      </c>
      <c r="H14" s="225"/>
      <c r="I14" s="228"/>
      <c r="J14" s="228"/>
      <c r="K14" s="225"/>
      <c r="L14" s="232"/>
      <c r="N14" s="217" t="s">
        <v>288</v>
      </c>
      <c r="O14" s="218"/>
      <c r="P14" s="217">
        <v>77</v>
      </c>
      <c r="Q14" s="218" t="s">
        <v>180</v>
      </c>
      <c r="R14" s="218">
        <v>51</v>
      </c>
      <c r="S14" s="218" t="s">
        <v>181</v>
      </c>
      <c r="T14" s="218" t="s">
        <v>7</v>
      </c>
      <c r="U14" s="224" t="s">
        <v>330</v>
      </c>
      <c r="V14" s="224" t="s">
        <v>327</v>
      </c>
      <c r="W14" s="239"/>
    </row>
    <row r="15" spans="1:23">
      <c r="A15" s="220"/>
      <c r="B15" s="220"/>
      <c r="C15" s="220"/>
      <c r="D15" s="86" t="s">
        <v>179</v>
      </c>
      <c r="E15" s="87">
        <v>1274</v>
      </c>
      <c r="F15" s="12" t="s">
        <v>182</v>
      </c>
      <c r="G15" s="88">
        <v>-1.48101297986719</v>
      </c>
      <c r="H15" s="226"/>
      <c r="I15" s="229"/>
      <c r="J15" s="229"/>
      <c r="K15" s="226"/>
      <c r="L15" s="233"/>
      <c r="N15" s="215"/>
      <c r="O15" s="216"/>
      <c r="P15" s="219"/>
      <c r="Q15" s="220"/>
      <c r="R15" s="220"/>
      <c r="S15" s="220"/>
      <c r="T15" s="220"/>
      <c r="U15" s="237"/>
      <c r="V15" s="237"/>
      <c r="W15" s="240"/>
    </row>
    <row r="16" spans="1:23" ht="15" customHeight="1">
      <c r="A16" s="218" t="s">
        <v>196</v>
      </c>
      <c r="B16" s="218"/>
      <c r="C16" s="218">
        <v>3000</v>
      </c>
      <c r="D16" s="81" t="s">
        <v>179</v>
      </c>
      <c r="E16" s="81">
        <v>126</v>
      </c>
      <c r="F16" s="81" t="s">
        <v>181</v>
      </c>
      <c r="G16" s="82">
        <v>-1.5829597083069</v>
      </c>
      <c r="H16" s="224" t="s">
        <v>198</v>
      </c>
      <c r="I16" s="227"/>
      <c r="J16" s="227"/>
      <c r="K16" s="224" t="s">
        <v>199</v>
      </c>
      <c r="L16" s="231"/>
      <c r="N16" s="217" t="s">
        <v>290</v>
      </c>
      <c r="O16" s="218"/>
      <c r="P16" s="217">
        <v>101</v>
      </c>
      <c r="Q16" s="80" t="s">
        <v>180</v>
      </c>
      <c r="R16" s="80">
        <v>20</v>
      </c>
      <c r="S16" s="80" t="s">
        <v>181</v>
      </c>
      <c r="T16" s="80" t="s">
        <v>385</v>
      </c>
      <c r="U16" s="224" t="s">
        <v>321</v>
      </c>
      <c r="V16" s="230" t="s">
        <v>328</v>
      </c>
      <c r="W16" s="241"/>
    </row>
    <row r="17" spans="1:23">
      <c r="A17" s="216"/>
      <c r="B17" s="216"/>
      <c r="C17" s="216"/>
      <c r="D17" s="83" t="s">
        <v>180</v>
      </c>
      <c r="E17" s="83">
        <v>533</v>
      </c>
      <c r="F17" s="83" t="s">
        <v>181</v>
      </c>
      <c r="G17" s="84">
        <v>-1.50704434409707</v>
      </c>
      <c r="H17" s="225"/>
      <c r="I17" s="228"/>
      <c r="J17" s="228"/>
      <c r="K17" s="225"/>
      <c r="L17" s="232"/>
      <c r="N17" s="215"/>
      <c r="O17" s="216"/>
      <c r="P17" s="219"/>
      <c r="Q17" s="85" t="s">
        <v>179</v>
      </c>
      <c r="R17" s="85">
        <v>53</v>
      </c>
      <c r="S17" s="85" t="s">
        <v>182</v>
      </c>
      <c r="T17" s="85" t="s">
        <v>386</v>
      </c>
      <c r="U17" s="237"/>
      <c r="V17" s="242"/>
      <c r="W17" s="243"/>
    </row>
    <row r="18" spans="1:23">
      <c r="A18" s="220"/>
      <c r="B18" s="220"/>
      <c r="C18" s="220"/>
      <c r="D18" s="86" t="s">
        <v>179</v>
      </c>
      <c r="E18" s="87">
        <v>1247</v>
      </c>
      <c r="F18" s="12" t="s">
        <v>182</v>
      </c>
      <c r="G18" s="88">
        <v>-1.47285121101559</v>
      </c>
      <c r="H18" s="226"/>
      <c r="I18" s="229"/>
      <c r="J18" s="229"/>
      <c r="K18" s="226"/>
      <c r="L18" s="233"/>
      <c r="N18" s="217" t="s">
        <v>291</v>
      </c>
      <c r="O18" s="218"/>
      <c r="P18" s="217">
        <v>79</v>
      </c>
      <c r="Q18" s="80" t="s">
        <v>180</v>
      </c>
      <c r="R18" s="80">
        <v>56</v>
      </c>
      <c r="S18" s="80" t="s">
        <v>181</v>
      </c>
      <c r="T18" s="80" t="s">
        <v>392</v>
      </c>
      <c r="U18" s="224" t="s">
        <v>329</v>
      </c>
      <c r="V18" s="224" t="s">
        <v>332</v>
      </c>
      <c r="W18" s="241"/>
    </row>
    <row r="19" spans="1:23">
      <c r="A19" s="218" t="s">
        <v>202</v>
      </c>
      <c r="B19" s="218"/>
      <c r="C19" s="218">
        <v>1858</v>
      </c>
      <c r="D19" s="81" t="s">
        <v>179</v>
      </c>
      <c r="E19" s="81">
        <v>125</v>
      </c>
      <c r="F19" s="81" t="s">
        <v>181</v>
      </c>
      <c r="G19" s="82">
        <v>-1.5787611820072001</v>
      </c>
      <c r="H19" s="224" t="s">
        <v>208</v>
      </c>
      <c r="I19" s="227"/>
      <c r="J19" s="227"/>
      <c r="K19" s="224" t="s">
        <v>209</v>
      </c>
      <c r="L19" s="231"/>
      <c r="N19" s="215"/>
      <c r="O19" s="216"/>
      <c r="P19" s="219"/>
      <c r="Q19" s="85" t="s">
        <v>179</v>
      </c>
      <c r="R19" s="85">
        <v>79</v>
      </c>
      <c r="S19" s="85" t="s">
        <v>182</v>
      </c>
      <c r="T19" s="85" t="s">
        <v>393</v>
      </c>
      <c r="U19" s="237"/>
      <c r="V19" s="242"/>
      <c r="W19" s="243"/>
    </row>
    <row r="20" spans="1:23">
      <c r="A20" s="216"/>
      <c r="B20" s="216"/>
      <c r="C20" s="216"/>
      <c r="D20" s="83" t="s">
        <v>180</v>
      </c>
      <c r="E20" s="83">
        <v>532</v>
      </c>
      <c r="F20" s="83" t="s">
        <v>181</v>
      </c>
      <c r="G20" s="84">
        <v>-1.50148713667967</v>
      </c>
      <c r="H20" s="225"/>
      <c r="I20" s="228"/>
      <c r="J20" s="228"/>
      <c r="K20" s="225"/>
      <c r="L20" s="232"/>
      <c r="N20" s="217" t="s">
        <v>292</v>
      </c>
      <c r="O20" s="218"/>
      <c r="P20" s="217">
        <v>64</v>
      </c>
      <c r="Q20" s="218" t="s">
        <v>180</v>
      </c>
      <c r="R20" s="218">
        <v>48</v>
      </c>
      <c r="S20" s="218" t="s">
        <v>181</v>
      </c>
      <c r="T20" s="218" t="s">
        <v>394</v>
      </c>
      <c r="U20" s="224" t="s">
        <v>333</v>
      </c>
      <c r="V20" s="224" t="s">
        <v>334</v>
      </c>
      <c r="W20" s="241"/>
    </row>
    <row r="21" spans="1:23">
      <c r="A21" s="220"/>
      <c r="B21" s="220"/>
      <c r="C21" s="220"/>
      <c r="D21" s="86" t="s">
        <v>179</v>
      </c>
      <c r="E21" s="87">
        <v>1205</v>
      </c>
      <c r="F21" s="12" t="s">
        <v>182</v>
      </c>
      <c r="G21" s="88">
        <v>-1.46619177635705</v>
      </c>
      <c r="H21" s="226"/>
      <c r="I21" s="229"/>
      <c r="J21" s="229"/>
      <c r="K21" s="226"/>
      <c r="L21" s="233"/>
      <c r="N21" s="215"/>
      <c r="O21" s="216"/>
      <c r="P21" s="219"/>
      <c r="Q21" s="220"/>
      <c r="R21" s="220"/>
      <c r="S21" s="220"/>
      <c r="T21" s="220"/>
      <c r="U21" s="237"/>
      <c r="V21" s="242"/>
      <c r="W21" s="243"/>
    </row>
    <row r="22" spans="1:23">
      <c r="A22" s="218" t="s">
        <v>203</v>
      </c>
      <c r="B22" s="218"/>
      <c r="C22" s="218">
        <v>2038</v>
      </c>
      <c r="D22" s="81" t="s">
        <v>179</v>
      </c>
      <c r="E22" s="81">
        <v>126</v>
      </c>
      <c r="F22" s="81" t="s">
        <v>181</v>
      </c>
      <c r="G22" s="82">
        <v>-1.5829595842473601</v>
      </c>
      <c r="H22" s="224" t="s">
        <v>212</v>
      </c>
      <c r="I22" s="227"/>
      <c r="J22" s="227"/>
      <c r="K22" s="224" t="s">
        <v>216</v>
      </c>
      <c r="L22" s="231"/>
      <c r="N22" s="217" t="s">
        <v>293</v>
      </c>
      <c r="O22" s="218"/>
      <c r="P22" s="217">
        <v>32</v>
      </c>
      <c r="Q22" s="218" t="s">
        <v>180</v>
      </c>
      <c r="R22" s="218">
        <v>24</v>
      </c>
      <c r="S22" s="218" t="s">
        <v>181</v>
      </c>
      <c r="T22" s="218" t="s">
        <v>376</v>
      </c>
      <c r="U22" s="224" t="s">
        <v>335</v>
      </c>
      <c r="V22" s="230" t="s">
        <v>336</v>
      </c>
      <c r="W22" s="241"/>
    </row>
    <row r="23" spans="1:23">
      <c r="A23" s="216"/>
      <c r="B23" s="216"/>
      <c r="C23" s="216"/>
      <c r="D23" s="83" t="s">
        <v>180</v>
      </c>
      <c r="E23" s="83">
        <v>533</v>
      </c>
      <c r="F23" s="83" t="s">
        <v>181</v>
      </c>
      <c r="G23" s="84">
        <v>-1.5070447154953699</v>
      </c>
      <c r="H23" s="225"/>
      <c r="I23" s="228"/>
      <c r="J23" s="228"/>
      <c r="K23" s="225"/>
      <c r="L23" s="232"/>
      <c r="N23" s="215"/>
      <c r="O23" s="216"/>
      <c r="P23" s="219"/>
      <c r="Q23" s="220"/>
      <c r="R23" s="220"/>
      <c r="S23" s="220"/>
      <c r="T23" s="220"/>
      <c r="U23" s="237"/>
      <c r="V23" s="242"/>
      <c r="W23" s="243"/>
    </row>
    <row r="24" spans="1:23">
      <c r="A24" s="220"/>
      <c r="B24" s="220"/>
      <c r="C24" s="220"/>
      <c r="D24" s="86" t="s">
        <v>179</v>
      </c>
      <c r="E24" s="87">
        <v>1247</v>
      </c>
      <c r="F24" s="12" t="s">
        <v>182</v>
      </c>
      <c r="G24" s="88">
        <v>-1.4728512973755801</v>
      </c>
      <c r="H24" s="226"/>
      <c r="I24" s="229"/>
      <c r="J24" s="229"/>
      <c r="K24" s="226"/>
      <c r="L24" s="233"/>
      <c r="N24" s="217" t="s">
        <v>294</v>
      </c>
      <c r="O24" s="218"/>
      <c r="P24" s="217">
        <v>64</v>
      </c>
      <c r="Q24" s="218" t="s">
        <v>180</v>
      </c>
      <c r="R24" s="218">
        <v>48</v>
      </c>
      <c r="S24" s="218" t="s">
        <v>181</v>
      </c>
      <c r="T24" s="218" t="s">
        <v>394</v>
      </c>
      <c r="U24" s="224" t="s">
        <v>333</v>
      </c>
      <c r="V24" s="230" t="s">
        <v>337</v>
      </c>
      <c r="W24" s="241"/>
    </row>
    <row r="25" spans="1:23">
      <c r="A25" s="218" t="s">
        <v>204</v>
      </c>
      <c r="B25" s="218"/>
      <c r="C25" s="218">
        <v>3000</v>
      </c>
      <c r="D25" s="81" t="s">
        <v>179</v>
      </c>
      <c r="E25" s="81">
        <v>128</v>
      </c>
      <c r="F25" s="81" t="s">
        <v>181</v>
      </c>
      <c r="G25" s="82">
        <v>-1.5913271077664899</v>
      </c>
      <c r="H25" s="224" t="s">
        <v>215</v>
      </c>
      <c r="I25" s="227"/>
      <c r="J25" s="227"/>
      <c r="K25" s="224" t="s">
        <v>216</v>
      </c>
      <c r="L25" s="231"/>
      <c r="N25" s="215"/>
      <c r="O25" s="216"/>
      <c r="P25" s="219"/>
      <c r="Q25" s="220"/>
      <c r="R25" s="220"/>
      <c r="S25" s="220"/>
      <c r="T25" s="220"/>
      <c r="U25" s="237"/>
      <c r="V25" s="242"/>
      <c r="W25" s="243"/>
    </row>
    <row r="26" spans="1:23" ht="15" customHeight="1">
      <c r="A26" s="216"/>
      <c r="B26" s="216"/>
      <c r="C26" s="216"/>
      <c r="D26" s="83" t="s">
        <v>180</v>
      </c>
      <c r="E26" s="83">
        <v>545</v>
      </c>
      <c r="F26" s="83" t="s">
        <v>181</v>
      </c>
      <c r="G26" s="84">
        <v>-1.51624464099491</v>
      </c>
      <c r="H26" s="225"/>
      <c r="I26" s="228"/>
      <c r="J26" s="228"/>
      <c r="K26" s="225"/>
      <c r="L26" s="232"/>
      <c r="N26" s="217" t="s">
        <v>295</v>
      </c>
      <c r="O26" s="218"/>
      <c r="P26" s="217">
        <v>79</v>
      </c>
      <c r="Q26" s="80" t="s">
        <v>180</v>
      </c>
      <c r="R26" s="80">
        <v>56</v>
      </c>
      <c r="S26" s="80" t="s">
        <v>181</v>
      </c>
      <c r="T26" s="80" t="s">
        <v>392</v>
      </c>
      <c r="U26" s="224" t="s">
        <v>339</v>
      </c>
      <c r="V26" s="224" t="s">
        <v>338</v>
      </c>
      <c r="W26" s="241"/>
    </row>
    <row r="27" spans="1:23">
      <c r="A27" s="220"/>
      <c r="B27" s="220"/>
      <c r="C27" s="220"/>
      <c r="D27" s="86" t="s">
        <v>179</v>
      </c>
      <c r="E27" s="87">
        <v>1274</v>
      </c>
      <c r="F27" s="12" t="s">
        <v>182</v>
      </c>
      <c r="G27" s="88">
        <v>-1.4810129230137099</v>
      </c>
      <c r="H27" s="226"/>
      <c r="I27" s="229"/>
      <c r="J27" s="229"/>
      <c r="K27" s="226"/>
      <c r="L27" s="233"/>
      <c r="N27" s="215"/>
      <c r="O27" s="216"/>
      <c r="P27" s="219"/>
      <c r="Q27" s="85" t="s">
        <v>179</v>
      </c>
      <c r="R27" s="85">
        <v>79</v>
      </c>
      <c r="S27" s="85" t="s">
        <v>182</v>
      </c>
      <c r="T27" s="85" t="s">
        <v>393</v>
      </c>
      <c r="U27" s="237"/>
      <c r="V27" s="242"/>
      <c r="W27" s="243"/>
    </row>
    <row r="28" spans="1:23">
      <c r="A28" s="163" t="s">
        <v>157</v>
      </c>
      <c r="B28" s="163"/>
      <c r="C28" s="218">
        <v>1364</v>
      </c>
      <c r="D28" s="81" t="s">
        <v>179</v>
      </c>
      <c r="E28" s="81">
        <v>237</v>
      </c>
      <c r="F28" s="81" t="s">
        <v>181</v>
      </c>
      <c r="G28" s="82">
        <v>-1.5876248957739201</v>
      </c>
      <c r="H28" s="224" t="s">
        <v>190</v>
      </c>
      <c r="I28" s="227"/>
      <c r="J28" s="227"/>
      <c r="K28" s="230" t="s">
        <v>191</v>
      </c>
      <c r="L28" s="231"/>
      <c r="N28" s="217" t="s">
        <v>296</v>
      </c>
      <c r="O28" s="218"/>
      <c r="P28" s="217">
        <v>101</v>
      </c>
      <c r="Q28" s="80" t="s">
        <v>180</v>
      </c>
      <c r="R28" s="80">
        <v>17</v>
      </c>
      <c r="S28" s="80" t="s">
        <v>181</v>
      </c>
      <c r="T28" s="80" t="s">
        <v>379</v>
      </c>
      <c r="U28" s="224" t="s">
        <v>321</v>
      </c>
      <c r="V28" s="230" t="s">
        <v>340</v>
      </c>
      <c r="W28" s="241"/>
    </row>
    <row r="29" spans="1:23">
      <c r="A29" s="165"/>
      <c r="B29" s="165"/>
      <c r="C29" s="216"/>
      <c r="D29" s="83" t="s">
        <v>180</v>
      </c>
      <c r="E29" s="83">
        <v>611</v>
      </c>
      <c r="F29" s="83" t="s">
        <v>181</v>
      </c>
      <c r="G29" s="84">
        <v>-1.5167183644612301</v>
      </c>
      <c r="H29" s="225"/>
      <c r="I29" s="228"/>
      <c r="J29" s="228"/>
      <c r="K29" s="225"/>
      <c r="L29" s="232"/>
      <c r="N29" s="215"/>
      <c r="O29" s="216"/>
      <c r="P29" s="219"/>
      <c r="Q29" s="85" t="s">
        <v>179</v>
      </c>
      <c r="R29" s="85">
        <v>65</v>
      </c>
      <c r="S29" s="85" t="s">
        <v>182</v>
      </c>
      <c r="T29" s="85" t="s">
        <v>380</v>
      </c>
      <c r="U29" s="237"/>
      <c r="V29" s="242"/>
      <c r="W29" s="243"/>
    </row>
    <row r="30" spans="1:23">
      <c r="A30" s="176"/>
      <c r="B30" s="176"/>
      <c r="C30" s="220"/>
      <c r="D30" s="86" t="s">
        <v>179</v>
      </c>
      <c r="E30" s="87">
        <v>149</v>
      </c>
      <c r="F30" s="12" t="s">
        <v>182</v>
      </c>
      <c r="G30" s="88">
        <v>-1.48695929862909</v>
      </c>
      <c r="H30" s="226"/>
      <c r="I30" s="229"/>
      <c r="J30" s="229"/>
      <c r="K30" s="226"/>
      <c r="L30" s="233"/>
      <c r="N30" s="217" t="s">
        <v>297</v>
      </c>
      <c r="O30" s="218"/>
      <c r="P30" s="217">
        <v>101</v>
      </c>
      <c r="Q30" s="80" t="s">
        <v>180</v>
      </c>
      <c r="R30" s="80">
        <v>23</v>
      </c>
      <c r="S30" s="80" t="s">
        <v>181</v>
      </c>
      <c r="T30" s="80" t="s">
        <v>381</v>
      </c>
      <c r="U30" s="224" t="s">
        <v>321</v>
      </c>
      <c r="V30" s="230" t="s">
        <v>341</v>
      </c>
      <c r="W30" s="241"/>
    </row>
    <row r="31" spans="1:23">
      <c r="A31" s="218" t="s">
        <v>156</v>
      </c>
      <c r="B31" s="218"/>
      <c r="C31" s="218">
        <v>1484</v>
      </c>
      <c r="D31" s="81" t="s">
        <v>179</v>
      </c>
      <c r="E31" s="81">
        <v>128</v>
      </c>
      <c r="F31" s="81" t="s">
        <v>181</v>
      </c>
      <c r="G31" s="82">
        <v>-1.58189256691327</v>
      </c>
      <c r="H31" s="224" t="s">
        <v>194</v>
      </c>
      <c r="I31" s="227"/>
      <c r="J31" s="227"/>
      <c r="K31" s="230" t="s">
        <v>195</v>
      </c>
      <c r="L31" s="231"/>
      <c r="N31" s="215"/>
      <c r="O31" s="216"/>
      <c r="P31" s="219"/>
      <c r="Q31" s="85" t="s">
        <v>179</v>
      </c>
      <c r="R31" s="85">
        <v>54</v>
      </c>
      <c r="S31" s="85" t="s">
        <v>182</v>
      </c>
      <c r="T31" s="85" t="s">
        <v>382</v>
      </c>
      <c r="U31" s="237"/>
      <c r="V31" s="242"/>
      <c r="W31" s="243"/>
    </row>
    <row r="32" spans="1:23">
      <c r="A32" s="216"/>
      <c r="B32" s="216"/>
      <c r="C32" s="216"/>
      <c r="D32" s="83" t="s">
        <v>180</v>
      </c>
      <c r="E32" s="83">
        <v>545</v>
      </c>
      <c r="F32" s="83" t="s">
        <v>181</v>
      </c>
      <c r="G32" s="84">
        <v>-1.5126054355354199</v>
      </c>
      <c r="H32" s="225"/>
      <c r="I32" s="228"/>
      <c r="J32" s="228"/>
      <c r="K32" s="225"/>
      <c r="L32" s="232"/>
      <c r="N32" s="217" t="s">
        <v>298</v>
      </c>
      <c r="O32" s="218"/>
      <c r="P32" s="217">
        <v>101</v>
      </c>
      <c r="Q32" s="218" t="s">
        <v>383</v>
      </c>
      <c r="R32" s="218" t="s">
        <v>9</v>
      </c>
      <c r="S32" s="218"/>
      <c r="T32" s="218"/>
      <c r="U32" s="224" t="s">
        <v>321</v>
      </c>
      <c r="V32" s="224" t="s">
        <v>342</v>
      </c>
      <c r="W32" s="241"/>
    </row>
    <row r="33" spans="1:23">
      <c r="A33" s="220"/>
      <c r="B33" s="220"/>
      <c r="C33" s="220"/>
      <c r="D33" s="86" t="s">
        <v>179</v>
      </c>
      <c r="E33" s="87">
        <v>1274</v>
      </c>
      <c r="F33" s="12" t="s">
        <v>182</v>
      </c>
      <c r="G33" s="88">
        <v>-1.48442042181787</v>
      </c>
      <c r="H33" s="226"/>
      <c r="I33" s="229"/>
      <c r="J33" s="229"/>
      <c r="K33" s="226"/>
      <c r="L33" s="233"/>
      <c r="N33" s="215"/>
      <c r="O33" s="216"/>
      <c r="P33" s="219"/>
      <c r="Q33" s="220"/>
      <c r="R33" s="220"/>
      <c r="S33" s="220"/>
      <c r="T33" s="220"/>
      <c r="U33" s="237"/>
      <c r="V33" s="242"/>
      <c r="W33" s="243"/>
    </row>
    <row r="34" spans="1:23">
      <c r="A34" s="218" t="s">
        <v>197</v>
      </c>
      <c r="B34" s="218"/>
      <c r="C34" s="218">
        <v>1583</v>
      </c>
      <c r="D34" s="81" t="s">
        <v>179</v>
      </c>
      <c r="E34" s="81">
        <v>248</v>
      </c>
      <c r="F34" s="81" t="s">
        <v>181</v>
      </c>
      <c r="G34" s="82">
        <v>-1.5701994622187401</v>
      </c>
      <c r="H34" s="224" t="s">
        <v>200</v>
      </c>
      <c r="I34" s="227"/>
      <c r="J34" s="227"/>
      <c r="K34" s="230" t="s">
        <v>201</v>
      </c>
      <c r="L34" s="231"/>
      <c r="N34" s="217" t="s">
        <v>299</v>
      </c>
      <c r="O34" s="218"/>
      <c r="P34" s="217">
        <v>83</v>
      </c>
      <c r="Q34" s="218" t="s">
        <v>180</v>
      </c>
      <c r="R34" s="218">
        <v>76</v>
      </c>
      <c r="S34" s="218" t="s">
        <v>181</v>
      </c>
      <c r="T34" s="218" t="s">
        <v>384</v>
      </c>
      <c r="U34" s="224" t="s">
        <v>344</v>
      </c>
      <c r="V34" s="224" t="s">
        <v>343</v>
      </c>
      <c r="W34" s="241"/>
    </row>
    <row r="35" spans="1:23">
      <c r="A35" s="216"/>
      <c r="B35" s="216"/>
      <c r="C35" s="216"/>
      <c r="D35" s="83" t="s">
        <v>180</v>
      </c>
      <c r="E35" s="83">
        <v>642</v>
      </c>
      <c r="F35" s="83" t="s">
        <v>181</v>
      </c>
      <c r="G35" s="84">
        <v>-1.5028528518658599</v>
      </c>
      <c r="H35" s="225"/>
      <c r="I35" s="228"/>
      <c r="J35" s="228"/>
      <c r="K35" s="225"/>
      <c r="L35" s="232"/>
      <c r="N35" s="215"/>
      <c r="O35" s="216"/>
      <c r="P35" s="219"/>
      <c r="Q35" s="220"/>
      <c r="R35" s="220"/>
      <c r="S35" s="220"/>
      <c r="T35" s="220"/>
      <c r="U35" s="237"/>
      <c r="V35" s="242"/>
      <c r="W35" s="243"/>
    </row>
    <row r="36" spans="1:23">
      <c r="A36" s="220"/>
      <c r="B36" s="220"/>
      <c r="C36" s="220"/>
      <c r="D36" s="86" t="s">
        <v>179</v>
      </c>
      <c r="E36" s="87">
        <v>1211</v>
      </c>
      <c r="F36" s="12" t="s">
        <v>182</v>
      </c>
      <c r="G36" s="88">
        <v>-1.4755025246839499</v>
      </c>
      <c r="H36" s="226"/>
      <c r="I36" s="229"/>
      <c r="J36" s="229"/>
      <c r="K36" s="226"/>
      <c r="L36" s="233"/>
      <c r="N36" s="217" t="s">
        <v>300</v>
      </c>
      <c r="O36" s="218"/>
      <c r="P36" s="217">
        <v>101</v>
      </c>
      <c r="Q36" s="218" t="s">
        <v>383</v>
      </c>
      <c r="R36" s="218" t="s">
        <v>9</v>
      </c>
      <c r="S36" s="218"/>
      <c r="T36" s="218"/>
      <c r="U36" s="224" t="s">
        <v>321</v>
      </c>
      <c r="V36" s="224" t="s">
        <v>345</v>
      </c>
      <c r="W36" s="241"/>
    </row>
    <row r="37" spans="1:23">
      <c r="A37" s="163" t="s">
        <v>205</v>
      </c>
      <c r="B37" s="163"/>
      <c r="C37" s="163">
        <v>1501</v>
      </c>
      <c r="D37" s="92" t="s">
        <v>179</v>
      </c>
      <c r="E37" s="92">
        <v>252</v>
      </c>
      <c r="F37" s="92" t="s">
        <v>181</v>
      </c>
      <c r="G37" s="93">
        <v>-1.5643363291705099</v>
      </c>
      <c r="H37" s="168" t="s">
        <v>210</v>
      </c>
      <c r="I37" s="187"/>
      <c r="J37" s="187"/>
      <c r="K37" s="197" t="s">
        <v>211</v>
      </c>
      <c r="L37" s="172"/>
      <c r="N37" s="215"/>
      <c r="O37" s="216"/>
      <c r="P37" s="219"/>
      <c r="Q37" s="220"/>
      <c r="R37" s="220"/>
      <c r="S37" s="220"/>
      <c r="T37" s="220"/>
      <c r="U37" s="237"/>
      <c r="V37" s="242"/>
      <c r="W37" s="243"/>
    </row>
    <row r="38" spans="1:23">
      <c r="A38" s="165"/>
      <c r="B38" s="165"/>
      <c r="C38" s="165"/>
      <c r="D38" s="94" t="s">
        <v>180</v>
      </c>
      <c r="E38" s="94">
        <v>658</v>
      </c>
      <c r="F38" s="94" t="s">
        <v>181</v>
      </c>
      <c r="G38" s="95">
        <v>-1.49698311319115</v>
      </c>
      <c r="H38" s="169"/>
      <c r="I38" s="151"/>
      <c r="J38" s="151"/>
      <c r="K38" s="169"/>
      <c r="L38" s="173"/>
      <c r="N38" s="217" t="s">
        <v>301</v>
      </c>
      <c r="O38" s="218"/>
      <c r="P38" s="217">
        <v>101</v>
      </c>
      <c r="Q38" s="80" t="s">
        <v>180</v>
      </c>
      <c r="R38" s="80">
        <v>23</v>
      </c>
      <c r="S38" s="80" t="s">
        <v>181</v>
      </c>
      <c r="T38" s="80" t="s">
        <v>381</v>
      </c>
      <c r="U38" s="224" t="s">
        <v>321</v>
      </c>
      <c r="V38" s="230" t="s">
        <v>346</v>
      </c>
      <c r="W38" s="241"/>
    </row>
    <row r="39" spans="1:23">
      <c r="A39" s="176"/>
      <c r="B39" s="176"/>
      <c r="C39" s="167"/>
      <c r="D39" s="96" t="s">
        <v>179</v>
      </c>
      <c r="E39" s="97">
        <v>1215</v>
      </c>
      <c r="F39" s="98" t="s">
        <v>182</v>
      </c>
      <c r="G39" s="99">
        <v>-1.4687237984066599</v>
      </c>
      <c r="H39" s="170"/>
      <c r="I39" s="188"/>
      <c r="J39" s="188"/>
      <c r="K39" s="177"/>
      <c r="L39" s="199"/>
      <c r="N39" s="215"/>
      <c r="O39" s="216"/>
      <c r="P39" s="219"/>
      <c r="Q39" s="85" t="s">
        <v>179</v>
      </c>
      <c r="R39" s="85">
        <v>54</v>
      </c>
      <c r="S39" s="85" t="s">
        <v>182</v>
      </c>
      <c r="T39" s="85" t="s">
        <v>382</v>
      </c>
      <c r="U39" s="237"/>
      <c r="V39" s="242"/>
      <c r="W39" s="243"/>
    </row>
    <row r="40" spans="1:23">
      <c r="A40" s="163" t="s">
        <v>206</v>
      </c>
      <c r="B40" s="163"/>
      <c r="C40" s="208">
        <v>1583</v>
      </c>
      <c r="D40" s="94" t="s">
        <v>179</v>
      </c>
      <c r="E40" s="94">
        <v>248</v>
      </c>
      <c r="F40" s="94" t="s">
        <v>181</v>
      </c>
      <c r="G40" s="95">
        <v>-1.57019948094638</v>
      </c>
      <c r="H40" s="185" t="s">
        <v>213</v>
      </c>
      <c r="I40" s="187"/>
      <c r="J40" s="187"/>
      <c r="K40" s="168" t="s">
        <v>214</v>
      </c>
      <c r="L40" s="172"/>
      <c r="N40" s="217" t="s">
        <v>302</v>
      </c>
      <c r="O40" s="218"/>
      <c r="P40" s="217">
        <v>85</v>
      </c>
      <c r="Q40" s="80" t="s">
        <v>180</v>
      </c>
      <c r="R40" s="80">
        <v>20</v>
      </c>
      <c r="S40" s="80" t="s">
        <v>181</v>
      </c>
      <c r="T40" s="80" t="s">
        <v>385</v>
      </c>
      <c r="U40" s="224" t="s">
        <v>348</v>
      </c>
      <c r="V40" s="224" t="s">
        <v>347</v>
      </c>
      <c r="W40" s="241"/>
    </row>
    <row r="41" spans="1:23">
      <c r="A41" s="165"/>
      <c r="B41" s="165"/>
      <c r="C41" s="221"/>
      <c r="D41" s="94" t="s">
        <v>180</v>
      </c>
      <c r="E41" s="94">
        <v>642</v>
      </c>
      <c r="F41" s="94" t="s">
        <v>181</v>
      </c>
      <c r="G41" s="95">
        <v>-1.5028520696635601</v>
      </c>
      <c r="H41" s="222"/>
      <c r="I41" s="151"/>
      <c r="J41" s="151"/>
      <c r="K41" s="169"/>
      <c r="L41" s="173"/>
      <c r="N41" s="215"/>
      <c r="O41" s="216"/>
      <c r="P41" s="219"/>
      <c r="Q41" s="85" t="s">
        <v>179</v>
      </c>
      <c r="R41" s="85">
        <v>53</v>
      </c>
      <c r="S41" s="85" t="s">
        <v>182</v>
      </c>
      <c r="T41" s="85" t="s">
        <v>386</v>
      </c>
      <c r="U41" s="237"/>
      <c r="V41" s="242"/>
      <c r="W41" s="243"/>
    </row>
    <row r="42" spans="1:23" ht="15" customHeight="1">
      <c r="A42" s="176"/>
      <c r="B42" s="176"/>
      <c r="C42" s="167"/>
      <c r="D42" s="96" t="s">
        <v>179</v>
      </c>
      <c r="E42" s="97">
        <v>1211</v>
      </c>
      <c r="F42" s="98" t="s">
        <v>182</v>
      </c>
      <c r="G42" s="99">
        <v>-1.47550227527391</v>
      </c>
      <c r="H42" s="170"/>
      <c r="I42" s="188"/>
      <c r="J42" s="188"/>
      <c r="K42" s="177"/>
      <c r="L42" s="199"/>
      <c r="N42" s="217" t="s">
        <v>319</v>
      </c>
      <c r="O42" s="218"/>
      <c r="P42" s="217">
        <v>101</v>
      </c>
      <c r="Q42" s="80" t="s">
        <v>180</v>
      </c>
      <c r="R42" s="80">
        <v>28</v>
      </c>
      <c r="S42" s="80" t="s">
        <v>181</v>
      </c>
      <c r="T42" s="80" t="s">
        <v>375</v>
      </c>
      <c r="U42" s="224" t="s">
        <v>321</v>
      </c>
      <c r="V42" s="224" t="s">
        <v>349</v>
      </c>
      <c r="W42" s="241"/>
    </row>
    <row r="43" spans="1:23">
      <c r="A43" s="163" t="s">
        <v>207</v>
      </c>
      <c r="B43" s="163"/>
      <c r="C43" s="208">
        <v>1484</v>
      </c>
      <c r="D43" s="94" t="s">
        <v>179</v>
      </c>
      <c r="E43" s="94">
        <v>240</v>
      </c>
      <c r="F43" s="94" t="s">
        <v>181</v>
      </c>
      <c r="G43" s="95">
        <v>-1.5818926204410699</v>
      </c>
      <c r="H43" s="185" t="s">
        <v>217</v>
      </c>
      <c r="I43" s="187"/>
      <c r="J43" s="187"/>
      <c r="K43" s="168" t="s">
        <v>218</v>
      </c>
      <c r="L43" s="172"/>
      <c r="N43" s="215"/>
      <c r="O43" s="216"/>
      <c r="P43" s="219"/>
      <c r="Q43" s="85" t="s">
        <v>179</v>
      </c>
      <c r="R43" s="85">
        <v>54</v>
      </c>
      <c r="S43" s="85" t="s">
        <v>182</v>
      </c>
      <c r="T43" s="85" t="s">
        <v>382</v>
      </c>
      <c r="U43" s="237"/>
      <c r="V43" s="242"/>
      <c r="W43" s="243"/>
    </row>
    <row r="44" spans="1:23">
      <c r="A44" s="165"/>
      <c r="B44" s="165"/>
      <c r="C44" s="221"/>
      <c r="D44" s="94" t="s">
        <v>180</v>
      </c>
      <c r="E44" s="94">
        <v>622</v>
      </c>
      <c r="F44" s="94" t="s">
        <v>181</v>
      </c>
      <c r="G44" s="95">
        <v>-1.51260541437337</v>
      </c>
      <c r="H44" s="222"/>
      <c r="I44" s="151"/>
      <c r="J44" s="151"/>
      <c r="K44" s="169"/>
      <c r="L44" s="173"/>
      <c r="N44" s="217" t="s">
        <v>318</v>
      </c>
      <c r="O44" s="218"/>
      <c r="P44" s="217">
        <v>101</v>
      </c>
      <c r="Q44" s="218" t="s">
        <v>180</v>
      </c>
      <c r="R44" s="218">
        <v>98</v>
      </c>
      <c r="S44" s="218" t="s">
        <v>181</v>
      </c>
      <c r="T44" s="218" t="s">
        <v>387</v>
      </c>
      <c r="U44" s="224" t="s">
        <v>321</v>
      </c>
      <c r="V44" s="230" t="s">
        <v>350</v>
      </c>
      <c r="W44" s="241"/>
    </row>
    <row r="45" spans="1:23">
      <c r="A45" s="167"/>
      <c r="B45" s="167"/>
      <c r="C45" s="167"/>
      <c r="D45" s="96" t="s">
        <v>179</v>
      </c>
      <c r="E45" s="97">
        <v>174</v>
      </c>
      <c r="F45" s="98" t="s">
        <v>182</v>
      </c>
      <c r="G45" s="99">
        <v>-1.4844204191121699</v>
      </c>
      <c r="H45" s="170"/>
      <c r="I45" s="223"/>
      <c r="J45" s="223"/>
      <c r="K45" s="170"/>
      <c r="L45" s="174"/>
      <c r="N45" s="215"/>
      <c r="O45" s="216"/>
      <c r="P45" s="219"/>
      <c r="Q45" s="220"/>
      <c r="R45" s="220"/>
      <c r="S45" s="220"/>
      <c r="T45" s="220"/>
      <c r="U45" s="237"/>
      <c r="V45" s="242"/>
      <c r="W45" s="243"/>
    </row>
    <row r="46" spans="1:23" ht="15" customHeight="1">
      <c r="A46" s="217" t="s">
        <v>158</v>
      </c>
      <c r="B46" s="218"/>
      <c r="C46" s="163">
        <v>2114</v>
      </c>
      <c r="D46" s="94" t="s">
        <v>179</v>
      </c>
      <c r="E46" s="105">
        <v>139</v>
      </c>
      <c r="F46" s="94" t="s">
        <v>181</v>
      </c>
      <c r="G46" s="93">
        <v>-1.62866647080254</v>
      </c>
      <c r="H46" s="185" t="s">
        <v>221</v>
      </c>
      <c r="I46" s="187"/>
      <c r="J46" s="187"/>
      <c r="K46" s="185" t="s">
        <v>222</v>
      </c>
      <c r="L46" s="189"/>
      <c r="N46" s="217" t="s">
        <v>303</v>
      </c>
      <c r="O46" s="218"/>
      <c r="P46" s="217">
        <v>53</v>
      </c>
      <c r="Q46" s="218" t="s">
        <v>180</v>
      </c>
      <c r="R46" s="218">
        <v>45</v>
      </c>
      <c r="S46" s="218" t="s">
        <v>181</v>
      </c>
      <c r="T46" s="218" t="s">
        <v>388</v>
      </c>
      <c r="U46" s="224" t="s">
        <v>352</v>
      </c>
      <c r="V46" s="230" t="s">
        <v>351</v>
      </c>
      <c r="W46" s="241"/>
    </row>
    <row r="47" spans="1:23">
      <c r="A47" s="215"/>
      <c r="B47" s="216"/>
      <c r="C47" s="165"/>
      <c r="D47" s="94" t="s">
        <v>180</v>
      </c>
      <c r="E47" s="101">
        <v>609</v>
      </c>
      <c r="F47" s="94" t="s">
        <v>181</v>
      </c>
      <c r="G47" s="103">
        <v>-1.5557017328795899</v>
      </c>
      <c r="H47" s="169"/>
      <c r="I47" s="151"/>
      <c r="J47" s="151"/>
      <c r="K47" s="169"/>
      <c r="L47" s="190"/>
      <c r="N47" s="215"/>
      <c r="O47" s="216"/>
      <c r="P47" s="219"/>
      <c r="Q47" s="220"/>
      <c r="R47" s="220"/>
      <c r="S47" s="220"/>
      <c r="T47" s="220"/>
      <c r="U47" s="237"/>
      <c r="V47" s="242"/>
      <c r="W47" s="243"/>
    </row>
    <row r="48" spans="1:23">
      <c r="A48" s="219"/>
      <c r="B48" s="220"/>
      <c r="C48" s="176"/>
      <c r="D48" s="96" t="s">
        <v>179</v>
      </c>
      <c r="E48" s="87">
        <v>1376</v>
      </c>
      <c r="F48" s="98" t="s">
        <v>182</v>
      </c>
      <c r="G48" s="103">
        <v>-1.5149318869861901</v>
      </c>
      <c r="H48" s="177"/>
      <c r="I48" s="188"/>
      <c r="J48" s="188"/>
      <c r="K48" s="177"/>
      <c r="L48" s="191"/>
      <c r="N48" s="217" t="s">
        <v>304</v>
      </c>
      <c r="O48" s="218"/>
      <c r="P48" s="217">
        <v>101</v>
      </c>
      <c r="Q48" s="218" t="s">
        <v>180</v>
      </c>
      <c r="R48" s="218">
        <v>98</v>
      </c>
      <c r="S48" s="218" t="s">
        <v>181</v>
      </c>
      <c r="T48" s="218" t="s">
        <v>387</v>
      </c>
      <c r="U48" s="224" t="s">
        <v>321</v>
      </c>
      <c r="V48" s="230" t="s">
        <v>353</v>
      </c>
      <c r="W48" s="241"/>
    </row>
    <row r="49" spans="1:23">
      <c r="A49" s="217" t="s">
        <v>37</v>
      </c>
      <c r="B49" s="218"/>
      <c r="C49" s="163">
        <v>2102</v>
      </c>
      <c r="D49" s="94" t="s">
        <v>179</v>
      </c>
      <c r="E49" s="105">
        <v>128</v>
      </c>
      <c r="F49" s="94" t="s">
        <v>181</v>
      </c>
      <c r="G49" s="93">
        <v>-1.6087906724858301</v>
      </c>
      <c r="H49" s="168" t="s">
        <v>223</v>
      </c>
      <c r="I49" s="187"/>
      <c r="J49" s="187"/>
      <c r="K49" s="168" t="s">
        <v>224</v>
      </c>
      <c r="L49" s="198"/>
      <c r="N49" s="215"/>
      <c r="O49" s="216"/>
      <c r="P49" s="219"/>
      <c r="Q49" s="220"/>
      <c r="R49" s="220"/>
      <c r="S49" s="220"/>
      <c r="T49" s="220"/>
      <c r="U49" s="237"/>
      <c r="V49" s="242"/>
      <c r="W49" s="243"/>
    </row>
    <row r="50" spans="1:23">
      <c r="A50" s="215"/>
      <c r="B50" s="216"/>
      <c r="C50" s="165"/>
      <c r="D50" s="94" t="s">
        <v>180</v>
      </c>
      <c r="E50" s="101">
        <v>471</v>
      </c>
      <c r="F50" s="94" t="s">
        <v>181</v>
      </c>
      <c r="G50" s="103">
        <v>-1.55065040858771</v>
      </c>
      <c r="H50" s="169"/>
      <c r="I50" s="151"/>
      <c r="J50" s="151"/>
      <c r="K50" s="169"/>
      <c r="L50" s="190"/>
      <c r="N50" s="217" t="s">
        <v>305</v>
      </c>
      <c r="O50" s="218"/>
      <c r="P50" s="217">
        <v>101</v>
      </c>
      <c r="Q50" s="80" t="s">
        <v>180</v>
      </c>
      <c r="R50" s="80">
        <v>28</v>
      </c>
      <c r="S50" s="80" t="s">
        <v>181</v>
      </c>
      <c r="T50" s="80" t="s">
        <v>375</v>
      </c>
      <c r="U50" s="224" t="s">
        <v>321</v>
      </c>
      <c r="V50" s="224" t="s">
        <v>354</v>
      </c>
      <c r="W50" s="241"/>
    </row>
    <row r="51" spans="1:23">
      <c r="A51" s="219"/>
      <c r="B51" s="220"/>
      <c r="C51" s="176"/>
      <c r="D51" s="96" t="s">
        <v>179</v>
      </c>
      <c r="E51" s="87">
        <v>1341</v>
      </c>
      <c r="F51" s="98" t="s">
        <v>182</v>
      </c>
      <c r="G51" s="103">
        <v>-1.5222985264511699</v>
      </c>
      <c r="H51" s="177"/>
      <c r="I51" s="188"/>
      <c r="J51" s="188"/>
      <c r="K51" s="177"/>
      <c r="L51" s="191"/>
      <c r="N51" s="215"/>
      <c r="O51" s="216"/>
      <c r="P51" s="219"/>
      <c r="Q51" s="85" t="s">
        <v>179</v>
      </c>
      <c r="R51" s="85">
        <v>54</v>
      </c>
      <c r="S51" s="85" t="s">
        <v>182</v>
      </c>
      <c r="T51" s="85" t="s">
        <v>382</v>
      </c>
      <c r="U51" s="237"/>
      <c r="V51" s="242"/>
      <c r="W51" s="243"/>
    </row>
    <row r="52" spans="1:23">
      <c r="A52" s="162" t="s">
        <v>159</v>
      </c>
      <c r="B52" s="163"/>
      <c r="C52" s="163">
        <v>1097</v>
      </c>
      <c r="D52" s="92" t="s">
        <v>179</v>
      </c>
      <c r="E52" s="105">
        <v>118</v>
      </c>
      <c r="F52" s="92" t="s">
        <v>181</v>
      </c>
      <c r="G52" s="93">
        <v>-1.5669679679727</v>
      </c>
      <c r="H52" s="168" t="s">
        <v>225</v>
      </c>
      <c r="I52" s="187"/>
      <c r="J52" s="187"/>
      <c r="K52" s="197" t="s">
        <v>226</v>
      </c>
      <c r="L52" s="198"/>
      <c r="N52" s="217" t="s">
        <v>306</v>
      </c>
      <c r="O52" s="218"/>
      <c r="P52" s="217">
        <v>101</v>
      </c>
      <c r="Q52" s="218" t="s">
        <v>179</v>
      </c>
      <c r="R52" s="218">
        <v>31</v>
      </c>
      <c r="S52" s="218" t="s">
        <v>182</v>
      </c>
      <c r="T52" s="218" t="s">
        <v>372</v>
      </c>
      <c r="U52" s="224" t="s">
        <v>321</v>
      </c>
      <c r="V52" s="224" t="s">
        <v>355</v>
      </c>
      <c r="W52" s="241"/>
    </row>
    <row r="53" spans="1:23">
      <c r="A53" s="164"/>
      <c r="B53" s="165"/>
      <c r="C53" s="165"/>
      <c r="D53" s="96" t="s">
        <v>180</v>
      </c>
      <c r="E53" s="97">
        <v>424</v>
      </c>
      <c r="F53" s="96" t="s">
        <v>181</v>
      </c>
      <c r="G53" s="99">
        <v>-1.5042863367004</v>
      </c>
      <c r="H53" s="170"/>
      <c r="I53" s="151"/>
      <c r="J53" s="151"/>
      <c r="K53" s="170"/>
      <c r="L53" s="206"/>
      <c r="N53" s="215"/>
      <c r="O53" s="216"/>
      <c r="P53" s="219"/>
      <c r="Q53" s="220"/>
      <c r="R53" s="220"/>
      <c r="S53" s="220"/>
      <c r="T53" s="220"/>
      <c r="U53" s="237"/>
      <c r="V53" s="242"/>
      <c r="W53" s="243"/>
    </row>
    <row r="54" spans="1:23">
      <c r="A54" s="207" t="s">
        <v>160</v>
      </c>
      <c r="B54" s="208"/>
      <c r="C54" s="208">
        <v>1616</v>
      </c>
      <c r="D54" s="94" t="s">
        <v>179</v>
      </c>
      <c r="E54" s="101">
        <v>116</v>
      </c>
      <c r="F54" s="94" t="s">
        <v>181</v>
      </c>
      <c r="G54" s="93">
        <v>-1.54534907916825</v>
      </c>
      <c r="H54" s="185" t="s">
        <v>227</v>
      </c>
      <c r="I54" s="205"/>
      <c r="J54" s="205"/>
      <c r="K54" s="209" t="s">
        <v>228</v>
      </c>
      <c r="L54" s="189"/>
      <c r="N54" s="217" t="s">
        <v>307</v>
      </c>
      <c r="O54" s="218"/>
      <c r="P54" s="217">
        <v>101</v>
      </c>
      <c r="Q54" s="218" t="s">
        <v>179</v>
      </c>
      <c r="R54" s="218">
        <v>32</v>
      </c>
      <c r="S54" s="218" t="s">
        <v>182</v>
      </c>
      <c r="T54" s="218" t="s">
        <v>371</v>
      </c>
      <c r="U54" s="224" t="s">
        <v>321</v>
      </c>
      <c r="V54" s="224" t="s">
        <v>356</v>
      </c>
      <c r="W54" s="241"/>
    </row>
    <row r="55" spans="1:23">
      <c r="A55" s="164"/>
      <c r="B55" s="165"/>
      <c r="C55" s="165"/>
      <c r="D55" s="94" t="s">
        <v>180</v>
      </c>
      <c r="E55" s="101">
        <v>481</v>
      </c>
      <c r="F55" s="94" t="s">
        <v>181</v>
      </c>
      <c r="G55" s="103">
        <v>-1.46430548659168</v>
      </c>
      <c r="H55" s="169"/>
      <c r="I55" s="151"/>
      <c r="J55" s="151"/>
      <c r="K55" s="169"/>
      <c r="L55" s="190"/>
      <c r="N55" s="215"/>
      <c r="O55" s="216"/>
      <c r="P55" s="219"/>
      <c r="Q55" s="220"/>
      <c r="R55" s="220"/>
      <c r="S55" s="220"/>
      <c r="T55" s="220"/>
      <c r="U55" s="237"/>
      <c r="V55" s="242"/>
      <c r="W55" s="243"/>
    </row>
    <row r="56" spans="1:23">
      <c r="A56" s="164"/>
      <c r="B56" s="165"/>
      <c r="C56" s="165"/>
      <c r="D56" s="96" t="s">
        <v>179</v>
      </c>
      <c r="E56" s="87">
        <v>1104</v>
      </c>
      <c r="F56" s="98" t="s">
        <v>182</v>
      </c>
      <c r="G56" s="103">
        <v>-1.4313763145404199</v>
      </c>
      <c r="H56" s="170"/>
      <c r="I56" s="151"/>
      <c r="J56" s="151"/>
      <c r="K56" s="170"/>
      <c r="L56" s="206"/>
      <c r="N56" s="217" t="s">
        <v>308</v>
      </c>
      <c r="O56" s="218"/>
      <c r="P56" s="217">
        <v>101</v>
      </c>
      <c r="Q56" s="218" t="s">
        <v>138</v>
      </c>
      <c r="R56" s="218" t="s">
        <v>9</v>
      </c>
      <c r="S56" s="218"/>
      <c r="T56" s="218"/>
      <c r="U56" s="224" t="s">
        <v>321</v>
      </c>
      <c r="V56" s="224" t="s">
        <v>357</v>
      </c>
      <c r="W56" s="241"/>
    </row>
    <row r="57" spans="1:23">
      <c r="A57" s="207" t="s">
        <v>161</v>
      </c>
      <c r="B57" s="208"/>
      <c r="C57" s="208">
        <v>1096</v>
      </c>
      <c r="D57" s="94" t="s">
        <v>179</v>
      </c>
      <c r="E57" s="105">
        <v>118</v>
      </c>
      <c r="F57" s="94" t="s">
        <v>181</v>
      </c>
      <c r="G57" s="93">
        <v>-1.56696744070761</v>
      </c>
      <c r="H57" s="185" t="s">
        <v>229</v>
      </c>
      <c r="I57" s="205"/>
      <c r="J57" s="205"/>
      <c r="K57" s="185" t="s">
        <v>230</v>
      </c>
      <c r="L57" s="189"/>
      <c r="N57" s="215"/>
      <c r="O57" s="216"/>
      <c r="P57" s="219"/>
      <c r="Q57" s="220"/>
      <c r="R57" s="220"/>
      <c r="S57" s="220"/>
      <c r="T57" s="220"/>
      <c r="U57" s="237"/>
      <c r="V57" s="242"/>
      <c r="W57" s="243"/>
    </row>
    <row r="58" spans="1:23">
      <c r="A58" s="164"/>
      <c r="B58" s="165"/>
      <c r="C58" s="165"/>
      <c r="D58" s="96" t="s">
        <v>180</v>
      </c>
      <c r="E58" s="97">
        <v>424</v>
      </c>
      <c r="F58" s="96" t="s">
        <v>181</v>
      </c>
      <c r="G58" s="103">
        <v>-1.50428621438555</v>
      </c>
      <c r="H58" s="170"/>
      <c r="I58" s="151"/>
      <c r="J58" s="151"/>
      <c r="K58" s="170"/>
      <c r="L58" s="206"/>
      <c r="N58" s="217" t="s">
        <v>309</v>
      </c>
      <c r="O58" s="218"/>
      <c r="P58" s="217">
        <v>101</v>
      </c>
      <c r="Q58" s="218" t="s">
        <v>179</v>
      </c>
      <c r="R58" s="218">
        <v>13</v>
      </c>
      <c r="S58" s="218" t="s">
        <v>181</v>
      </c>
      <c r="T58" s="218" t="s">
        <v>373</v>
      </c>
      <c r="U58" s="224" t="s">
        <v>321</v>
      </c>
      <c r="V58" s="224" t="s">
        <v>358</v>
      </c>
      <c r="W58" s="241"/>
    </row>
    <row r="59" spans="1:23">
      <c r="A59" s="207" t="s">
        <v>219</v>
      </c>
      <c r="B59" s="208"/>
      <c r="C59" s="208">
        <v>4023</v>
      </c>
      <c r="D59" s="94" t="s">
        <v>179</v>
      </c>
      <c r="E59" s="101">
        <v>128</v>
      </c>
      <c r="F59" s="94" t="s">
        <v>181</v>
      </c>
      <c r="G59" s="93">
        <v>-1.60879027960914</v>
      </c>
      <c r="H59" s="185" t="s">
        <v>231</v>
      </c>
      <c r="I59" s="205"/>
      <c r="J59" s="205"/>
      <c r="K59" s="185" t="s">
        <v>232</v>
      </c>
      <c r="L59" s="189"/>
      <c r="N59" s="215"/>
      <c r="O59" s="216"/>
      <c r="P59" s="219"/>
      <c r="Q59" s="220"/>
      <c r="R59" s="220"/>
      <c r="S59" s="220"/>
      <c r="T59" s="220"/>
      <c r="U59" s="237"/>
      <c r="V59" s="242"/>
      <c r="W59" s="243"/>
    </row>
    <row r="60" spans="1:23">
      <c r="A60" s="164"/>
      <c r="B60" s="165"/>
      <c r="C60" s="165"/>
      <c r="D60" s="94" t="s">
        <v>180</v>
      </c>
      <c r="E60" s="101">
        <v>471</v>
      </c>
      <c r="F60" s="94" t="s">
        <v>181</v>
      </c>
      <c r="G60" s="103">
        <v>-1.5506499931592801</v>
      </c>
      <c r="H60" s="169"/>
      <c r="I60" s="151"/>
      <c r="J60" s="151"/>
      <c r="K60" s="169"/>
      <c r="L60" s="190"/>
      <c r="N60" s="217" t="s">
        <v>310</v>
      </c>
      <c r="O60" s="218"/>
      <c r="P60" s="217">
        <v>101</v>
      </c>
      <c r="Q60" s="218" t="s">
        <v>138</v>
      </c>
      <c r="R60" s="218" t="s">
        <v>9</v>
      </c>
      <c r="S60" s="218"/>
      <c r="T60" s="218"/>
      <c r="U60" s="224" t="s">
        <v>321</v>
      </c>
      <c r="V60" s="224" t="s">
        <v>359</v>
      </c>
      <c r="W60" s="241"/>
    </row>
    <row r="61" spans="1:23">
      <c r="A61" s="164"/>
      <c r="B61" s="165"/>
      <c r="C61" s="165"/>
      <c r="D61" s="96" t="s">
        <v>179</v>
      </c>
      <c r="E61" s="87">
        <v>1341</v>
      </c>
      <c r="F61" s="98" t="s">
        <v>182</v>
      </c>
      <c r="G61" s="103">
        <v>-1.52229849554458</v>
      </c>
      <c r="H61" s="170"/>
      <c r="I61" s="151"/>
      <c r="J61" s="151"/>
      <c r="K61" s="170"/>
      <c r="L61" s="206"/>
      <c r="N61" s="215"/>
      <c r="O61" s="216"/>
      <c r="P61" s="219"/>
      <c r="Q61" s="220"/>
      <c r="R61" s="220"/>
      <c r="S61" s="220"/>
      <c r="T61" s="220"/>
      <c r="U61" s="237"/>
      <c r="V61" s="242"/>
      <c r="W61" s="243"/>
    </row>
    <row r="62" spans="1:23">
      <c r="A62" s="213" t="s">
        <v>162</v>
      </c>
      <c r="B62" s="214"/>
      <c r="C62" s="208">
        <v>1109</v>
      </c>
      <c r="D62" s="94" t="s">
        <v>179</v>
      </c>
      <c r="E62" s="105">
        <v>211</v>
      </c>
      <c r="F62" s="94" t="s">
        <v>181</v>
      </c>
      <c r="G62" s="93">
        <v>-1.63393710419358</v>
      </c>
      <c r="H62" s="185" t="s">
        <v>233</v>
      </c>
      <c r="I62" s="205"/>
      <c r="J62" s="205"/>
      <c r="K62" s="185" t="s">
        <v>234</v>
      </c>
      <c r="L62" s="189"/>
      <c r="N62" s="217" t="s">
        <v>311</v>
      </c>
      <c r="O62" s="218"/>
      <c r="P62" s="217">
        <v>101</v>
      </c>
      <c r="Q62" s="218" t="s">
        <v>179</v>
      </c>
      <c r="R62" s="218">
        <v>31</v>
      </c>
      <c r="S62" s="218" t="s">
        <v>182</v>
      </c>
      <c r="T62" s="218" t="s">
        <v>372</v>
      </c>
      <c r="U62" s="224" t="s">
        <v>321</v>
      </c>
      <c r="V62" s="224" t="s">
        <v>360</v>
      </c>
      <c r="W62" s="241"/>
    </row>
    <row r="63" spans="1:23">
      <c r="A63" s="215"/>
      <c r="B63" s="216"/>
      <c r="C63" s="165"/>
      <c r="D63" s="94" t="s">
        <v>180</v>
      </c>
      <c r="E63" s="101">
        <v>517</v>
      </c>
      <c r="F63" s="94" t="s">
        <v>181</v>
      </c>
      <c r="G63" s="103">
        <v>-1.55603208139025</v>
      </c>
      <c r="H63" s="169"/>
      <c r="I63" s="151"/>
      <c r="J63" s="151"/>
      <c r="K63" s="169"/>
      <c r="L63" s="190"/>
      <c r="N63" s="215"/>
      <c r="O63" s="216"/>
      <c r="P63" s="219"/>
      <c r="Q63" s="220"/>
      <c r="R63" s="220"/>
      <c r="S63" s="220"/>
      <c r="T63" s="220"/>
      <c r="U63" s="237"/>
      <c r="V63" s="242"/>
      <c r="W63" s="243"/>
    </row>
    <row r="64" spans="1:23">
      <c r="A64" s="215"/>
      <c r="B64" s="216"/>
      <c r="C64" s="165"/>
      <c r="D64" s="96" t="s">
        <v>179</v>
      </c>
      <c r="E64" s="87">
        <v>1015</v>
      </c>
      <c r="F64" s="98" t="s">
        <v>182</v>
      </c>
      <c r="G64" s="103">
        <v>-1.52342930165691</v>
      </c>
      <c r="H64" s="170"/>
      <c r="I64" s="151"/>
      <c r="J64" s="151"/>
      <c r="K64" s="170"/>
      <c r="L64" s="206"/>
      <c r="N64" s="217" t="s">
        <v>317</v>
      </c>
      <c r="O64" s="218"/>
      <c r="P64" s="162">
        <v>40</v>
      </c>
      <c r="Q64" s="218" t="s">
        <v>179</v>
      </c>
      <c r="R64" s="163">
        <v>26</v>
      </c>
      <c r="S64" s="218" t="s">
        <v>182</v>
      </c>
      <c r="T64" s="163" t="s">
        <v>374</v>
      </c>
      <c r="U64" s="197" t="s">
        <v>361</v>
      </c>
      <c r="V64" s="224" t="s">
        <v>362</v>
      </c>
      <c r="W64" s="241"/>
    </row>
    <row r="65" spans="1:23">
      <c r="A65" s="213" t="s">
        <v>163</v>
      </c>
      <c r="B65" s="214"/>
      <c r="C65" s="208">
        <v>3038</v>
      </c>
      <c r="D65" s="94" t="s">
        <v>179</v>
      </c>
      <c r="E65" s="105">
        <v>221</v>
      </c>
      <c r="F65" s="94" t="s">
        <v>181</v>
      </c>
      <c r="G65" s="93">
        <v>-1.6060753077054799</v>
      </c>
      <c r="H65" s="185" t="s">
        <v>235</v>
      </c>
      <c r="I65" s="205"/>
      <c r="J65" s="205"/>
      <c r="K65" s="209" t="s">
        <v>236</v>
      </c>
      <c r="L65" s="189"/>
      <c r="N65" s="215"/>
      <c r="O65" s="216"/>
      <c r="P65" s="175"/>
      <c r="Q65" s="220"/>
      <c r="R65" s="176"/>
      <c r="S65" s="220"/>
      <c r="T65" s="176"/>
      <c r="U65" s="177"/>
      <c r="V65" s="242"/>
      <c r="W65" s="243"/>
    </row>
    <row r="66" spans="1:23" ht="15" customHeight="1">
      <c r="A66" s="215"/>
      <c r="B66" s="216"/>
      <c r="C66" s="165"/>
      <c r="D66" s="94" t="s">
        <v>180</v>
      </c>
      <c r="E66" s="101">
        <v>535</v>
      </c>
      <c r="F66" s="94" t="s">
        <v>181</v>
      </c>
      <c r="G66" s="103">
        <v>-1.5460996313832001</v>
      </c>
      <c r="H66" s="169"/>
      <c r="I66" s="151"/>
      <c r="J66" s="151"/>
      <c r="K66" s="169"/>
      <c r="L66" s="190"/>
      <c r="N66" s="217" t="s">
        <v>312</v>
      </c>
      <c r="O66" s="218"/>
      <c r="P66" s="162">
        <v>67</v>
      </c>
      <c r="Q66" s="218" t="s">
        <v>179</v>
      </c>
      <c r="R66" s="163">
        <v>28</v>
      </c>
      <c r="S66" s="218" t="s">
        <v>182</v>
      </c>
      <c r="T66" s="163" t="s">
        <v>375</v>
      </c>
      <c r="U66" s="197" t="s">
        <v>364</v>
      </c>
      <c r="V66" s="224" t="s">
        <v>363</v>
      </c>
      <c r="W66" s="239"/>
    </row>
    <row r="67" spans="1:23">
      <c r="A67" s="215"/>
      <c r="B67" s="216"/>
      <c r="C67" s="165"/>
      <c r="D67" s="96" t="s">
        <v>179</v>
      </c>
      <c r="E67" s="87">
        <v>1151</v>
      </c>
      <c r="F67" s="98" t="s">
        <v>182</v>
      </c>
      <c r="G67" s="103">
        <v>-1.52328771999209</v>
      </c>
      <c r="H67" s="170"/>
      <c r="I67" s="151"/>
      <c r="J67" s="151"/>
      <c r="K67" s="170"/>
      <c r="L67" s="206"/>
      <c r="N67" s="215"/>
      <c r="O67" s="216"/>
      <c r="P67" s="175"/>
      <c r="Q67" s="220"/>
      <c r="R67" s="176"/>
      <c r="S67" s="220"/>
      <c r="T67" s="176"/>
      <c r="U67" s="177"/>
      <c r="V67" s="237"/>
      <c r="W67" s="240"/>
    </row>
    <row r="68" spans="1:23">
      <c r="A68" s="207" t="s">
        <v>164</v>
      </c>
      <c r="B68" s="208"/>
      <c r="C68" s="208">
        <v>2465</v>
      </c>
      <c r="D68" s="94" t="s">
        <v>179</v>
      </c>
      <c r="E68" s="105">
        <v>255</v>
      </c>
      <c r="F68" s="94" t="s">
        <v>181</v>
      </c>
      <c r="G68" s="93">
        <v>-1.5482063169824001</v>
      </c>
      <c r="H68" s="185" t="s">
        <v>256</v>
      </c>
      <c r="I68" s="211" t="s">
        <v>257</v>
      </c>
      <c r="J68" s="208"/>
      <c r="K68" s="185" t="s">
        <v>258</v>
      </c>
      <c r="L68" s="189"/>
      <c r="N68" s="217" t="s">
        <v>313</v>
      </c>
      <c r="O68" s="218"/>
      <c r="P68" s="217">
        <v>101</v>
      </c>
      <c r="Q68" s="218" t="s">
        <v>179</v>
      </c>
      <c r="R68" s="218">
        <v>24</v>
      </c>
      <c r="S68" s="218" t="s">
        <v>181</v>
      </c>
      <c r="T68" s="218" t="s">
        <v>376</v>
      </c>
      <c r="U68" s="224" t="s">
        <v>321</v>
      </c>
      <c r="V68" s="224" t="s">
        <v>365</v>
      </c>
      <c r="W68" s="241"/>
    </row>
    <row r="69" spans="1:23">
      <c r="A69" s="164"/>
      <c r="B69" s="165"/>
      <c r="C69" s="165"/>
      <c r="D69" s="94" t="s">
        <v>180</v>
      </c>
      <c r="E69" s="101">
        <v>629</v>
      </c>
      <c r="F69" s="94" t="s">
        <v>181</v>
      </c>
      <c r="G69" s="103">
        <v>-1.4979936240512399</v>
      </c>
      <c r="H69" s="169"/>
      <c r="I69" s="165"/>
      <c r="J69" s="165"/>
      <c r="K69" s="169"/>
      <c r="L69" s="190"/>
      <c r="N69" s="215"/>
      <c r="O69" s="216"/>
      <c r="P69" s="219"/>
      <c r="Q69" s="220"/>
      <c r="R69" s="220"/>
      <c r="S69" s="220"/>
      <c r="T69" s="220"/>
      <c r="U69" s="237"/>
      <c r="V69" s="242"/>
      <c r="W69" s="243"/>
    </row>
    <row r="70" spans="1:23">
      <c r="A70" s="164"/>
      <c r="B70" s="165"/>
      <c r="C70" s="165"/>
      <c r="D70" s="10" t="s">
        <v>254</v>
      </c>
      <c r="E70" s="79">
        <v>1266</v>
      </c>
      <c r="F70" s="10" t="s">
        <v>253</v>
      </c>
      <c r="G70" s="103">
        <v>-1.4820059575573299</v>
      </c>
      <c r="H70" s="169"/>
      <c r="I70" s="165"/>
      <c r="J70" s="165"/>
      <c r="K70" s="169"/>
      <c r="L70" s="190"/>
      <c r="N70" s="217" t="s">
        <v>314</v>
      </c>
      <c r="O70" s="218"/>
      <c r="P70" s="162">
        <v>75</v>
      </c>
      <c r="Q70" s="90" t="s">
        <v>179</v>
      </c>
      <c r="R70" s="90">
        <v>8</v>
      </c>
      <c r="S70" s="90" t="s">
        <v>181</v>
      </c>
      <c r="T70" s="90" t="s">
        <v>377</v>
      </c>
      <c r="U70" s="197" t="s">
        <v>367</v>
      </c>
      <c r="V70" s="224" t="s">
        <v>366</v>
      </c>
      <c r="W70" s="241"/>
    </row>
    <row r="71" spans="1:23">
      <c r="A71" s="164"/>
      <c r="B71" s="165"/>
      <c r="C71" s="165"/>
      <c r="D71" s="100" t="s">
        <v>255</v>
      </c>
      <c r="E71" s="79">
        <v>1277</v>
      </c>
      <c r="F71" s="100" t="s">
        <v>182</v>
      </c>
      <c r="G71" s="103">
        <v>-1.48200818464018</v>
      </c>
      <c r="H71" s="169"/>
      <c r="I71" s="165"/>
      <c r="J71" s="165"/>
      <c r="K71" s="169"/>
      <c r="L71" s="190"/>
      <c r="N71" s="215"/>
      <c r="O71" s="216"/>
      <c r="P71" s="175"/>
      <c r="Q71" s="91" t="s">
        <v>180</v>
      </c>
      <c r="R71" s="91">
        <v>67</v>
      </c>
      <c r="S71" s="91" t="s">
        <v>181</v>
      </c>
      <c r="T71" s="91" t="s">
        <v>378</v>
      </c>
      <c r="U71" s="177"/>
      <c r="V71" s="242"/>
      <c r="W71" s="243"/>
    </row>
    <row r="72" spans="1:23" ht="15" customHeight="1">
      <c r="A72" s="164"/>
      <c r="B72" s="165"/>
      <c r="C72" s="165"/>
      <c r="D72" s="10" t="s">
        <v>179</v>
      </c>
      <c r="E72" s="79">
        <v>1362</v>
      </c>
      <c r="F72" s="10" t="s">
        <v>182</v>
      </c>
      <c r="G72" s="103">
        <v>-1.48215213063871</v>
      </c>
      <c r="H72" s="169"/>
      <c r="I72" s="165"/>
      <c r="J72" s="165"/>
      <c r="K72" s="169"/>
      <c r="L72" s="190"/>
      <c r="N72" s="217" t="s">
        <v>315</v>
      </c>
      <c r="O72" s="218"/>
      <c r="P72" s="217">
        <v>101</v>
      </c>
      <c r="Q72" s="218" t="s">
        <v>179</v>
      </c>
      <c r="R72" s="218">
        <v>24</v>
      </c>
      <c r="S72" s="218" t="s">
        <v>181</v>
      </c>
      <c r="T72" s="218" t="s">
        <v>376</v>
      </c>
      <c r="U72" s="224" t="s">
        <v>321</v>
      </c>
      <c r="V72" s="224" t="s">
        <v>368</v>
      </c>
      <c r="W72" s="241"/>
    </row>
    <row r="73" spans="1:23">
      <c r="A73" s="164"/>
      <c r="B73" s="165"/>
      <c r="C73" s="165"/>
      <c r="D73" s="12" t="s">
        <v>180</v>
      </c>
      <c r="E73" s="87">
        <v>2305</v>
      </c>
      <c r="F73" s="12" t="s">
        <v>182</v>
      </c>
      <c r="G73" s="103">
        <v>-1.4936338751874501</v>
      </c>
      <c r="H73" s="170"/>
      <c r="I73" s="167"/>
      <c r="J73" s="167"/>
      <c r="K73" s="170"/>
      <c r="L73" s="206"/>
      <c r="N73" s="215"/>
      <c r="O73" s="216"/>
      <c r="P73" s="219"/>
      <c r="Q73" s="220"/>
      <c r="R73" s="220"/>
      <c r="S73" s="220"/>
      <c r="T73" s="220"/>
      <c r="U73" s="237"/>
      <c r="V73" s="242"/>
      <c r="W73" s="243"/>
    </row>
    <row r="74" spans="1:23">
      <c r="A74" s="207" t="s">
        <v>165</v>
      </c>
      <c r="B74" s="208"/>
      <c r="C74" s="208">
        <v>1789</v>
      </c>
      <c r="D74" s="94" t="s">
        <v>179</v>
      </c>
      <c r="E74" s="101">
        <v>284</v>
      </c>
      <c r="F74" s="94" t="s">
        <v>181</v>
      </c>
      <c r="G74" s="93">
        <v>-1.51772125977507</v>
      </c>
      <c r="H74" s="185" t="s">
        <v>237</v>
      </c>
      <c r="I74" s="205"/>
      <c r="J74" s="205"/>
      <c r="K74" s="185" t="s">
        <v>238</v>
      </c>
      <c r="L74" s="189"/>
      <c r="N74" s="217" t="s">
        <v>316</v>
      </c>
      <c r="O74" s="218"/>
      <c r="P74" s="162">
        <v>67</v>
      </c>
      <c r="Q74" s="218" t="s">
        <v>179</v>
      </c>
      <c r="R74" s="163">
        <v>28</v>
      </c>
      <c r="S74" s="218" t="s">
        <v>182</v>
      </c>
      <c r="T74" s="163" t="s">
        <v>375</v>
      </c>
      <c r="U74" s="197" t="s">
        <v>364</v>
      </c>
      <c r="V74" s="224" t="s">
        <v>369</v>
      </c>
      <c r="W74" s="239"/>
    </row>
    <row r="75" spans="1:23">
      <c r="A75" s="164"/>
      <c r="B75" s="165"/>
      <c r="C75" s="165"/>
      <c r="D75" s="94" t="s">
        <v>180</v>
      </c>
      <c r="E75" s="101">
        <v>752</v>
      </c>
      <c r="F75" s="94" t="s">
        <v>181</v>
      </c>
      <c r="G75" s="103">
        <v>-1.45727678581859</v>
      </c>
      <c r="H75" s="169"/>
      <c r="I75" s="151"/>
      <c r="J75" s="151"/>
      <c r="K75" s="169"/>
      <c r="L75" s="190"/>
      <c r="N75" s="219"/>
      <c r="O75" s="220"/>
      <c r="P75" s="175"/>
      <c r="Q75" s="220"/>
      <c r="R75" s="176"/>
      <c r="S75" s="220"/>
      <c r="T75" s="176"/>
      <c r="U75" s="177"/>
      <c r="V75" s="237"/>
      <c r="W75" s="240"/>
    </row>
    <row r="76" spans="1:23">
      <c r="A76" s="164"/>
      <c r="B76" s="165"/>
      <c r="C76" s="165"/>
      <c r="D76" s="96" t="s">
        <v>179</v>
      </c>
      <c r="E76" s="87">
        <v>1343</v>
      </c>
      <c r="F76" s="98" t="s">
        <v>182</v>
      </c>
      <c r="G76" s="103">
        <v>-1.4321712580930801</v>
      </c>
      <c r="H76" s="170"/>
      <c r="I76" s="151"/>
      <c r="J76" s="151"/>
      <c r="K76" s="170"/>
      <c r="L76" s="206"/>
    </row>
    <row r="77" spans="1:23">
      <c r="A77" s="207" t="s">
        <v>166</v>
      </c>
      <c r="B77" s="208"/>
      <c r="C77" s="208"/>
      <c r="D77" s="94" t="s">
        <v>179</v>
      </c>
      <c r="E77" s="105">
        <v>255</v>
      </c>
      <c r="F77" s="94" t="s">
        <v>181</v>
      </c>
      <c r="G77" s="93">
        <v>-1.54820654768494</v>
      </c>
      <c r="H77" s="209" t="s">
        <v>259</v>
      </c>
      <c r="I77" s="210" t="s">
        <v>260</v>
      </c>
      <c r="J77" s="208"/>
      <c r="K77" s="211" t="s">
        <v>261</v>
      </c>
      <c r="L77" s="212"/>
    </row>
    <row r="78" spans="1:23">
      <c r="A78" s="164"/>
      <c r="B78" s="165"/>
      <c r="C78" s="165"/>
      <c r="D78" s="94" t="s">
        <v>180</v>
      </c>
      <c r="E78" s="101">
        <v>629</v>
      </c>
      <c r="F78" s="94" t="s">
        <v>181</v>
      </c>
      <c r="G78" s="103">
        <v>-1.49799384694176</v>
      </c>
      <c r="H78" s="169"/>
      <c r="I78" s="165"/>
      <c r="J78" s="165"/>
      <c r="K78" s="180"/>
      <c r="L78" s="181"/>
    </row>
    <row r="79" spans="1:23">
      <c r="A79" s="164"/>
      <c r="B79" s="165"/>
      <c r="C79" s="165"/>
      <c r="D79" s="10" t="s">
        <v>254</v>
      </c>
      <c r="E79" s="101">
        <v>1266</v>
      </c>
      <c r="F79" s="10" t="s">
        <v>253</v>
      </c>
      <c r="G79" s="103">
        <v>-1.4820059575087701</v>
      </c>
      <c r="H79" s="169"/>
      <c r="I79" s="165"/>
      <c r="J79" s="165"/>
      <c r="K79" s="180"/>
      <c r="L79" s="181"/>
    </row>
    <row r="80" spans="1:23">
      <c r="A80" s="164"/>
      <c r="B80" s="165"/>
      <c r="C80" s="165"/>
      <c r="D80" s="100" t="s">
        <v>255</v>
      </c>
      <c r="E80" s="101">
        <v>1277</v>
      </c>
      <c r="F80" s="100" t="s">
        <v>182</v>
      </c>
      <c r="G80" s="103">
        <v>-1.4820081836096799</v>
      </c>
      <c r="H80" s="169"/>
      <c r="I80" s="165"/>
      <c r="J80" s="165"/>
      <c r="K80" s="180"/>
      <c r="L80" s="181"/>
    </row>
    <row r="81" spans="1:12">
      <c r="A81" s="164"/>
      <c r="B81" s="165"/>
      <c r="C81" s="165"/>
      <c r="D81" s="10" t="s">
        <v>179</v>
      </c>
      <c r="E81" s="101">
        <v>1362</v>
      </c>
      <c r="F81" s="10" t="s">
        <v>182</v>
      </c>
      <c r="G81" s="103">
        <v>-1.48215212282178</v>
      </c>
      <c r="H81" s="169"/>
      <c r="I81" s="165"/>
      <c r="J81" s="165"/>
      <c r="K81" s="180"/>
      <c r="L81" s="181"/>
    </row>
    <row r="82" spans="1:12">
      <c r="A82" s="164"/>
      <c r="B82" s="165"/>
      <c r="C82" s="165"/>
      <c r="D82" s="12" t="s">
        <v>180</v>
      </c>
      <c r="E82" s="87">
        <v>2305</v>
      </c>
      <c r="F82" s="12" t="s">
        <v>182</v>
      </c>
      <c r="G82" s="103">
        <v>-1.4936338127470099</v>
      </c>
      <c r="H82" s="170"/>
      <c r="I82" s="167"/>
      <c r="J82" s="167"/>
      <c r="K82" s="180"/>
      <c r="L82" s="181"/>
    </row>
    <row r="83" spans="1:12">
      <c r="A83" s="207" t="s">
        <v>220</v>
      </c>
      <c r="B83" s="208"/>
      <c r="C83" s="208">
        <v>3038</v>
      </c>
      <c r="D83" s="94" t="s">
        <v>179</v>
      </c>
      <c r="E83" s="105">
        <v>221</v>
      </c>
      <c r="F83" s="94" t="s">
        <v>181</v>
      </c>
      <c r="G83" s="93">
        <v>-1.60607555362496</v>
      </c>
      <c r="H83" s="185" t="s">
        <v>239</v>
      </c>
      <c r="I83" s="205"/>
      <c r="J83" s="205"/>
      <c r="K83" s="185" t="s">
        <v>240</v>
      </c>
      <c r="L83" s="189"/>
    </row>
    <row r="84" spans="1:12">
      <c r="A84" s="164"/>
      <c r="B84" s="165"/>
      <c r="C84" s="165"/>
      <c r="D84" s="94" t="s">
        <v>180</v>
      </c>
      <c r="E84" s="101">
        <v>535</v>
      </c>
      <c r="F84" s="94" t="s">
        <v>181</v>
      </c>
      <c r="G84" s="103">
        <v>-1.54610108582461</v>
      </c>
      <c r="H84" s="169"/>
      <c r="I84" s="151"/>
      <c r="J84" s="151"/>
      <c r="K84" s="169"/>
      <c r="L84" s="190"/>
    </row>
    <row r="85" spans="1:12">
      <c r="A85" s="175"/>
      <c r="B85" s="176"/>
      <c r="C85" s="176"/>
      <c r="D85" s="96" t="s">
        <v>179</v>
      </c>
      <c r="E85" s="87">
        <v>1151</v>
      </c>
      <c r="F85" s="98" t="s">
        <v>182</v>
      </c>
      <c r="G85" s="99">
        <v>-1.52328790184225</v>
      </c>
      <c r="H85" s="177"/>
      <c r="I85" s="188"/>
      <c r="J85" s="188"/>
      <c r="K85" s="177"/>
      <c r="L85" s="191"/>
    </row>
    <row r="86" spans="1:12">
      <c r="A86" s="162" t="s">
        <v>167</v>
      </c>
      <c r="B86" s="163"/>
      <c r="C86" s="163">
        <v>2168</v>
      </c>
      <c r="D86" s="94" t="s">
        <v>179</v>
      </c>
      <c r="E86" s="105">
        <v>152</v>
      </c>
      <c r="F86" s="94" t="s">
        <v>181</v>
      </c>
      <c r="G86" s="93">
        <v>-1.6699420406871099</v>
      </c>
      <c r="H86" s="168" t="s">
        <v>241</v>
      </c>
      <c r="I86" s="187"/>
      <c r="J86" s="187"/>
      <c r="K86" s="168" t="s">
        <v>242</v>
      </c>
      <c r="L86" s="198"/>
    </row>
    <row r="87" spans="1:12">
      <c r="A87" s="164"/>
      <c r="B87" s="165"/>
      <c r="C87" s="165"/>
      <c r="D87" s="94" t="s">
        <v>180</v>
      </c>
      <c r="E87" s="101">
        <v>676</v>
      </c>
      <c r="F87" s="94" t="s">
        <v>181</v>
      </c>
      <c r="G87" s="103">
        <v>-1.59936316013553</v>
      </c>
      <c r="H87" s="169"/>
      <c r="I87" s="151"/>
      <c r="J87" s="151"/>
      <c r="K87" s="169"/>
      <c r="L87" s="190"/>
    </row>
    <row r="88" spans="1:12">
      <c r="A88" s="175"/>
      <c r="B88" s="176"/>
      <c r="C88" s="176"/>
      <c r="D88" s="96" t="s">
        <v>179</v>
      </c>
      <c r="E88" s="87">
        <v>1544</v>
      </c>
      <c r="F88" s="98" t="s">
        <v>182</v>
      </c>
      <c r="G88" s="103">
        <v>-1.5516794817144901</v>
      </c>
      <c r="H88" s="177"/>
      <c r="I88" s="188"/>
      <c r="J88" s="188"/>
      <c r="K88" s="177"/>
      <c r="L88" s="191"/>
    </row>
    <row r="89" spans="1:12">
      <c r="A89" s="162" t="s">
        <v>168</v>
      </c>
      <c r="B89" s="163"/>
      <c r="C89" s="163">
        <v>1018</v>
      </c>
      <c r="D89" s="94" t="s">
        <v>179</v>
      </c>
      <c r="E89" s="105">
        <v>114</v>
      </c>
      <c r="F89" s="94" t="s">
        <v>181</v>
      </c>
      <c r="G89" s="93">
        <v>-1.6323218699219699</v>
      </c>
      <c r="H89" s="168" t="s">
        <v>243</v>
      </c>
      <c r="I89" s="187"/>
      <c r="J89" s="187"/>
      <c r="K89" s="168" t="s">
        <v>244</v>
      </c>
      <c r="L89" s="198"/>
    </row>
    <row r="90" spans="1:12">
      <c r="A90" s="164"/>
      <c r="B90" s="165"/>
      <c r="C90" s="165"/>
      <c r="D90" s="96" t="s">
        <v>180</v>
      </c>
      <c r="E90" s="101">
        <v>339</v>
      </c>
      <c r="F90" s="94" t="s">
        <v>181</v>
      </c>
      <c r="G90" s="103">
        <v>-1.600447087399</v>
      </c>
      <c r="H90" s="177"/>
      <c r="I90" s="151"/>
      <c r="J90" s="151"/>
      <c r="K90" s="177"/>
      <c r="L90" s="191"/>
    </row>
    <row r="91" spans="1:12">
      <c r="A91" s="162" t="s">
        <v>169</v>
      </c>
      <c r="B91" s="163"/>
      <c r="C91" s="163">
        <v>947</v>
      </c>
      <c r="D91" s="94" t="s">
        <v>179</v>
      </c>
      <c r="E91" s="105">
        <v>99</v>
      </c>
      <c r="F91" s="106" t="s">
        <v>181</v>
      </c>
      <c r="G91" s="93">
        <v>-1.54834112329548</v>
      </c>
      <c r="H91" s="200" t="s">
        <v>262</v>
      </c>
      <c r="I91" s="178" t="s">
        <v>263</v>
      </c>
      <c r="J91" s="163"/>
      <c r="K91" s="168" t="s">
        <v>264</v>
      </c>
      <c r="L91" s="172"/>
    </row>
    <row r="92" spans="1:12">
      <c r="A92" s="164"/>
      <c r="B92" s="165"/>
      <c r="C92" s="165"/>
      <c r="D92" s="94" t="s">
        <v>180</v>
      </c>
      <c r="E92" s="101">
        <v>297</v>
      </c>
      <c r="F92" s="102" t="s">
        <v>181</v>
      </c>
      <c r="G92" s="103">
        <v>-1.5066756784417099</v>
      </c>
      <c r="H92" s="201"/>
      <c r="I92" s="204"/>
      <c r="J92" s="165"/>
      <c r="K92" s="186"/>
      <c r="L92" s="173"/>
    </row>
    <row r="93" spans="1:12">
      <c r="A93" s="164"/>
      <c r="B93" s="165"/>
      <c r="C93" s="165"/>
      <c r="D93" s="94" t="s">
        <v>254</v>
      </c>
      <c r="E93" s="101">
        <v>659</v>
      </c>
      <c r="F93" s="102" t="s">
        <v>253</v>
      </c>
      <c r="G93" s="103">
        <v>-1.48127571724276</v>
      </c>
      <c r="H93" s="201"/>
      <c r="I93" s="204"/>
      <c r="J93" s="165"/>
      <c r="K93" s="186"/>
      <c r="L93" s="173"/>
    </row>
    <row r="94" spans="1:12">
      <c r="A94" s="164"/>
      <c r="B94" s="165"/>
      <c r="C94" s="165"/>
      <c r="D94" s="94" t="s">
        <v>255</v>
      </c>
      <c r="E94" s="104">
        <v>661</v>
      </c>
      <c r="F94" s="61" t="s">
        <v>182</v>
      </c>
      <c r="G94" s="95">
        <v>-1.4812763433835401</v>
      </c>
      <c r="H94" s="202"/>
      <c r="I94" s="165"/>
      <c r="J94" s="165"/>
      <c r="K94" s="169"/>
      <c r="L94" s="173"/>
    </row>
    <row r="95" spans="1:12">
      <c r="A95" s="164"/>
      <c r="B95" s="165"/>
      <c r="C95" s="165"/>
      <c r="D95" s="102" t="s">
        <v>179</v>
      </c>
      <c r="E95" s="101">
        <v>813</v>
      </c>
      <c r="F95" s="102" t="s">
        <v>182</v>
      </c>
      <c r="G95" s="95">
        <v>-1.48338520276727</v>
      </c>
      <c r="H95" s="202"/>
      <c r="I95" s="165"/>
      <c r="J95" s="165"/>
      <c r="K95" s="169"/>
      <c r="L95" s="173"/>
    </row>
    <row r="96" spans="1:12">
      <c r="A96" s="166"/>
      <c r="B96" s="167"/>
      <c r="C96" s="167"/>
      <c r="D96" s="98" t="s">
        <v>180</v>
      </c>
      <c r="E96" s="97">
        <v>946</v>
      </c>
      <c r="F96" s="98" t="s">
        <v>182</v>
      </c>
      <c r="G96" s="95">
        <v>-1.4909973276098201</v>
      </c>
      <c r="H96" s="203"/>
      <c r="I96" s="176"/>
      <c r="J96" s="176"/>
      <c r="K96" s="170"/>
      <c r="L96" s="174"/>
    </row>
    <row r="97" spans="1:13">
      <c r="A97" s="162" t="s">
        <v>170</v>
      </c>
      <c r="B97" s="163"/>
      <c r="C97" s="163">
        <v>1210</v>
      </c>
      <c r="D97" s="94" t="s">
        <v>179</v>
      </c>
      <c r="E97" s="101">
        <v>106</v>
      </c>
      <c r="F97" s="94" t="s">
        <v>181</v>
      </c>
      <c r="G97" s="93">
        <v>-1.5033263587696</v>
      </c>
      <c r="H97" s="185" t="s">
        <v>245</v>
      </c>
      <c r="I97" s="187"/>
      <c r="J97" s="187"/>
      <c r="K97" s="185" t="s">
        <v>246</v>
      </c>
      <c r="L97" s="189"/>
    </row>
    <row r="98" spans="1:13">
      <c r="A98" s="164"/>
      <c r="B98" s="165"/>
      <c r="C98" s="165"/>
      <c r="D98" s="94" t="s">
        <v>180</v>
      </c>
      <c r="E98" s="101">
        <v>415</v>
      </c>
      <c r="F98" s="94" t="s">
        <v>181</v>
      </c>
      <c r="G98" s="103">
        <v>-1.41682016227174</v>
      </c>
      <c r="H98" s="169"/>
      <c r="I98" s="151"/>
      <c r="J98" s="151"/>
      <c r="K98" s="169"/>
      <c r="L98" s="190"/>
    </row>
    <row r="99" spans="1:13">
      <c r="A99" s="175"/>
      <c r="B99" s="176"/>
      <c r="C99" s="176"/>
      <c r="D99" s="96" t="s">
        <v>179</v>
      </c>
      <c r="E99" s="87">
        <v>987</v>
      </c>
      <c r="F99" s="98" t="s">
        <v>182</v>
      </c>
      <c r="G99" s="103">
        <v>-1.38554914913752</v>
      </c>
      <c r="H99" s="177"/>
      <c r="I99" s="188"/>
      <c r="J99" s="188"/>
      <c r="K99" s="177"/>
      <c r="L99" s="191"/>
    </row>
    <row r="100" spans="1:13">
      <c r="A100" s="162" t="s">
        <v>171</v>
      </c>
      <c r="B100" s="163"/>
      <c r="C100" s="163">
        <v>659</v>
      </c>
      <c r="D100" s="94" t="s">
        <v>179</v>
      </c>
      <c r="E100" s="105">
        <v>99</v>
      </c>
      <c r="F100" s="94" t="s">
        <v>181</v>
      </c>
      <c r="G100" s="107">
        <v>-1.54833973856492</v>
      </c>
      <c r="H100" s="168" t="s">
        <v>249</v>
      </c>
      <c r="I100" s="187"/>
      <c r="J100" s="187"/>
      <c r="K100" s="168" t="s">
        <v>248</v>
      </c>
      <c r="L100" s="198"/>
    </row>
    <row r="101" spans="1:13">
      <c r="A101" s="164"/>
      <c r="B101" s="165"/>
      <c r="C101" s="165"/>
      <c r="D101" s="96" t="s">
        <v>180</v>
      </c>
      <c r="E101" s="101">
        <v>297</v>
      </c>
      <c r="F101" s="94" t="s">
        <v>181</v>
      </c>
      <c r="G101" s="103">
        <v>-1.50667265233338</v>
      </c>
      <c r="H101" s="177"/>
      <c r="I101" s="151"/>
      <c r="J101" s="151"/>
      <c r="K101" s="177"/>
      <c r="L101" s="191"/>
    </row>
    <row r="102" spans="1:13">
      <c r="A102" s="162" t="s">
        <v>172</v>
      </c>
      <c r="B102" s="163"/>
      <c r="C102" s="163">
        <v>1014</v>
      </c>
      <c r="D102" s="94" t="s">
        <v>179</v>
      </c>
      <c r="E102" s="105">
        <v>114</v>
      </c>
      <c r="F102" s="94" t="s">
        <v>181</v>
      </c>
      <c r="G102" s="93">
        <v>-1.6323210451666199</v>
      </c>
      <c r="H102" s="168" t="s">
        <v>247</v>
      </c>
      <c r="I102" s="187"/>
      <c r="J102" s="187"/>
      <c r="K102" s="168" t="s">
        <v>250</v>
      </c>
      <c r="L102" s="172"/>
    </row>
    <row r="103" spans="1:13">
      <c r="A103" s="164"/>
      <c r="B103" s="165"/>
      <c r="C103" s="165"/>
      <c r="D103" s="96" t="s">
        <v>180</v>
      </c>
      <c r="E103" s="104">
        <v>339</v>
      </c>
      <c r="F103" s="96" t="s">
        <v>181</v>
      </c>
      <c r="G103" s="95">
        <v>-1.600445578392</v>
      </c>
      <c r="H103" s="177"/>
      <c r="I103" s="151"/>
      <c r="J103" s="151"/>
      <c r="K103" s="177"/>
      <c r="L103" s="199"/>
    </row>
    <row r="104" spans="1:13">
      <c r="A104" s="162" t="s">
        <v>177</v>
      </c>
      <c r="B104" s="163"/>
      <c r="C104" s="163">
        <v>1000</v>
      </c>
      <c r="D104" s="94" t="s">
        <v>179</v>
      </c>
      <c r="E104" s="105">
        <v>182</v>
      </c>
      <c r="F104" s="94" t="s">
        <v>181</v>
      </c>
      <c r="G104" s="93">
        <v>-1.69170200471476</v>
      </c>
      <c r="H104" s="168" t="s">
        <v>251</v>
      </c>
      <c r="I104" s="187"/>
      <c r="J104" s="187"/>
      <c r="K104" s="168" t="s">
        <v>252</v>
      </c>
      <c r="L104" s="198"/>
    </row>
    <row r="105" spans="1:13">
      <c r="A105" s="164"/>
      <c r="B105" s="165"/>
      <c r="C105" s="165"/>
      <c r="D105" s="94" t="s">
        <v>180</v>
      </c>
      <c r="E105" s="101">
        <v>401</v>
      </c>
      <c r="F105" s="94" t="s">
        <v>181</v>
      </c>
      <c r="G105" s="103">
        <v>-1.6048901501883801</v>
      </c>
      <c r="H105" s="169"/>
      <c r="I105" s="151"/>
      <c r="J105" s="151"/>
      <c r="K105" s="169"/>
      <c r="L105" s="190"/>
    </row>
    <row r="106" spans="1:13">
      <c r="A106" s="175"/>
      <c r="B106" s="176"/>
      <c r="C106" s="176"/>
      <c r="D106" s="96" t="s">
        <v>179</v>
      </c>
      <c r="E106" s="87">
        <v>827</v>
      </c>
      <c r="F106" s="98" t="s">
        <v>182</v>
      </c>
      <c r="G106" s="103">
        <v>-1.5689500273785899</v>
      </c>
      <c r="H106" s="177"/>
      <c r="I106" s="188"/>
      <c r="J106" s="188"/>
      <c r="K106" s="177"/>
      <c r="L106" s="191"/>
    </row>
    <row r="107" spans="1:13">
      <c r="A107" s="162" t="s">
        <v>173</v>
      </c>
      <c r="B107" s="163"/>
      <c r="C107" s="163"/>
      <c r="D107" s="94" t="s">
        <v>179</v>
      </c>
      <c r="E107" s="105">
        <v>190</v>
      </c>
      <c r="F107" s="94" t="s">
        <v>181</v>
      </c>
      <c r="G107" s="93">
        <v>-1.6377093616598699</v>
      </c>
      <c r="H107" s="168" t="s">
        <v>276</v>
      </c>
      <c r="I107" s="171" t="s">
        <v>283</v>
      </c>
      <c r="J107" s="163"/>
      <c r="K107" s="197" t="s">
        <v>275</v>
      </c>
      <c r="L107" s="198"/>
    </row>
    <row r="108" spans="1:13">
      <c r="A108" s="164"/>
      <c r="B108" s="165"/>
      <c r="C108" s="165"/>
      <c r="D108" s="94" t="s">
        <v>180</v>
      </c>
      <c r="E108" s="101">
        <v>442</v>
      </c>
      <c r="F108" s="94" t="s">
        <v>181</v>
      </c>
      <c r="G108" s="103">
        <v>-1.59280407158594</v>
      </c>
      <c r="H108" s="186"/>
      <c r="I108" s="196"/>
      <c r="J108" s="165"/>
      <c r="K108" s="169"/>
      <c r="L108" s="190"/>
    </row>
    <row r="109" spans="1:13">
      <c r="A109" s="164"/>
      <c r="B109" s="165"/>
      <c r="C109" s="165"/>
      <c r="D109" s="100" t="s">
        <v>254</v>
      </c>
      <c r="E109" s="101">
        <v>966</v>
      </c>
      <c r="F109" s="102" t="s">
        <v>253</v>
      </c>
      <c r="G109" s="103">
        <v>-1.5704793768344301</v>
      </c>
      <c r="H109" s="186"/>
      <c r="I109" s="196"/>
      <c r="J109" s="165"/>
      <c r="K109" s="169"/>
      <c r="L109" s="190"/>
    </row>
    <row r="110" spans="1:13">
      <c r="A110" s="164"/>
      <c r="B110" s="165"/>
      <c r="C110" s="165"/>
      <c r="D110" s="100" t="s">
        <v>255</v>
      </c>
      <c r="E110" s="101">
        <v>973</v>
      </c>
      <c r="F110" s="102" t="s">
        <v>182</v>
      </c>
      <c r="G110" s="103">
        <v>-1.57048048521262</v>
      </c>
      <c r="H110" s="186"/>
      <c r="I110" s="196"/>
      <c r="J110" s="165"/>
      <c r="K110" s="169"/>
      <c r="L110" s="190"/>
    </row>
    <row r="111" spans="1:13">
      <c r="A111" s="164"/>
      <c r="B111" s="165"/>
      <c r="C111" s="165"/>
      <c r="D111" s="100" t="s">
        <v>179</v>
      </c>
      <c r="E111" s="101">
        <v>1008</v>
      </c>
      <c r="F111" s="102" t="s">
        <v>182</v>
      </c>
      <c r="G111" s="103">
        <v>-1.57051478045217</v>
      </c>
      <c r="H111" s="169"/>
      <c r="I111" s="165"/>
      <c r="J111" s="165"/>
      <c r="K111" s="169"/>
      <c r="L111" s="190"/>
      <c r="M111" s="108"/>
    </row>
    <row r="112" spans="1:13">
      <c r="A112" s="164"/>
      <c r="B112" s="165"/>
      <c r="C112" s="165"/>
      <c r="D112" s="100" t="s">
        <v>273</v>
      </c>
      <c r="E112" s="101">
        <v>1942</v>
      </c>
      <c r="F112" s="102" t="s">
        <v>182</v>
      </c>
      <c r="G112" s="103">
        <v>-1.5748645628479101</v>
      </c>
      <c r="H112" s="169"/>
      <c r="I112" s="165"/>
      <c r="J112" s="165"/>
      <c r="K112" s="169"/>
      <c r="L112" s="190"/>
    </row>
    <row r="113" spans="1:15">
      <c r="A113" s="164"/>
      <c r="B113" s="165"/>
      <c r="C113" s="165"/>
      <c r="D113" s="100" t="s">
        <v>254</v>
      </c>
      <c r="E113" s="101">
        <v>1948</v>
      </c>
      <c r="F113" s="102" t="s">
        <v>182</v>
      </c>
      <c r="G113" s="103">
        <v>-1.5748654350356099</v>
      </c>
      <c r="H113" s="169"/>
      <c r="I113" s="165"/>
      <c r="J113" s="165"/>
      <c r="K113" s="169"/>
      <c r="L113" s="190"/>
    </row>
    <row r="114" spans="1:15">
      <c r="A114" s="164"/>
      <c r="B114" s="165"/>
      <c r="C114" s="165"/>
      <c r="D114" s="100" t="s">
        <v>277</v>
      </c>
      <c r="E114" s="101">
        <v>1955</v>
      </c>
      <c r="F114" s="102" t="s">
        <v>181</v>
      </c>
      <c r="G114" s="103">
        <v>-1.57486574121087</v>
      </c>
      <c r="H114" s="169"/>
      <c r="I114" s="165"/>
      <c r="J114" s="165"/>
      <c r="K114" s="169"/>
      <c r="L114" s="190"/>
    </row>
    <row r="115" spans="1:15">
      <c r="A115" s="175"/>
      <c r="B115" s="176"/>
      <c r="C115" s="176"/>
      <c r="D115" s="12" t="s">
        <v>179</v>
      </c>
      <c r="E115" s="87">
        <v>3737</v>
      </c>
      <c r="F115" s="12" t="s">
        <v>182</v>
      </c>
      <c r="G115" s="103">
        <v>-1.5570662780251401</v>
      </c>
      <c r="H115" s="177"/>
      <c r="I115" s="176"/>
      <c r="J115" s="176"/>
      <c r="K115" s="177"/>
      <c r="L115" s="191"/>
    </row>
    <row r="116" spans="1:15">
      <c r="A116" s="162" t="s">
        <v>174</v>
      </c>
      <c r="B116" s="163"/>
      <c r="C116" s="163">
        <v>1278</v>
      </c>
      <c r="D116" s="92" t="s">
        <v>179</v>
      </c>
      <c r="E116" s="105">
        <v>238</v>
      </c>
      <c r="F116" s="106" t="s">
        <v>181</v>
      </c>
      <c r="G116" s="93">
        <v>-1.5234765646024799</v>
      </c>
      <c r="H116" s="168" t="s">
        <v>265</v>
      </c>
      <c r="I116" s="178" t="s">
        <v>266</v>
      </c>
      <c r="J116" s="163"/>
      <c r="K116" s="171" t="s">
        <v>267</v>
      </c>
      <c r="L116" s="192"/>
    </row>
    <row r="117" spans="1:15">
      <c r="A117" s="164"/>
      <c r="B117" s="165"/>
      <c r="C117" s="165"/>
      <c r="D117" s="100" t="s">
        <v>180</v>
      </c>
      <c r="E117" s="101">
        <v>520</v>
      </c>
      <c r="F117" s="102" t="s">
        <v>181</v>
      </c>
      <c r="G117" s="103">
        <v>-1.49763378003406</v>
      </c>
      <c r="H117" s="169"/>
      <c r="I117" s="165"/>
      <c r="J117" s="165"/>
      <c r="K117" s="180"/>
      <c r="L117" s="193"/>
    </row>
    <row r="118" spans="1:15">
      <c r="A118" s="164"/>
      <c r="B118" s="165"/>
      <c r="C118" s="165"/>
      <c r="D118" s="94" t="s">
        <v>254</v>
      </c>
      <c r="E118" s="101">
        <v>929</v>
      </c>
      <c r="F118" s="102" t="s">
        <v>253</v>
      </c>
      <c r="G118" s="103">
        <v>-1.4828993735078799</v>
      </c>
      <c r="H118" s="169"/>
      <c r="I118" s="165"/>
      <c r="J118" s="165"/>
      <c r="K118" s="180"/>
      <c r="L118" s="193"/>
    </row>
    <row r="119" spans="1:15">
      <c r="A119" s="164"/>
      <c r="B119" s="165"/>
      <c r="C119" s="165"/>
      <c r="D119" s="94" t="s">
        <v>255</v>
      </c>
      <c r="E119" s="104">
        <v>932</v>
      </c>
      <c r="F119" s="61" t="s">
        <v>182</v>
      </c>
      <c r="G119" s="95">
        <v>-1.4828999103299201</v>
      </c>
      <c r="H119" s="169"/>
      <c r="I119" s="165"/>
      <c r="J119" s="165"/>
      <c r="K119" s="180"/>
      <c r="L119" s="193"/>
    </row>
    <row r="120" spans="1:15">
      <c r="A120" s="166"/>
      <c r="B120" s="167"/>
      <c r="C120" s="167"/>
      <c r="D120" s="98" t="s">
        <v>179</v>
      </c>
      <c r="E120" s="97">
        <v>1210</v>
      </c>
      <c r="F120" s="98" t="s">
        <v>182</v>
      </c>
      <c r="G120" s="95">
        <v>-1.4872313491211</v>
      </c>
      <c r="H120" s="170"/>
      <c r="I120" s="176"/>
      <c r="J120" s="176"/>
      <c r="K120" s="194"/>
      <c r="L120" s="195"/>
    </row>
    <row r="121" spans="1:15">
      <c r="A121" s="162" t="s">
        <v>175</v>
      </c>
      <c r="B121" s="163"/>
      <c r="C121" s="184" t="s">
        <v>282</v>
      </c>
      <c r="D121" s="92" t="s">
        <v>179</v>
      </c>
      <c r="E121" s="105">
        <v>330</v>
      </c>
      <c r="F121" s="94" t="s">
        <v>181</v>
      </c>
      <c r="G121" s="93">
        <v>-1.4591993840254001</v>
      </c>
      <c r="H121" s="185" t="s">
        <v>271</v>
      </c>
      <c r="I121" s="187"/>
      <c r="J121" s="187"/>
      <c r="K121" s="185" t="s">
        <v>272</v>
      </c>
      <c r="L121" s="189"/>
    </row>
    <row r="122" spans="1:15">
      <c r="A122" s="164"/>
      <c r="B122" s="165"/>
      <c r="C122" s="165"/>
      <c r="D122" s="94" t="s">
        <v>180</v>
      </c>
      <c r="E122" s="101">
        <v>867</v>
      </c>
      <c r="F122" s="94" t="s">
        <v>181</v>
      </c>
      <c r="G122" s="103">
        <v>-1.4072517970154901</v>
      </c>
      <c r="H122" s="186"/>
      <c r="I122" s="151"/>
      <c r="J122" s="151"/>
      <c r="K122" s="186"/>
      <c r="L122" s="190"/>
    </row>
    <row r="123" spans="1:15">
      <c r="A123" s="164"/>
      <c r="B123" s="165"/>
      <c r="C123" s="165"/>
      <c r="D123" s="100" t="s">
        <v>179</v>
      </c>
      <c r="E123" s="101">
        <v>1498</v>
      </c>
      <c r="F123" s="102" t="s">
        <v>182</v>
      </c>
      <c r="G123" s="103">
        <v>-1.3863825535646399</v>
      </c>
      <c r="H123" s="169"/>
      <c r="I123" s="151"/>
      <c r="J123" s="151"/>
      <c r="K123" s="169"/>
      <c r="L123" s="190"/>
    </row>
    <row r="124" spans="1:15">
      <c r="A124" s="164"/>
      <c r="B124" s="165"/>
      <c r="C124" s="165"/>
      <c r="D124" s="100" t="s">
        <v>273</v>
      </c>
      <c r="E124" s="101">
        <v>1629</v>
      </c>
      <c r="F124" s="102" t="s">
        <v>181</v>
      </c>
      <c r="G124" s="103">
        <v>-1.3847519195670199</v>
      </c>
      <c r="H124" s="169"/>
      <c r="I124" s="151"/>
      <c r="J124" s="151"/>
      <c r="K124" s="169"/>
      <c r="L124" s="190"/>
    </row>
    <row r="125" spans="1:15">
      <c r="A125" s="164"/>
      <c r="B125" s="165"/>
      <c r="C125" s="165"/>
      <c r="D125" s="100" t="s">
        <v>179</v>
      </c>
      <c r="E125" s="101">
        <v>1698</v>
      </c>
      <c r="F125" s="102" t="s">
        <v>182</v>
      </c>
      <c r="G125" s="103">
        <v>-1.3841057039332301</v>
      </c>
      <c r="H125" s="169"/>
      <c r="I125" s="151"/>
      <c r="J125" s="151"/>
      <c r="K125" s="169"/>
      <c r="L125" s="190"/>
    </row>
    <row r="126" spans="1:15">
      <c r="A126" s="164"/>
      <c r="B126" s="165"/>
      <c r="C126" s="165"/>
      <c r="D126" s="100" t="s">
        <v>180</v>
      </c>
      <c r="E126" s="101">
        <v>1970</v>
      </c>
      <c r="F126" s="102" t="s">
        <v>182</v>
      </c>
      <c r="G126" s="103">
        <v>-1.3827857597055</v>
      </c>
      <c r="H126" s="169"/>
      <c r="I126" s="151"/>
      <c r="J126" s="151"/>
      <c r="K126" s="169"/>
      <c r="L126" s="190"/>
    </row>
    <row r="127" spans="1:15">
      <c r="A127" s="175"/>
      <c r="B127" s="176"/>
      <c r="C127" s="176"/>
      <c r="D127" s="12" t="s">
        <v>274</v>
      </c>
      <c r="E127" s="87">
        <v>2035</v>
      </c>
      <c r="F127" s="12" t="s">
        <v>181</v>
      </c>
      <c r="G127" s="103">
        <v>-1.3827361808918901</v>
      </c>
      <c r="H127" s="177"/>
      <c r="I127" s="188"/>
      <c r="J127" s="188"/>
      <c r="K127" s="177"/>
      <c r="L127" s="191"/>
      <c r="M127" s="238"/>
      <c r="N127" s="147"/>
      <c r="O127" s="147"/>
    </row>
    <row r="128" spans="1:15">
      <c r="A128" s="162" t="s">
        <v>176</v>
      </c>
      <c r="B128" s="163"/>
      <c r="C128" s="163">
        <v>1278</v>
      </c>
      <c r="D128" s="92" t="s">
        <v>179</v>
      </c>
      <c r="E128" s="105">
        <v>238</v>
      </c>
      <c r="F128" s="106" t="s">
        <v>181</v>
      </c>
      <c r="G128" s="93">
        <v>-1.5234775078249401</v>
      </c>
      <c r="H128" s="168" t="s">
        <v>268</v>
      </c>
      <c r="I128" s="178" t="s">
        <v>269</v>
      </c>
      <c r="J128" s="163"/>
      <c r="K128" s="171" t="s">
        <v>270</v>
      </c>
      <c r="L128" s="179"/>
    </row>
    <row r="129" spans="1:12">
      <c r="A129" s="164"/>
      <c r="B129" s="165"/>
      <c r="C129" s="165"/>
      <c r="D129" s="100" t="s">
        <v>180</v>
      </c>
      <c r="E129" s="101">
        <v>520</v>
      </c>
      <c r="F129" s="102" t="s">
        <v>181</v>
      </c>
      <c r="G129" s="103">
        <v>-1.49763465447954</v>
      </c>
      <c r="H129" s="169"/>
      <c r="I129" s="165"/>
      <c r="J129" s="165"/>
      <c r="K129" s="180"/>
      <c r="L129" s="181"/>
    </row>
    <row r="130" spans="1:12">
      <c r="A130" s="164"/>
      <c r="B130" s="165"/>
      <c r="C130" s="165"/>
      <c r="D130" s="94" t="s">
        <v>254</v>
      </c>
      <c r="E130" s="101">
        <v>929</v>
      </c>
      <c r="F130" s="102" t="s">
        <v>253</v>
      </c>
      <c r="G130" s="103">
        <v>-1.48289937339581</v>
      </c>
      <c r="H130" s="169"/>
      <c r="I130" s="165"/>
      <c r="J130" s="165"/>
      <c r="K130" s="180"/>
      <c r="L130" s="181"/>
    </row>
    <row r="131" spans="1:12">
      <c r="A131" s="164"/>
      <c r="B131" s="165"/>
      <c r="C131" s="165"/>
      <c r="D131" s="94" t="s">
        <v>255</v>
      </c>
      <c r="E131" s="104">
        <v>932</v>
      </c>
      <c r="F131" s="61" t="s">
        <v>182</v>
      </c>
      <c r="G131" s="103">
        <v>-1.4828999069307001</v>
      </c>
      <c r="H131" s="169"/>
      <c r="I131" s="165"/>
      <c r="J131" s="165"/>
      <c r="K131" s="180"/>
      <c r="L131" s="181"/>
    </row>
    <row r="132" spans="1:12">
      <c r="A132" s="175"/>
      <c r="B132" s="176"/>
      <c r="C132" s="176"/>
      <c r="D132" s="98" t="s">
        <v>179</v>
      </c>
      <c r="E132" s="97">
        <v>1210</v>
      </c>
      <c r="F132" s="98" t="s">
        <v>182</v>
      </c>
      <c r="G132" s="103">
        <v>-1.48723099531416</v>
      </c>
      <c r="H132" s="177"/>
      <c r="I132" s="176"/>
      <c r="J132" s="176"/>
      <c r="K132" s="182"/>
      <c r="L132" s="183"/>
    </row>
    <row r="133" spans="1:12">
      <c r="A133" s="162" t="s">
        <v>178</v>
      </c>
      <c r="B133" s="163"/>
      <c r="C133" s="163">
        <v>4450</v>
      </c>
      <c r="D133" s="94" t="s">
        <v>179</v>
      </c>
      <c r="E133" s="105">
        <v>190</v>
      </c>
      <c r="F133" s="94" t="s">
        <v>181</v>
      </c>
      <c r="G133" s="93">
        <v>-1.6377082506090399</v>
      </c>
      <c r="H133" s="168" t="s">
        <v>278</v>
      </c>
      <c r="I133" s="171" t="s">
        <v>280</v>
      </c>
      <c r="J133" s="163"/>
      <c r="K133" s="168" t="s">
        <v>279</v>
      </c>
      <c r="L133" s="172"/>
    </row>
    <row r="134" spans="1:12">
      <c r="A134" s="164"/>
      <c r="B134" s="165"/>
      <c r="C134" s="165"/>
      <c r="D134" s="94" t="s">
        <v>180</v>
      </c>
      <c r="E134" s="101">
        <v>422</v>
      </c>
      <c r="F134" s="94" t="s">
        <v>181</v>
      </c>
      <c r="G134" s="103">
        <v>-1.5928050541705601</v>
      </c>
      <c r="H134" s="169"/>
      <c r="I134" s="165"/>
      <c r="J134" s="165"/>
      <c r="K134" s="169"/>
      <c r="L134" s="173"/>
    </row>
    <row r="135" spans="1:12">
      <c r="A135" s="164"/>
      <c r="B135" s="165"/>
      <c r="C135" s="165"/>
      <c r="D135" s="100" t="s">
        <v>254</v>
      </c>
      <c r="E135" s="101">
        <v>966</v>
      </c>
      <c r="F135" s="102" t="s">
        <v>253</v>
      </c>
      <c r="G135" s="103">
        <v>-1.570479376767</v>
      </c>
      <c r="H135" s="169"/>
      <c r="I135" s="165"/>
      <c r="J135" s="165"/>
      <c r="K135" s="169"/>
      <c r="L135" s="173"/>
    </row>
    <row r="136" spans="1:12">
      <c r="A136" s="164"/>
      <c r="B136" s="165"/>
      <c r="C136" s="165"/>
      <c r="D136" s="100" t="s">
        <v>255</v>
      </c>
      <c r="E136" s="101">
        <v>973</v>
      </c>
      <c r="F136" s="102" t="s">
        <v>182</v>
      </c>
      <c r="G136" s="103">
        <v>-1.57048048355068</v>
      </c>
      <c r="H136" s="169"/>
      <c r="I136" s="165"/>
      <c r="J136" s="165"/>
      <c r="K136" s="169"/>
      <c r="L136" s="173"/>
    </row>
    <row r="137" spans="1:12">
      <c r="A137" s="164"/>
      <c r="B137" s="165"/>
      <c r="C137" s="165"/>
      <c r="D137" s="100" t="s">
        <v>179</v>
      </c>
      <c r="E137" s="101">
        <v>1008</v>
      </c>
      <c r="F137" s="102" t="s">
        <v>182</v>
      </c>
      <c r="G137" s="103">
        <v>-1.5705147725565101</v>
      </c>
      <c r="H137" s="169"/>
      <c r="I137" s="165"/>
      <c r="J137" s="165"/>
      <c r="K137" s="169"/>
      <c r="L137" s="173"/>
    </row>
    <row r="138" spans="1:12">
      <c r="A138" s="164"/>
      <c r="B138" s="165"/>
      <c r="C138" s="165"/>
      <c r="D138" s="100" t="s">
        <v>273</v>
      </c>
      <c r="E138" s="101">
        <v>1942</v>
      </c>
      <c r="F138" s="102" t="s">
        <v>182</v>
      </c>
      <c r="G138" s="103">
        <v>-1.57486456189881</v>
      </c>
      <c r="H138" s="169"/>
      <c r="I138" s="165"/>
      <c r="J138" s="165"/>
      <c r="K138" s="169"/>
      <c r="L138" s="173"/>
    </row>
    <row r="139" spans="1:12">
      <c r="A139" s="164"/>
      <c r="B139" s="165"/>
      <c r="C139" s="165"/>
      <c r="D139" s="100" t="s">
        <v>254</v>
      </c>
      <c r="E139" s="101">
        <v>1948</v>
      </c>
      <c r="F139" s="102" t="s">
        <v>182</v>
      </c>
      <c r="G139" s="103">
        <v>-1.5748654345517501</v>
      </c>
      <c r="H139" s="169"/>
      <c r="I139" s="165"/>
      <c r="J139" s="165"/>
      <c r="K139" s="169"/>
      <c r="L139" s="173"/>
    </row>
    <row r="140" spans="1:12">
      <c r="A140" s="164"/>
      <c r="B140" s="165"/>
      <c r="C140" s="165"/>
      <c r="D140" s="100" t="s">
        <v>277</v>
      </c>
      <c r="E140" s="104">
        <v>1955</v>
      </c>
      <c r="F140" s="102" t="s">
        <v>181</v>
      </c>
      <c r="G140" s="95">
        <v>-1.57486574126394</v>
      </c>
      <c r="H140" s="169"/>
      <c r="I140" s="165"/>
      <c r="J140" s="165"/>
      <c r="K140" s="169"/>
      <c r="L140" s="173"/>
    </row>
    <row r="141" spans="1:12">
      <c r="A141" s="166"/>
      <c r="B141" s="167"/>
      <c r="C141" s="167"/>
      <c r="D141" s="12" t="s">
        <v>179</v>
      </c>
      <c r="E141" s="97">
        <v>3737</v>
      </c>
      <c r="F141" s="12" t="s">
        <v>182</v>
      </c>
      <c r="G141" s="99">
        <v>-1.5570663259819</v>
      </c>
      <c r="H141" s="170"/>
      <c r="I141" s="167"/>
      <c r="J141" s="167"/>
      <c r="K141" s="170"/>
      <c r="L141" s="174"/>
    </row>
    <row r="144" spans="1:12">
      <c r="A144" s="285" t="s">
        <v>396</v>
      </c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</row>
    <row r="145" spans="1:12">
      <c r="A145" s="286" t="s">
        <v>15</v>
      </c>
      <c r="B145" s="287"/>
      <c r="C145" s="290" t="s">
        <v>144</v>
      </c>
      <c r="D145" s="290" t="s">
        <v>145</v>
      </c>
      <c r="E145" s="290" t="s">
        <v>146</v>
      </c>
      <c r="F145" s="290" t="s">
        <v>147</v>
      </c>
      <c r="G145" s="290" t="s">
        <v>148</v>
      </c>
      <c r="H145" s="295" t="s">
        <v>400</v>
      </c>
      <c r="I145" s="292" t="s">
        <v>401</v>
      </c>
      <c r="J145" s="293"/>
      <c r="K145" s="292" t="s">
        <v>150</v>
      </c>
      <c r="L145" s="293"/>
    </row>
    <row r="146" spans="1:12">
      <c r="A146" s="288"/>
      <c r="B146" s="289"/>
      <c r="C146" s="291"/>
      <c r="D146" s="291"/>
      <c r="E146" s="291"/>
      <c r="F146" s="291"/>
      <c r="G146" s="291"/>
      <c r="H146" s="284" t="s">
        <v>151</v>
      </c>
      <c r="I146" s="292"/>
      <c r="J146" s="293"/>
      <c r="K146" s="284" t="s">
        <v>152</v>
      </c>
      <c r="L146" s="284" t="s">
        <v>153</v>
      </c>
    </row>
    <row r="147" spans="1:12">
      <c r="A147" s="217" t="s">
        <v>397</v>
      </c>
      <c r="B147" s="218"/>
      <c r="C147" s="313">
        <v>360</v>
      </c>
      <c r="D147" s="299" t="s">
        <v>138</v>
      </c>
      <c r="E147" s="299" t="s">
        <v>9</v>
      </c>
      <c r="F147" s="299" t="s">
        <v>9</v>
      </c>
      <c r="G147" s="299" t="s">
        <v>9</v>
      </c>
      <c r="H147" s="301" t="s">
        <v>403</v>
      </c>
      <c r="I147" s="217" t="s">
        <v>9</v>
      </c>
      <c r="J147" s="296"/>
      <c r="K147" s="307" t="s">
        <v>402</v>
      </c>
      <c r="L147" s="300"/>
    </row>
    <row r="148" spans="1:12">
      <c r="A148" s="215"/>
      <c r="B148" s="216"/>
      <c r="C148" s="302"/>
      <c r="D148" s="299"/>
      <c r="E148" s="299"/>
      <c r="F148" s="299"/>
      <c r="G148" s="299"/>
      <c r="H148" s="302"/>
      <c r="I148" s="215"/>
      <c r="J148" s="297"/>
      <c r="K148" s="238"/>
      <c r="L148" s="134"/>
    </row>
    <row r="149" spans="1:12">
      <c r="A149" s="217" t="s">
        <v>398</v>
      </c>
      <c r="B149" s="218"/>
      <c r="C149" s="313">
        <v>360</v>
      </c>
      <c r="D149" s="299" t="s">
        <v>383</v>
      </c>
      <c r="E149" s="299" t="s">
        <v>9</v>
      </c>
      <c r="F149" s="299" t="s">
        <v>9</v>
      </c>
      <c r="G149" s="299" t="s">
        <v>9</v>
      </c>
      <c r="H149" s="301" t="s">
        <v>403</v>
      </c>
      <c r="I149" s="217" t="s">
        <v>9</v>
      </c>
      <c r="J149" s="296"/>
      <c r="K149" s="308" t="s">
        <v>404</v>
      </c>
      <c r="L149" s="231"/>
    </row>
    <row r="150" spans="1:12">
      <c r="A150" s="215"/>
      <c r="B150" s="216"/>
      <c r="C150" s="302"/>
      <c r="D150" s="299"/>
      <c r="E150" s="299"/>
      <c r="F150" s="299"/>
      <c r="G150" s="299"/>
      <c r="H150" s="302"/>
      <c r="I150" s="215"/>
      <c r="J150" s="297"/>
      <c r="K150" s="309"/>
      <c r="L150" s="232"/>
    </row>
    <row r="151" spans="1:12">
      <c r="A151" s="217" t="s">
        <v>399</v>
      </c>
      <c r="B151" s="218"/>
      <c r="C151" s="313">
        <v>360</v>
      </c>
      <c r="D151" s="299" t="s">
        <v>383</v>
      </c>
      <c r="E151" s="299" t="s">
        <v>9</v>
      </c>
      <c r="F151" s="299" t="s">
        <v>9</v>
      </c>
      <c r="G151" s="299" t="s">
        <v>9</v>
      </c>
      <c r="H151" s="301" t="s">
        <v>403</v>
      </c>
      <c r="I151" s="217" t="s">
        <v>9</v>
      </c>
      <c r="J151" s="296"/>
      <c r="K151" s="308" t="s">
        <v>405</v>
      </c>
      <c r="L151" s="231"/>
    </row>
    <row r="152" spans="1:12">
      <c r="A152" s="219"/>
      <c r="B152" s="220"/>
      <c r="C152" s="303"/>
      <c r="D152" s="299"/>
      <c r="E152" s="299"/>
      <c r="F152" s="299"/>
      <c r="G152" s="299"/>
      <c r="H152" s="303"/>
      <c r="I152" s="219"/>
      <c r="J152" s="298"/>
      <c r="K152" s="310"/>
      <c r="L152" s="233"/>
    </row>
    <row r="153" spans="1:12">
      <c r="A153" s="218" t="s">
        <v>407</v>
      </c>
      <c r="B153" s="218"/>
      <c r="C153" s="313">
        <v>360</v>
      </c>
      <c r="D153" s="24" t="s">
        <v>179</v>
      </c>
      <c r="E153" s="314">
        <v>62</v>
      </c>
      <c r="F153" s="24" t="s">
        <v>181</v>
      </c>
      <c r="G153" s="314">
        <v>62</v>
      </c>
      <c r="H153" s="301" t="s">
        <v>403</v>
      </c>
      <c r="I153" s="217" t="s">
        <v>9</v>
      </c>
      <c r="J153" s="296"/>
      <c r="K153" s="308" t="s">
        <v>409</v>
      </c>
      <c r="L153" s="231"/>
    </row>
    <row r="154" spans="1:12">
      <c r="A154" s="294"/>
      <c r="B154" s="294"/>
      <c r="C154" s="302"/>
      <c r="D154" s="24" t="s">
        <v>180</v>
      </c>
      <c r="E154" s="314">
        <v>154</v>
      </c>
      <c r="F154" s="24" t="s">
        <v>181</v>
      </c>
      <c r="G154" s="314">
        <v>154</v>
      </c>
      <c r="H154" s="302"/>
      <c r="I154" s="215"/>
      <c r="J154" s="297"/>
      <c r="K154" s="309"/>
      <c r="L154" s="232"/>
    </row>
    <row r="155" spans="1:12">
      <c r="A155" s="294"/>
      <c r="B155" s="294"/>
      <c r="C155" s="302"/>
      <c r="D155" s="24" t="s">
        <v>179</v>
      </c>
      <c r="E155" s="314">
        <v>207</v>
      </c>
      <c r="F155" s="24" t="s">
        <v>181</v>
      </c>
      <c r="G155" s="314">
        <v>207</v>
      </c>
      <c r="H155" s="302"/>
      <c r="I155" s="215"/>
      <c r="J155" s="297"/>
      <c r="K155" s="309"/>
      <c r="L155" s="232"/>
    </row>
    <row r="156" spans="1:12">
      <c r="A156" s="220"/>
      <c r="B156" s="220"/>
      <c r="C156" s="302"/>
      <c r="D156" s="24" t="s">
        <v>180</v>
      </c>
      <c r="E156" s="314">
        <v>299</v>
      </c>
      <c r="F156" s="24" t="s">
        <v>181</v>
      </c>
      <c r="G156" s="314">
        <v>299</v>
      </c>
      <c r="H156" s="303"/>
      <c r="I156" s="219"/>
      <c r="J156" s="298"/>
      <c r="K156" s="310"/>
      <c r="L156" s="233"/>
    </row>
    <row r="157" spans="1:12">
      <c r="A157" s="217" t="s">
        <v>406</v>
      </c>
      <c r="B157" s="218"/>
      <c r="C157" s="313">
        <v>360</v>
      </c>
      <c r="D157" s="312" t="s">
        <v>179</v>
      </c>
      <c r="E157" s="315">
        <v>99</v>
      </c>
      <c r="F157" s="315" t="s">
        <v>181</v>
      </c>
      <c r="G157" s="315">
        <v>99</v>
      </c>
      <c r="H157" s="301" t="s">
        <v>403</v>
      </c>
      <c r="I157" s="217" t="s">
        <v>9</v>
      </c>
      <c r="J157" s="296"/>
      <c r="K157" s="305" t="s">
        <v>410</v>
      </c>
      <c r="L157" s="134"/>
    </row>
    <row r="158" spans="1:12">
      <c r="A158" s="219"/>
      <c r="B158" s="220"/>
      <c r="C158" s="303"/>
      <c r="D158" s="283" t="s">
        <v>180</v>
      </c>
      <c r="E158" s="316">
        <v>264</v>
      </c>
      <c r="F158" s="316" t="s">
        <v>181</v>
      </c>
      <c r="G158" s="316">
        <v>264</v>
      </c>
      <c r="H158" s="303"/>
      <c r="I158" s="219"/>
      <c r="J158" s="298"/>
      <c r="K158" s="306"/>
      <c r="L158" s="311"/>
    </row>
    <row r="159" spans="1:12">
      <c r="A159" s="218" t="s">
        <v>408</v>
      </c>
      <c r="B159" s="218"/>
      <c r="C159" s="302">
        <v>360</v>
      </c>
      <c r="D159" s="24" t="s">
        <v>179</v>
      </c>
      <c r="E159" s="314">
        <v>95</v>
      </c>
      <c r="F159" s="314" t="s">
        <v>182</v>
      </c>
      <c r="G159" s="314">
        <v>95</v>
      </c>
      <c r="H159" s="301" t="s">
        <v>403</v>
      </c>
      <c r="I159" s="217" t="s">
        <v>9</v>
      </c>
      <c r="J159" s="296"/>
      <c r="K159" s="308" t="s">
        <v>411</v>
      </c>
      <c r="L159" s="231"/>
    </row>
    <row r="160" spans="1:12">
      <c r="A160" s="294"/>
      <c r="B160" s="294"/>
      <c r="C160" s="302"/>
      <c r="D160" s="24" t="s">
        <v>180</v>
      </c>
      <c r="E160" s="314">
        <v>123</v>
      </c>
      <c r="F160" s="314" t="s">
        <v>181</v>
      </c>
      <c r="G160" s="314">
        <v>123</v>
      </c>
      <c r="H160" s="302"/>
      <c r="I160" s="215"/>
      <c r="J160" s="297"/>
      <c r="K160" s="309"/>
      <c r="L160" s="232"/>
    </row>
    <row r="161" spans="1:12">
      <c r="A161" s="294"/>
      <c r="B161" s="294"/>
      <c r="C161" s="302"/>
      <c r="D161" s="24" t="s">
        <v>179</v>
      </c>
      <c r="E161" s="314">
        <v>236</v>
      </c>
      <c r="F161" s="314" t="s">
        <v>181</v>
      </c>
      <c r="G161" s="314">
        <v>236</v>
      </c>
      <c r="H161" s="302"/>
      <c r="I161" s="215"/>
      <c r="J161" s="297"/>
      <c r="K161" s="309"/>
      <c r="L161" s="232"/>
    </row>
    <row r="162" spans="1:12">
      <c r="A162" s="220"/>
      <c r="B162" s="220"/>
      <c r="C162" s="303"/>
      <c r="D162" s="283" t="s">
        <v>180</v>
      </c>
      <c r="E162" s="316">
        <v>267</v>
      </c>
      <c r="F162" s="316" t="s">
        <v>182</v>
      </c>
      <c r="G162" s="316">
        <v>267</v>
      </c>
      <c r="H162" s="303"/>
      <c r="I162" s="219"/>
      <c r="J162" s="298"/>
      <c r="K162" s="310"/>
      <c r="L162" s="233"/>
    </row>
    <row r="163" spans="1:12">
      <c r="A163" s="217" t="s">
        <v>412</v>
      </c>
      <c r="B163" s="296"/>
      <c r="C163" s="218">
        <v>245</v>
      </c>
      <c r="D163" s="318" t="s">
        <v>180</v>
      </c>
      <c r="E163" s="315">
        <v>69</v>
      </c>
      <c r="F163" s="321" t="s">
        <v>182</v>
      </c>
      <c r="G163" s="315">
        <v>69</v>
      </c>
      <c r="H163" s="218" t="s">
        <v>416</v>
      </c>
      <c r="I163" s="217" t="s">
        <v>9</v>
      </c>
      <c r="J163" s="296"/>
      <c r="K163" s="322" t="s">
        <v>415</v>
      </c>
      <c r="L163" s="323"/>
    </row>
    <row r="164" spans="1:12">
      <c r="A164" s="215"/>
      <c r="B164" s="297"/>
      <c r="C164" s="216"/>
      <c r="D164" s="317" t="s">
        <v>179</v>
      </c>
      <c r="E164" s="314">
        <v>98</v>
      </c>
      <c r="F164" s="320" t="s">
        <v>181</v>
      </c>
      <c r="G164" s="314">
        <v>98</v>
      </c>
      <c r="H164" s="216"/>
      <c r="I164" s="215"/>
      <c r="J164" s="297"/>
      <c r="K164" s="324"/>
      <c r="L164" s="325"/>
    </row>
    <row r="165" spans="1:12">
      <c r="A165" s="215"/>
      <c r="B165" s="297"/>
      <c r="C165" s="216"/>
      <c r="D165" s="24" t="s">
        <v>180</v>
      </c>
      <c r="E165" s="314">
        <v>120</v>
      </c>
      <c r="F165" s="320" t="s">
        <v>181</v>
      </c>
      <c r="G165" s="314">
        <v>120</v>
      </c>
      <c r="H165" s="216"/>
      <c r="I165" s="215"/>
      <c r="J165" s="297"/>
      <c r="K165" s="324"/>
      <c r="L165" s="325"/>
    </row>
    <row r="166" spans="1:12">
      <c r="A166" s="215"/>
      <c r="B166" s="297"/>
      <c r="C166" s="216"/>
      <c r="D166" s="317" t="s">
        <v>179</v>
      </c>
      <c r="E166" s="314">
        <v>127</v>
      </c>
      <c r="F166" s="320" t="s">
        <v>181</v>
      </c>
      <c r="G166" s="314">
        <v>243</v>
      </c>
      <c r="H166" s="216"/>
      <c r="I166" s="215"/>
      <c r="J166" s="297"/>
      <c r="K166" s="324"/>
      <c r="L166" s="325"/>
    </row>
    <row r="167" spans="1:12">
      <c r="A167" s="215"/>
      <c r="B167" s="297"/>
      <c r="C167" s="216"/>
      <c r="D167" s="317" t="s">
        <v>180</v>
      </c>
      <c r="E167" s="314">
        <v>147</v>
      </c>
      <c r="F167" s="320" t="s">
        <v>181</v>
      </c>
      <c r="G167" s="314">
        <v>262</v>
      </c>
      <c r="H167" s="216"/>
      <c r="I167" s="215"/>
      <c r="J167" s="297"/>
      <c r="K167" s="324"/>
      <c r="L167" s="325"/>
    </row>
    <row r="168" spans="1:12">
      <c r="A168" s="219"/>
      <c r="B168" s="298"/>
      <c r="C168" s="220"/>
      <c r="D168" s="319" t="s">
        <v>179</v>
      </c>
      <c r="E168" s="316">
        <v>177</v>
      </c>
      <c r="F168" s="283" t="s">
        <v>182</v>
      </c>
      <c r="G168" s="316">
        <v>291</v>
      </c>
      <c r="H168" s="220"/>
      <c r="I168" s="219"/>
      <c r="J168" s="298"/>
      <c r="K168" s="326"/>
      <c r="L168" s="327"/>
    </row>
    <row r="169" spans="1:12">
      <c r="A169" s="217" t="s">
        <v>413</v>
      </c>
      <c r="B169" s="296"/>
      <c r="C169" s="296">
        <v>291</v>
      </c>
      <c r="D169" s="318" t="s">
        <v>180</v>
      </c>
      <c r="E169" s="304">
        <v>82</v>
      </c>
      <c r="F169" s="321" t="s">
        <v>182</v>
      </c>
      <c r="G169" s="304">
        <v>82</v>
      </c>
      <c r="H169" s="313" t="s">
        <v>128</v>
      </c>
      <c r="I169" s="217" t="s">
        <v>9</v>
      </c>
      <c r="J169" s="296"/>
      <c r="K169" s="322" t="s">
        <v>418</v>
      </c>
      <c r="L169" s="323"/>
    </row>
    <row r="170" spans="1:12">
      <c r="A170" s="215"/>
      <c r="B170" s="297"/>
      <c r="C170" s="297"/>
      <c r="D170" s="317" t="s">
        <v>179</v>
      </c>
      <c r="E170" s="109">
        <v>111</v>
      </c>
      <c r="F170" s="320" t="s">
        <v>181</v>
      </c>
      <c r="G170" s="109">
        <v>111</v>
      </c>
      <c r="H170" s="302"/>
      <c r="I170" s="215"/>
      <c r="J170" s="297"/>
      <c r="K170" s="324"/>
      <c r="L170" s="325"/>
    </row>
    <row r="171" spans="1:12">
      <c r="A171" s="215"/>
      <c r="B171" s="297"/>
      <c r="C171" s="297"/>
      <c r="D171" s="24" t="s">
        <v>180</v>
      </c>
      <c r="E171" s="109">
        <v>140</v>
      </c>
      <c r="F171" s="320" t="s">
        <v>181</v>
      </c>
      <c r="G171" s="109">
        <v>140</v>
      </c>
      <c r="H171" s="302"/>
      <c r="I171" s="215"/>
      <c r="J171" s="297"/>
      <c r="K171" s="324"/>
      <c r="L171" s="325"/>
    </row>
    <row r="172" spans="1:12">
      <c r="A172" s="215"/>
      <c r="B172" s="297"/>
      <c r="C172" s="297"/>
      <c r="D172" s="317" t="s">
        <v>179</v>
      </c>
      <c r="E172" s="109">
        <v>220</v>
      </c>
      <c r="F172" s="320" t="s">
        <v>181</v>
      </c>
      <c r="G172" s="109">
        <v>220</v>
      </c>
      <c r="H172" s="302"/>
      <c r="I172" s="215"/>
      <c r="J172" s="297"/>
      <c r="K172" s="324"/>
      <c r="L172" s="325"/>
    </row>
    <row r="173" spans="1:12">
      <c r="A173" s="215"/>
      <c r="B173" s="297"/>
      <c r="C173" s="297"/>
      <c r="D173" s="317" t="s">
        <v>180</v>
      </c>
      <c r="E173" s="109">
        <v>249</v>
      </c>
      <c r="F173" s="320" t="s">
        <v>181</v>
      </c>
      <c r="G173" s="109">
        <v>249</v>
      </c>
      <c r="H173" s="302"/>
      <c r="I173" s="215"/>
      <c r="J173" s="297"/>
      <c r="K173" s="324"/>
      <c r="L173" s="325"/>
    </row>
    <row r="174" spans="1:12">
      <c r="A174" s="219"/>
      <c r="B174" s="298"/>
      <c r="C174" s="298"/>
      <c r="D174" s="319" t="s">
        <v>179</v>
      </c>
      <c r="E174" s="87">
        <v>278</v>
      </c>
      <c r="F174" s="283" t="s">
        <v>182</v>
      </c>
      <c r="G174" s="87">
        <v>278</v>
      </c>
      <c r="H174" s="303"/>
      <c r="I174" s="219"/>
      <c r="J174" s="298"/>
      <c r="K174" s="326"/>
      <c r="L174" s="327"/>
    </row>
    <row r="175" spans="1:12">
      <c r="A175" s="217" t="s">
        <v>414</v>
      </c>
      <c r="B175" s="296"/>
      <c r="C175" s="218">
        <v>360</v>
      </c>
      <c r="D175" s="312" t="s">
        <v>180</v>
      </c>
      <c r="E175" s="304">
        <v>95</v>
      </c>
      <c r="F175" s="321" t="s">
        <v>182</v>
      </c>
      <c r="G175" s="304">
        <v>95</v>
      </c>
      <c r="H175" s="301" t="s">
        <v>403</v>
      </c>
      <c r="I175" s="217" t="s">
        <v>9</v>
      </c>
      <c r="J175" s="296"/>
      <c r="K175" s="328" t="s">
        <v>417</v>
      </c>
      <c r="L175" s="323"/>
    </row>
    <row r="176" spans="1:12">
      <c r="A176" s="215"/>
      <c r="B176" s="297"/>
      <c r="C176" s="216"/>
      <c r="D176" s="24" t="s">
        <v>179</v>
      </c>
      <c r="E176" s="109">
        <v>125</v>
      </c>
      <c r="F176" s="320" t="s">
        <v>181</v>
      </c>
      <c r="G176" s="109">
        <v>125</v>
      </c>
      <c r="H176" s="302"/>
      <c r="I176" s="215"/>
      <c r="J176" s="297"/>
      <c r="K176" s="329"/>
      <c r="L176" s="325"/>
    </row>
    <row r="177" spans="1:12">
      <c r="A177" s="215"/>
      <c r="B177" s="297"/>
      <c r="C177" s="216"/>
      <c r="D177" s="24" t="s">
        <v>180</v>
      </c>
      <c r="E177" s="109">
        <v>235</v>
      </c>
      <c r="F177" s="320" t="s">
        <v>181</v>
      </c>
      <c r="G177" s="109">
        <v>235</v>
      </c>
      <c r="H177" s="302"/>
      <c r="I177" s="215"/>
      <c r="J177" s="297"/>
      <c r="K177" s="329"/>
      <c r="L177" s="325"/>
    </row>
    <row r="178" spans="1:12">
      <c r="A178" s="219"/>
      <c r="B178" s="298"/>
      <c r="C178" s="220"/>
      <c r="D178" s="283" t="s">
        <v>179</v>
      </c>
      <c r="E178" s="87">
        <v>165</v>
      </c>
      <c r="F178" s="283" t="s">
        <v>182</v>
      </c>
      <c r="G178" s="87">
        <v>165</v>
      </c>
      <c r="H178" s="303"/>
      <c r="I178" s="219"/>
      <c r="J178" s="298"/>
      <c r="K178" s="330"/>
      <c r="L178" s="327"/>
    </row>
    <row r="179" spans="1:12">
      <c r="A179" s="217" t="s">
        <v>419</v>
      </c>
      <c r="B179" s="218"/>
      <c r="C179" s="313">
        <v>360</v>
      </c>
      <c r="D179" s="235" t="s">
        <v>138</v>
      </c>
      <c r="E179" s="299" t="s">
        <v>9</v>
      </c>
      <c r="F179" s="299" t="s">
        <v>9</v>
      </c>
      <c r="G179" s="299" t="s">
        <v>9</v>
      </c>
      <c r="H179" s="301" t="s">
        <v>403</v>
      </c>
      <c r="I179" s="217" t="s">
        <v>9</v>
      </c>
      <c r="J179" s="296"/>
      <c r="K179" s="307" t="s">
        <v>422</v>
      </c>
      <c r="L179" s="300"/>
    </row>
    <row r="180" spans="1:12">
      <c r="A180" s="215"/>
      <c r="B180" s="216"/>
      <c r="C180" s="302"/>
      <c r="D180" s="235"/>
      <c r="E180" s="299"/>
      <c r="F180" s="299"/>
      <c r="G180" s="299"/>
      <c r="H180" s="302"/>
      <c r="I180" s="215"/>
      <c r="J180" s="297"/>
      <c r="K180" s="306"/>
      <c r="L180" s="311"/>
    </row>
    <row r="181" spans="1:12">
      <c r="A181" s="217" t="s">
        <v>420</v>
      </c>
      <c r="B181" s="218"/>
      <c r="C181" s="313">
        <v>360</v>
      </c>
      <c r="D181" s="235" t="s">
        <v>383</v>
      </c>
      <c r="E181" s="299" t="s">
        <v>9</v>
      </c>
      <c r="F181" s="299" t="s">
        <v>9</v>
      </c>
      <c r="G181" s="299" t="s">
        <v>9</v>
      </c>
      <c r="H181" s="301" t="s">
        <v>403</v>
      </c>
      <c r="I181" s="217" t="s">
        <v>9</v>
      </c>
      <c r="J181" s="296"/>
      <c r="K181" s="307" t="s">
        <v>423</v>
      </c>
      <c r="L181" s="300"/>
    </row>
    <row r="182" spans="1:12">
      <c r="A182" s="215"/>
      <c r="B182" s="216"/>
      <c r="C182" s="302"/>
      <c r="D182" s="235"/>
      <c r="E182" s="299"/>
      <c r="F182" s="299"/>
      <c r="G182" s="299"/>
      <c r="H182" s="302"/>
      <c r="I182" s="215"/>
      <c r="J182" s="297"/>
      <c r="K182" s="306"/>
      <c r="L182" s="311"/>
    </row>
    <row r="183" spans="1:12">
      <c r="A183" s="217" t="s">
        <v>421</v>
      </c>
      <c r="B183" s="218"/>
      <c r="C183" s="313">
        <v>360</v>
      </c>
      <c r="D183" s="331" t="s">
        <v>179</v>
      </c>
      <c r="E183" s="333">
        <v>139</v>
      </c>
      <c r="F183" s="333" t="s">
        <v>181</v>
      </c>
      <c r="G183" s="333">
        <v>139</v>
      </c>
      <c r="H183" s="301" t="s">
        <v>403</v>
      </c>
      <c r="I183" s="217" t="s">
        <v>9</v>
      </c>
      <c r="J183" s="296"/>
      <c r="K183" s="307" t="s">
        <v>424</v>
      </c>
      <c r="L183" s="300"/>
    </row>
    <row r="184" spans="1:12">
      <c r="A184" s="219"/>
      <c r="B184" s="220"/>
      <c r="C184" s="303"/>
      <c r="D184" s="332" t="s">
        <v>180</v>
      </c>
      <c r="E184" s="334">
        <v>241</v>
      </c>
      <c r="F184" s="334" t="s">
        <v>181</v>
      </c>
      <c r="G184" s="334">
        <v>241</v>
      </c>
      <c r="H184" s="303"/>
      <c r="I184" s="219"/>
      <c r="J184" s="298"/>
      <c r="K184" s="306"/>
      <c r="L184" s="311"/>
    </row>
    <row r="185" spans="1:12">
      <c r="A185" s="217" t="s">
        <v>425</v>
      </c>
      <c r="B185" s="218"/>
      <c r="C185" s="313">
        <v>259</v>
      </c>
      <c r="D185" s="312" t="s">
        <v>180</v>
      </c>
      <c r="E185" s="315">
        <v>52</v>
      </c>
      <c r="F185" s="315" t="s">
        <v>181</v>
      </c>
      <c r="G185" s="315">
        <v>52</v>
      </c>
      <c r="H185" s="301" t="s">
        <v>129</v>
      </c>
      <c r="I185" s="217" t="s">
        <v>9</v>
      </c>
      <c r="J185" s="296"/>
      <c r="K185" s="308" t="s">
        <v>428</v>
      </c>
      <c r="L185" s="231"/>
    </row>
    <row r="186" spans="1:12">
      <c r="A186" s="215"/>
      <c r="B186" s="216"/>
      <c r="C186" s="302"/>
      <c r="D186" s="24" t="s">
        <v>179</v>
      </c>
      <c r="E186" s="314">
        <v>119</v>
      </c>
      <c r="F186" s="314" t="s">
        <v>181</v>
      </c>
      <c r="G186" s="314">
        <v>119</v>
      </c>
      <c r="H186" s="302"/>
      <c r="I186" s="215"/>
      <c r="J186" s="297"/>
      <c r="K186" s="309"/>
      <c r="L186" s="232"/>
    </row>
    <row r="187" spans="1:12">
      <c r="A187" s="215"/>
      <c r="B187" s="216"/>
      <c r="C187" s="302"/>
      <c r="D187" s="24" t="s">
        <v>180</v>
      </c>
      <c r="E187" s="314">
        <v>140</v>
      </c>
      <c r="F187" s="314" t="s">
        <v>181</v>
      </c>
      <c r="G187" s="314">
        <v>241</v>
      </c>
      <c r="H187" s="302"/>
      <c r="I187" s="215"/>
      <c r="J187" s="297"/>
      <c r="K187" s="309"/>
      <c r="L187" s="232"/>
    </row>
    <row r="188" spans="1:12">
      <c r="A188" s="219"/>
      <c r="B188" s="220"/>
      <c r="C188" s="303"/>
      <c r="D188" s="283" t="s">
        <v>179</v>
      </c>
      <c r="E188" s="316">
        <f>208-1</f>
        <v>207</v>
      </c>
      <c r="F188" s="316" t="s">
        <v>181</v>
      </c>
      <c r="G188" s="316">
        <v>308</v>
      </c>
      <c r="H188" s="303"/>
      <c r="I188" s="219"/>
      <c r="J188" s="298"/>
      <c r="K188" s="310"/>
      <c r="L188" s="233"/>
    </row>
    <row r="189" spans="1:12">
      <c r="A189" s="217" t="s">
        <v>426</v>
      </c>
      <c r="B189" s="218"/>
      <c r="C189" s="313">
        <v>360</v>
      </c>
      <c r="D189" s="312" t="s">
        <v>179</v>
      </c>
      <c r="E189" s="315">
        <v>15</v>
      </c>
      <c r="F189" s="315" t="s">
        <v>182</v>
      </c>
      <c r="G189" s="315">
        <v>15</v>
      </c>
      <c r="H189" s="313" t="s">
        <v>431</v>
      </c>
      <c r="I189" s="217" t="s">
        <v>9</v>
      </c>
      <c r="J189" s="296"/>
      <c r="K189" s="308" t="s">
        <v>432</v>
      </c>
      <c r="L189" s="231"/>
    </row>
    <row r="190" spans="1:12">
      <c r="A190" s="215"/>
      <c r="B190" s="216"/>
      <c r="C190" s="302"/>
      <c r="D190" s="24" t="s">
        <v>180</v>
      </c>
      <c r="E190" s="314">
        <v>55</v>
      </c>
      <c r="F190" s="314" t="s">
        <v>182</v>
      </c>
      <c r="G190" s="314">
        <v>55</v>
      </c>
      <c r="H190" s="302"/>
      <c r="I190" s="215"/>
      <c r="J190" s="297"/>
      <c r="K190" s="309"/>
      <c r="L190" s="232"/>
    </row>
    <row r="191" spans="1:12">
      <c r="A191" s="215"/>
      <c r="B191" s="216"/>
      <c r="C191" s="302"/>
      <c r="D191" s="24" t="s">
        <v>179</v>
      </c>
      <c r="E191" s="314">
        <v>91</v>
      </c>
      <c r="F191" s="314" t="s">
        <v>181</v>
      </c>
      <c r="G191" s="314">
        <v>91</v>
      </c>
      <c r="H191" s="302"/>
      <c r="I191" s="215"/>
      <c r="J191" s="297"/>
      <c r="K191" s="309"/>
      <c r="L191" s="232"/>
    </row>
    <row r="192" spans="1:12">
      <c r="A192" s="215"/>
      <c r="B192" s="216"/>
      <c r="C192" s="302"/>
      <c r="D192" s="24" t="s">
        <v>180</v>
      </c>
      <c r="E192" s="314">
        <v>153</v>
      </c>
      <c r="F192" s="314" t="s">
        <v>181</v>
      </c>
      <c r="G192" s="314">
        <v>153</v>
      </c>
      <c r="H192" s="302"/>
      <c r="I192" s="215"/>
      <c r="J192" s="297"/>
      <c r="K192" s="309"/>
      <c r="L192" s="232"/>
    </row>
    <row r="193" spans="1:12">
      <c r="A193" s="215"/>
      <c r="B193" s="216"/>
      <c r="C193" s="302"/>
      <c r="D193" s="24" t="s">
        <v>179</v>
      </c>
      <c r="E193" s="314">
        <v>207</v>
      </c>
      <c r="F193" s="314" t="s">
        <v>181</v>
      </c>
      <c r="G193" s="314">
        <v>207</v>
      </c>
      <c r="H193" s="302"/>
      <c r="I193" s="215"/>
      <c r="J193" s="297"/>
      <c r="K193" s="309"/>
      <c r="L193" s="232"/>
    </row>
    <row r="194" spans="1:12">
      <c r="A194" s="215"/>
      <c r="B194" s="216"/>
      <c r="C194" s="302"/>
      <c r="D194" s="24" t="s">
        <v>180</v>
      </c>
      <c r="E194" s="314">
        <v>269</v>
      </c>
      <c r="F194" s="314" t="s">
        <v>181</v>
      </c>
      <c r="G194" s="314">
        <v>269</v>
      </c>
      <c r="H194" s="302"/>
      <c r="I194" s="215"/>
      <c r="J194" s="297"/>
      <c r="K194" s="309"/>
      <c r="L194" s="232"/>
    </row>
    <row r="195" spans="1:12">
      <c r="A195" s="215"/>
      <c r="B195" s="216"/>
      <c r="C195" s="302"/>
      <c r="D195" s="24" t="s">
        <v>179</v>
      </c>
      <c r="E195" s="314">
        <v>305</v>
      </c>
      <c r="F195" s="314" t="s">
        <v>182</v>
      </c>
      <c r="G195" s="314">
        <v>305</v>
      </c>
      <c r="H195" s="302"/>
      <c r="I195" s="215"/>
      <c r="J195" s="297"/>
      <c r="K195" s="309"/>
      <c r="L195" s="232"/>
    </row>
    <row r="196" spans="1:12">
      <c r="A196" s="219"/>
      <c r="B196" s="220"/>
      <c r="C196" s="303"/>
      <c r="D196" s="283" t="s">
        <v>180</v>
      </c>
      <c r="E196" s="316">
        <v>345</v>
      </c>
      <c r="F196" s="316" t="s">
        <v>182</v>
      </c>
      <c r="G196" s="316">
        <v>345</v>
      </c>
      <c r="H196" s="303"/>
      <c r="I196" s="219"/>
      <c r="J196" s="298"/>
      <c r="K196" s="310"/>
      <c r="L196" s="233"/>
    </row>
    <row r="197" spans="1:12">
      <c r="A197" s="217" t="s">
        <v>427</v>
      </c>
      <c r="B197" s="218"/>
      <c r="C197" s="313">
        <v>162</v>
      </c>
      <c r="D197" s="312" t="s">
        <v>179</v>
      </c>
      <c r="E197" s="315">
        <v>19</v>
      </c>
      <c r="F197" s="315" t="s">
        <v>181</v>
      </c>
      <c r="G197" s="315">
        <v>119</v>
      </c>
      <c r="H197" s="313" t="s">
        <v>429</v>
      </c>
      <c r="I197" s="217" t="s">
        <v>9</v>
      </c>
      <c r="J197" s="296"/>
      <c r="K197" s="307" t="s">
        <v>430</v>
      </c>
      <c r="L197" s="300"/>
    </row>
    <row r="198" spans="1:12">
      <c r="A198" s="219"/>
      <c r="B198" s="220"/>
      <c r="C198" s="303"/>
      <c r="D198" s="283" t="s">
        <v>180</v>
      </c>
      <c r="E198" s="316">
        <v>143</v>
      </c>
      <c r="F198" s="316" t="s">
        <v>181</v>
      </c>
      <c r="G198" s="316">
        <v>241</v>
      </c>
      <c r="H198" s="303"/>
      <c r="I198" s="219"/>
      <c r="J198" s="298"/>
      <c r="K198" s="306"/>
      <c r="L198" s="311"/>
    </row>
    <row r="199" spans="1:12">
      <c r="A199" s="217" t="s">
        <v>433</v>
      </c>
      <c r="B199" s="218"/>
      <c r="C199" s="218">
        <v>221</v>
      </c>
      <c r="D199" s="312" t="s">
        <v>180</v>
      </c>
      <c r="E199" s="315">
        <v>63</v>
      </c>
      <c r="F199" s="321" t="s">
        <v>182</v>
      </c>
      <c r="G199" s="315">
        <v>63</v>
      </c>
      <c r="H199" s="313" t="s">
        <v>119</v>
      </c>
      <c r="I199" s="217" t="s">
        <v>9</v>
      </c>
      <c r="J199" s="296"/>
      <c r="K199" s="308" t="s">
        <v>436</v>
      </c>
      <c r="L199" s="231"/>
    </row>
    <row r="200" spans="1:12">
      <c r="A200" s="215"/>
      <c r="B200" s="216"/>
      <c r="C200" s="216"/>
      <c r="D200" s="24" t="s">
        <v>179</v>
      </c>
      <c r="E200" s="314">
        <v>88</v>
      </c>
      <c r="F200" s="320" t="s">
        <v>181</v>
      </c>
      <c r="G200" s="314">
        <v>88</v>
      </c>
      <c r="H200" s="302"/>
      <c r="I200" s="215"/>
      <c r="J200" s="297"/>
      <c r="K200" s="309"/>
      <c r="L200" s="232"/>
    </row>
    <row r="201" spans="1:12">
      <c r="A201" s="215"/>
      <c r="B201" s="216"/>
      <c r="C201" s="216"/>
      <c r="D201" s="24" t="s">
        <v>180</v>
      </c>
      <c r="E201" s="314">
        <v>107</v>
      </c>
      <c r="F201" s="320" t="s">
        <v>181</v>
      </c>
      <c r="G201" s="314">
        <v>107</v>
      </c>
      <c r="H201" s="302"/>
      <c r="I201" s="215"/>
      <c r="J201" s="297"/>
      <c r="K201" s="309"/>
      <c r="L201" s="232"/>
    </row>
    <row r="202" spans="1:12">
      <c r="A202" s="215"/>
      <c r="B202" s="216"/>
      <c r="C202" s="216"/>
      <c r="D202" s="24" t="s">
        <v>179</v>
      </c>
      <c r="E202" s="314">
        <f>221-107</f>
        <v>114</v>
      </c>
      <c r="F202" s="320" t="s">
        <v>181</v>
      </c>
      <c r="G202" s="314">
        <v>246</v>
      </c>
      <c r="H202" s="302"/>
      <c r="I202" s="215"/>
      <c r="J202" s="297"/>
      <c r="K202" s="309"/>
      <c r="L202" s="232"/>
    </row>
    <row r="203" spans="1:12">
      <c r="A203" s="215"/>
      <c r="B203" s="216"/>
      <c r="C203" s="216"/>
      <c r="D203" s="24" t="s">
        <v>180</v>
      </c>
      <c r="E203" s="314">
        <f>221-88</f>
        <v>133</v>
      </c>
      <c r="F203" s="320" t="s">
        <v>181</v>
      </c>
      <c r="G203" s="314">
        <v>227</v>
      </c>
      <c r="H203" s="302"/>
      <c r="I203" s="215"/>
      <c r="J203" s="297"/>
      <c r="K203" s="309"/>
      <c r="L203" s="232"/>
    </row>
    <row r="204" spans="1:12">
      <c r="A204" s="219"/>
      <c r="B204" s="220"/>
      <c r="C204" s="220"/>
      <c r="D204" s="283" t="s">
        <v>179</v>
      </c>
      <c r="E204" s="314">
        <f>221-63</f>
        <v>158</v>
      </c>
      <c r="F204" s="335" t="s">
        <v>182</v>
      </c>
      <c r="G204" s="316">
        <v>202</v>
      </c>
      <c r="H204" s="303"/>
      <c r="I204" s="219"/>
      <c r="J204" s="298"/>
      <c r="K204" s="310"/>
      <c r="L204" s="233"/>
    </row>
    <row r="205" spans="1:12">
      <c r="A205" s="217" t="s">
        <v>434</v>
      </c>
      <c r="B205" s="218"/>
      <c r="C205" s="218">
        <v>54</v>
      </c>
      <c r="D205" s="312" t="s">
        <v>179</v>
      </c>
      <c r="E205" s="315">
        <v>10</v>
      </c>
      <c r="F205" s="14" t="s">
        <v>181</v>
      </c>
      <c r="G205" s="315">
        <v>106</v>
      </c>
      <c r="H205" s="313" t="s">
        <v>438</v>
      </c>
      <c r="I205" s="217" t="s">
        <v>9</v>
      </c>
      <c r="J205" s="296"/>
      <c r="K205" s="308" t="s">
        <v>437</v>
      </c>
      <c r="L205" s="231"/>
    </row>
    <row r="206" spans="1:12">
      <c r="A206" s="215"/>
      <c r="B206" s="216"/>
      <c r="C206" s="216"/>
      <c r="D206" s="24" t="s">
        <v>180</v>
      </c>
      <c r="E206" s="314">
        <v>24</v>
      </c>
      <c r="F206" s="10" t="s">
        <v>181</v>
      </c>
      <c r="G206" s="314">
        <v>120</v>
      </c>
      <c r="H206" s="302"/>
      <c r="I206" s="215"/>
      <c r="J206" s="297"/>
      <c r="K206" s="309"/>
      <c r="L206" s="232"/>
    </row>
    <row r="207" spans="1:12">
      <c r="A207" s="215"/>
      <c r="B207" s="216"/>
      <c r="C207" s="216"/>
      <c r="D207" s="24" t="s">
        <v>179</v>
      </c>
      <c r="E207" s="314">
        <v>30</v>
      </c>
      <c r="F207" s="10" t="s">
        <v>181</v>
      </c>
      <c r="G207" s="314">
        <v>240</v>
      </c>
      <c r="H207" s="302"/>
      <c r="I207" s="215"/>
      <c r="J207" s="297"/>
      <c r="K207" s="309"/>
      <c r="L207" s="232"/>
    </row>
    <row r="208" spans="1:12">
      <c r="A208" s="219"/>
      <c r="B208" s="220"/>
      <c r="C208" s="220"/>
      <c r="D208" s="283" t="s">
        <v>180</v>
      </c>
      <c r="E208" s="316">
        <v>44</v>
      </c>
      <c r="F208" s="12" t="s">
        <v>181</v>
      </c>
      <c r="G208" s="316">
        <v>254</v>
      </c>
      <c r="H208" s="303"/>
      <c r="I208" s="219"/>
      <c r="J208" s="298"/>
      <c r="K208" s="310"/>
      <c r="L208" s="233"/>
    </row>
    <row r="209" spans="1:12">
      <c r="A209" s="217" t="s">
        <v>435</v>
      </c>
      <c r="B209" s="218"/>
      <c r="C209" s="296">
        <v>57</v>
      </c>
      <c r="D209" s="315" t="s">
        <v>179</v>
      </c>
      <c r="E209" s="315">
        <v>8</v>
      </c>
      <c r="F209" s="304" t="s">
        <v>181</v>
      </c>
      <c r="G209" s="315">
        <v>119</v>
      </c>
      <c r="H209" s="313" t="s">
        <v>439</v>
      </c>
      <c r="I209" s="336" t="s">
        <v>9</v>
      </c>
      <c r="J209" s="231"/>
      <c r="K209" s="308" t="s">
        <v>440</v>
      </c>
      <c r="L209" s="231"/>
    </row>
    <row r="210" spans="1:12">
      <c r="A210" s="215"/>
      <c r="B210" s="216"/>
      <c r="C210" s="297"/>
      <c r="D210" s="314" t="s">
        <v>180</v>
      </c>
      <c r="E210" s="314">
        <v>23</v>
      </c>
      <c r="F210" s="109" t="s">
        <v>181</v>
      </c>
      <c r="G210" s="314">
        <v>134</v>
      </c>
      <c r="H210" s="302"/>
      <c r="I210" s="309"/>
      <c r="J210" s="232"/>
      <c r="K210" s="309"/>
      <c r="L210" s="232"/>
    </row>
    <row r="211" spans="1:12">
      <c r="A211" s="215"/>
      <c r="B211" s="216"/>
      <c r="C211" s="297"/>
      <c r="D211" s="314" t="s">
        <v>179</v>
      </c>
      <c r="E211" s="314">
        <v>34</v>
      </c>
      <c r="F211" s="109" t="s">
        <v>181</v>
      </c>
      <c r="G211" s="314">
        <v>226</v>
      </c>
      <c r="H211" s="302"/>
      <c r="I211" s="309"/>
      <c r="J211" s="232"/>
      <c r="K211" s="309"/>
      <c r="L211" s="232"/>
    </row>
    <row r="212" spans="1:12">
      <c r="A212" s="219"/>
      <c r="B212" s="220"/>
      <c r="C212" s="298"/>
      <c r="D212" s="316" t="s">
        <v>180</v>
      </c>
      <c r="E212" s="316">
        <v>49</v>
      </c>
      <c r="F212" s="87" t="s">
        <v>181</v>
      </c>
      <c r="G212" s="316">
        <v>241</v>
      </c>
      <c r="H212" s="303"/>
      <c r="I212" s="310"/>
      <c r="J212" s="233"/>
      <c r="K212" s="310"/>
      <c r="L212" s="233"/>
    </row>
  </sheetData>
  <mergeCells count="565">
    <mergeCell ref="A209:B212"/>
    <mergeCell ref="C209:C212"/>
    <mergeCell ref="H199:H204"/>
    <mergeCell ref="H205:H208"/>
    <mergeCell ref="H209:H212"/>
    <mergeCell ref="I199:J204"/>
    <mergeCell ref="I205:J208"/>
    <mergeCell ref="I209:J212"/>
    <mergeCell ref="K199:L204"/>
    <mergeCell ref="K205:L208"/>
    <mergeCell ref="K209:L212"/>
    <mergeCell ref="H185:H188"/>
    <mergeCell ref="I185:J188"/>
    <mergeCell ref="K185:L188"/>
    <mergeCell ref="H189:H196"/>
    <mergeCell ref="I189:J196"/>
    <mergeCell ref="K189:L196"/>
    <mergeCell ref="H197:H198"/>
    <mergeCell ref="I197:J198"/>
    <mergeCell ref="K197:L198"/>
    <mergeCell ref="A185:B188"/>
    <mergeCell ref="A189:B196"/>
    <mergeCell ref="A197:B198"/>
    <mergeCell ref="C185:C188"/>
    <mergeCell ref="C189:C196"/>
    <mergeCell ref="C197:C198"/>
    <mergeCell ref="A199:B204"/>
    <mergeCell ref="C199:C204"/>
    <mergeCell ref="A205:B208"/>
    <mergeCell ref="C205:C208"/>
    <mergeCell ref="H179:H180"/>
    <mergeCell ref="I179:J180"/>
    <mergeCell ref="H181:H182"/>
    <mergeCell ref="I181:J182"/>
    <mergeCell ref="H183:H184"/>
    <mergeCell ref="I183:J184"/>
    <mergeCell ref="K179:L180"/>
    <mergeCell ref="K181:L182"/>
    <mergeCell ref="K183:L184"/>
    <mergeCell ref="A179:B180"/>
    <mergeCell ref="A181:B182"/>
    <mergeCell ref="A183:B184"/>
    <mergeCell ref="C179:C180"/>
    <mergeCell ref="D179:D180"/>
    <mergeCell ref="E179:E180"/>
    <mergeCell ref="F179:F180"/>
    <mergeCell ref="G179:G180"/>
    <mergeCell ref="C181:C182"/>
    <mergeCell ref="D181:D182"/>
    <mergeCell ref="E181:E182"/>
    <mergeCell ref="F181:F182"/>
    <mergeCell ref="G181:G182"/>
    <mergeCell ref="C183:C184"/>
    <mergeCell ref="A163:B168"/>
    <mergeCell ref="A169:B174"/>
    <mergeCell ref="A175:B178"/>
    <mergeCell ref="C163:C168"/>
    <mergeCell ref="C169:C174"/>
    <mergeCell ref="C175:C178"/>
    <mergeCell ref="K163:L168"/>
    <mergeCell ref="I163:J168"/>
    <mergeCell ref="H163:H168"/>
    <mergeCell ref="H175:H178"/>
    <mergeCell ref="I175:J178"/>
    <mergeCell ref="K175:L178"/>
    <mergeCell ref="H169:H174"/>
    <mergeCell ref="I169:J174"/>
    <mergeCell ref="K169:L174"/>
    <mergeCell ref="I151:J152"/>
    <mergeCell ref="K149:L150"/>
    <mergeCell ref="K151:L152"/>
    <mergeCell ref="A153:B156"/>
    <mergeCell ref="A157:B158"/>
    <mergeCell ref="A159:B162"/>
    <mergeCell ref="C153:C156"/>
    <mergeCell ref="C157:C158"/>
    <mergeCell ref="C159:C162"/>
    <mergeCell ref="H153:H156"/>
    <mergeCell ref="H157:H158"/>
    <mergeCell ref="H159:H162"/>
    <mergeCell ref="I157:J158"/>
    <mergeCell ref="I153:J156"/>
    <mergeCell ref="I159:J162"/>
    <mergeCell ref="K153:L156"/>
    <mergeCell ref="K159:L162"/>
    <mergeCell ref="K157:L158"/>
    <mergeCell ref="A147:B148"/>
    <mergeCell ref="C147:C148"/>
    <mergeCell ref="I147:J148"/>
    <mergeCell ref="H147:H148"/>
    <mergeCell ref="K147:L148"/>
    <mergeCell ref="A149:B150"/>
    <mergeCell ref="A151:B152"/>
    <mergeCell ref="C149:C150"/>
    <mergeCell ref="C151:C152"/>
    <mergeCell ref="D151:D152"/>
    <mergeCell ref="E151:E152"/>
    <mergeCell ref="F151:F152"/>
    <mergeCell ref="G151:G152"/>
    <mergeCell ref="D149:D150"/>
    <mergeCell ref="E149:E150"/>
    <mergeCell ref="F149:F150"/>
    <mergeCell ref="G149:G150"/>
    <mergeCell ref="D147:D148"/>
    <mergeCell ref="E147:E148"/>
    <mergeCell ref="F147:F148"/>
    <mergeCell ref="G147:G148"/>
    <mergeCell ref="H149:H150"/>
    <mergeCell ref="H151:H152"/>
    <mergeCell ref="I149:J150"/>
    <mergeCell ref="A144:L144"/>
    <mergeCell ref="A145:B146"/>
    <mergeCell ref="C145:C146"/>
    <mergeCell ref="D145:D146"/>
    <mergeCell ref="E145:E146"/>
    <mergeCell ref="F145:F146"/>
    <mergeCell ref="G145:G146"/>
    <mergeCell ref="I145:J145"/>
    <mergeCell ref="K145:L145"/>
    <mergeCell ref="I146:J146"/>
    <mergeCell ref="U74:U75"/>
    <mergeCell ref="V4:W5"/>
    <mergeCell ref="V6:W7"/>
    <mergeCell ref="V8:W9"/>
    <mergeCell ref="V10:W11"/>
    <mergeCell ref="V12:W13"/>
    <mergeCell ref="V14:W15"/>
    <mergeCell ref="V16:W17"/>
    <mergeCell ref="V18:W19"/>
    <mergeCell ref="V20:W21"/>
    <mergeCell ref="V22:W23"/>
    <mergeCell ref="V24:W25"/>
    <mergeCell ref="V26:W27"/>
    <mergeCell ref="V28:W29"/>
    <mergeCell ref="V30:W31"/>
    <mergeCell ref="V32:W33"/>
    <mergeCell ref="V34:W35"/>
    <mergeCell ref="V36:W37"/>
    <mergeCell ref="V38:W39"/>
    <mergeCell ref="V40:W41"/>
    <mergeCell ref="V42:W43"/>
    <mergeCell ref="V44:W45"/>
    <mergeCell ref="U68:U69"/>
    <mergeCell ref="U56:U57"/>
    <mergeCell ref="V68:W69"/>
    <mergeCell ref="V70:W71"/>
    <mergeCell ref="V72:W73"/>
    <mergeCell ref="Q2:Q3"/>
    <mergeCell ref="R2:R3"/>
    <mergeCell ref="S2:S3"/>
    <mergeCell ref="T2:T3"/>
    <mergeCell ref="T52:T53"/>
    <mergeCell ref="S52:S53"/>
    <mergeCell ref="R52:R53"/>
    <mergeCell ref="Q52:Q53"/>
    <mergeCell ref="Q54:Q55"/>
    <mergeCell ref="R54:R55"/>
    <mergeCell ref="S54:S55"/>
    <mergeCell ref="T54:T55"/>
    <mergeCell ref="S58:S59"/>
    <mergeCell ref="T58:T59"/>
    <mergeCell ref="R56:T57"/>
    <mergeCell ref="Q60:Q61"/>
    <mergeCell ref="U62:U63"/>
    <mergeCell ref="R66:R67"/>
    <mergeCell ref="Q66:Q67"/>
    <mergeCell ref="S66:S67"/>
    <mergeCell ref="R60:T61"/>
    <mergeCell ref="P58:P59"/>
    <mergeCell ref="U58:U59"/>
    <mergeCell ref="P70:P71"/>
    <mergeCell ref="U70:U71"/>
    <mergeCell ref="P72:P73"/>
    <mergeCell ref="U72:U73"/>
    <mergeCell ref="V56:W57"/>
    <mergeCell ref="V58:W59"/>
    <mergeCell ref="V60:W61"/>
    <mergeCell ref="Q74:Q75"/>
    <mergeCell ref="R74:R75"/>
    <mergeCell ref="S74:S75"/>
    <mergeCell ref="T74:T75"/>
    <mergeCell ref="Q68:Q69"/>
    <mergeCell ref="R68:R69"/>
    <mergeCell ref="S68:S69"/>
    <mergeCell ref="T68:T69"/>
    <mergeCell ref="Q72:Q73"/>
    <mergeCell ref="R72:R73"/>
    <mergeCell ref="S72:S73"/>
    <mergeCell ref="T72:T73"/>
    <mergeCell ref="Q56:Q57"/>
    <mergeCell ref="U64:U65"/>
    <mergeCell ref="U66:U67"/>
    <mergeCell ref="V62:W63"/>
    <mergeCell ref="V64:W65"/>
    <mergeCell ref="V66:W67"/>
    <mergeCell ref="R58:R59"/>
    <mergeCell ref="Q58:Q59"/>
    <mergeCell ref="Q62:Q63"/>
    <mergeCell ref="U50:U51"/>
    <mergeCell ref="P52:P53"/>
    <mergeCell ref="U52:U53"/>
    <mergeCell ref="P54:P55"/>
    <mergeCell ref="U54:U55"/>
    <mergeCell ref="V50:W51"/>
    <mergeCell ref="V52:W53"/>
    <mergeCell ref="V54:W55"/>
    <mergeCell ref="Q32:Q33"/>
    <mergeCell ref="Q36:Q37"/>
    <mergeCell ref="R32:T33"/>
    <mergeCell ref="R36:T37"/>
    <mergeCell ref="S34:S35"/>
    <mergeCell ref="Q34:Q35"/>
    <mergeCell ref="T34:T35"/>
    <mergeCell ref="R34:R35"/>
    <mergeCell ref="T44:T45"/>
    <mergeCell ref="R44:R45"/>
    <mergeCell ref="S44:S45"/>
    <mergeCell ref="Q44:Q45"/>
    <mergeCell ref="Q48:Q49"/>
    <mergeCell ref="R48:R49"/>
    <mergeCell ref="S48:S49"/>
    <mergeCell ref="T48:T49"/>
    <mergeCell ref="U44:U45"/>
    <mergeCell ref="P46:P47"/>
    <mergeCell ref="U46:U47"/>
    <mergeCell ref="P48:P49"/>
    <mergeCell ref="U48:U49"/>
    <mergeCell ref="V46:W47"/>
    <mergeCell ref="V48:W49"/>
    <mergeCell ref="Q46:Q47"/>
    <mergeCell ref="S46:S47"/>
    <mergeCell ref="T46:T47"/>
    <mergeCell ref="R46:R47"/>
    <mergeCell ref="U38:U39"/>
    <mergeCell ref="P40:P41"/>
    <mergeCell ref="U40:U41"/>
    <mergeCell ref="P42:P43"/>
    <mergeCell ref="U42:U43"/>
    <mergeCell ref="R6:R7"/>
    <mergeCell ref="T6:T7"/>
    <mergeCell ref="S6:S7"/>
    <mergeCell ref="Q6:Q7"/>
    <mergeCell ref="Q14:Q15"/>
    <mergeCell ref="R14:R15"/>
    <mergeCell ref="S14:S15"/>
    <mergeCell ref="T14:T15"/>
    <mergeCell ref="T8:T9"/>
    <mergeCell ref="R8:R9"/>
    <mergeCell ref="Q8:Q9"/>
    <mergeCell ref="S8:S9"/>
    <mergeCell ref="Q12:Q13"/>
    <mergeCell ref="R12:R13"/>
    <mergeCell ref="S12:S13"/>
    <mergeCell ref="T12:T13"/>
    <mergeCell ref="T10:T11"/>
    <mergeCell ref="S10:S11"/>
    <mergeCell ref="Q10:Q11"/>
    <mergeCell ref="U32:U33"/>
    <mergeCell ref="P34:P35"/>
    <mergeCell ref="U34:U35"/>
    <mergeCell ref="P36:P37"/>
    <mergeCell ref="U36:U37"/>
    <mergeCell ref="R10:R11"/>
    <mergeCell ref="T22:T23"/>
    <mergeCell ref="R22:R23"/>
    <mergeCell ref="Q22:Q23"/>
    <mergeCell ref="S22:S23"/>
    <mergeCell ref="Q20:Q21"/>
    <mergeCell ref="Q24:Q25"/>
    <mergeCell ref="S20:S21"/>
    <mergeCell ref="S24:S25"/>
    <mergeCell ref="T20:T21"/>
    <mergeCell ref="R20:R21"/>
    <mergeCell ref="R24:R25"/>
    <mergeCell ref="T24:T25"/>
    <mergeCell ref="U26:U27"/>
    <mergeCell ref="P28:P29"/>
    <mergeCell ref="U28:U29"/>
    <mergeCell ref="P30:P31"/>
    <mergeCell ref="U30:U31"/>
    <mergeCell ref="U20:U21"/>
    <mergeCell ref="V74:W75"/>
    <mergeCell ref="N60:O61"/>
    <mergeCell ref="N62:O63"/>
    <mergeCell ref="N64:O65"/>
    <mergeCell ref="N66:O67"/>
    <mergeCell ref="N68:O69"/>
    <mergeCell ref="N70:O71"/>
    <mergeCell ref="N72:O73"/>
    <mergeCell ref="N74:O75"/>
    <mergeCell ref="P62:P63"/>
    <mergeCell ref="P60:P61"/>
    <mergeCell ref="U60:U61"/>
    <mergeCell ref="P68:P69"/>
    <mergeCell ref="P74:P75"/>
    <mergeCell ref="P64:P65"/>
    <mergeCell ref="P66:P67"/>
    <mergeCell ref="R62:R63"/>
    <mergeCell ref="S62:S63"/>
    <mergeCell ref="T62:T63"/>
    <mergeCell ref="S64:S65"/>
    <mergeCell ref="Q64:Q65"/>
    <mergeCell ref="T64:T65"/>
    <mergeCell ref="R64:R65"/>
    <mergeCell ref="T66:T67"/>
    <mergeCell ref="N52:O53"/>
    <mergeCell ref="N54:O55"/>
    <mergeCell ref="N56:O57"/>
    <mergeCell ref="N58:O59"/>
    <mergeCell ref="U8:U9"/>
    <mergeCell ref="P10:P11"/>
    <mergeCell ref="U10:U11"/>
    <mergeCell ref="P12:P13"/>
    <mergeCell ref="U12:U13"/>
    <mergeCell ref="P8:P9"/>
    <mergeCell ref="P14:P15"/>
    <mergeCell ref="P20:P21"/>
    <mergeCell ref="P26:P27"/>
    <mergeCell ref="P32:P33"/>
    <mergeCell ref="P38:P39"/>
    <mergeCell ref="P44:P45"/>
    <mergeCell ref="P50:P51"/>
    <mergeCell ref="P56:P57"/>
    <mergeCell ref="P22:P23"/>
    <mergeCell ref="U22:U23"/>
    <mergeCell ref="P24:P25"/>
    <mergeCell ref="U24:U25"/>
    <mergeCell ref="U14:U15"/>
    <mergeCell ref="P16:P17"/>
    <mergeCell ref="M127:O127"/>
    <mergeCell ref="A1:L1"/>
    <mergeCell ref="N2:O3"/>
    <mergeCell ref="P2:P3"/>
    <mergeCell ref="N20:O21"/>
    <mergeCell ref="N22:O23"/>
    <mergeCell ref="N24:O25"/>
    <mergeCell ref="N26:O27"/>
    <mergeCell ref="N28:O29"/>
    <mergeCell ref="N30:O31"/>
    <mergeCell ref="N32:O33"/>
    <mergeCell ref="N34:O35"/>
    <mergeCell ref="N36:O37"/>
    <mergeCell ref="N38:O39"/>
    <mergeCell ref="N40:O41"/>
    <mergeCell ref="I2:J2"/>
    <mergeCell ref="G2:G3"/>
    <mergeCell ref="K2:L2"/>
    <mergeCell ref="H4:H6"/>
    <mergeCell ref="N42:O43"/>
    <mergeCell ref="N44:O45"/>
    <mergeCell ref="N46:O47"/>
    <mergeCell ref="N48:O49"/>
    <mergeCell ref="N50:O51"/>
    <mergeCell ref="V2:W2"/>
    <mergeCell ref="N1:W1"/>
    <mergeCell ref="N4:O5"/>
    <mergeCell ref="N8:O9"/>
    <mergeCell ref="N10:O11"/>
    <mergeCell ref="N12:O13"/>
    <mergeCell ref="N14:O15"/>
    <mergeCell ref="N16:O17"/>
    <mergeCell ref="N18:O19"/>
    <mergeCell ref="P4:P5"/>
    <mergeCell ref="P6:P7"/>
    <mergeCell ref="N6:O7"/>
    <mergeCell ref="U4:U5"/>
    <mergeCell ref="U6:U7"/>
    <mergeCell ref="U16:U17"/>
    <mergeCell ref="P18:P19"/>
    <mergeCell ref="U18:U19"/>
    <mergeCell ref="I3:J3"/>
    <mergeCell ref="I4:J6"/>
    <mergeCell ref="K4:L6"/>
    <mergeCell ref="A28:B30"/>
    <mergeCell ref="A31:B33"/>
    <mergeCell ref="F2:F3"/>
    <mergeCell ref="A4:B6"/>
    <mergeCell ref="C4:C6"/>
    <mergeCell ref="C28:C30"/>
    <mergeCell ref="C2:C3"/>
    <mergeCell ref="A2:B3"/>
    <mergeCell ref="D2:D3"/>
    <mergeCell ref="E2:E3"/>
    <mergeCell ref="A7:B9"/>
    <mergeCell ref="C7:C9"/>
    <mergeCell ref="A13:B15"/>
    <mergeCell ref="C13:C15"/>
    <mergeCell ref="H13:H15"/>
    <mergeCell ref="I13:J15"/>
    <mergeCell ref="K13:L15"/>
    <mergeCell ref="H7:H9"/>
    <mergeCell ref="I7:J9"/>
    <mergeCell ref="K7:L9"/>
    <mergeCell ref="A10:B12"/>
    <mergeCell ref="H10:H12"/>
    <mergeCell ref="I10:J12"/>
    <mergeCell ref="K10:L12"/>
    <mergeCell ref="C10:C12"/>
    <mergeCell ref="A16:B18"/>
    <mergeCell ref="C16:C18"/>
    <mergeCell ref="H16:H18"/>
    <mergeCell ref="I16:J18"/>
    <mergeCell ref="K16:L18"/>
    <mergeCell ref="A19:B21"/>
    <mergeCell ref="C19:C21"/>
    <mergeCell ref="H19:H21"/>
    <mergeCell ref="I19:J21"/>
    <mergeCell ref="K19:L21"/>
    <mergeCell ref="A22:B24"/>
    <mergeCell ref="C22:C24"/>
    <mergeCell ref="H22:H24"/>
    <mergeCell ref="I22:J24"/>
    <mergeCell ref="K22:L24"/>
    <mergeCell ref="A25:B27"/>
    <mergeCell ref="C25:C27"/>
    <mergeCell ref="C31:C33"/>
    <mergeCell ref="H31:H33"/>
    <mergeCell ref="I31:J33"/>
    <mergeCell ref="K31:L33"/>
    <mergeCell ref="A34:B36"/>
    <mergeCell ref="C37:C39"/>
    <mergeCell ref="H37:H39"/>
    <mergeCell ref="I37:J39"/>
    <mergeCell ref="K37:L39"/>
    <mergeCell ref="H25:H27"/>
    <mergeCell ref="I25:J27"/>
    <mergeCell ref="K25:L27"/>
    <mergeCell ref="H28:H30"/>
    <mergeCell ref="I28:J30"/>
    <mergeCell ref="K28:L30"/>
    <mergeCell ref="C34:C36"/>
    <mergeCell ref="H34:H36"/>
    <mergeCell ref="I34:J36"/>
    <mergeCell ref="K34:L36"/>
    <mergeCell ref="A40:B42"/>
    <mergeCell ref="C40:C42"/>
    <mergeCell ref="H40:H42"/>
    <mergeCell ref="I40:J42"/>
    <mergeCell ref="K40:L42"/>
    <mergeCell ref="A37:B39"/>
    <mergeCell ref="C43:C45"/>
    <mergeCell ref="H43:H45"/>
    <mergeCell ref="I43:J45"/>
    <mergeCell ref="K43:L45"/>
    <mergeCell ref="A46:B48"/>
    <mergeCell ref="C46:C48"/>
    <mergeCell ref="H46:H48"/>
    <mergeCell ref="I46:J48"/>
    <mergeCell ref="K46:L48"/>
    <mergeCell ref="A43:B45"/>
    <mergeCell ref="H54:H56"/>
    <mergeCell ref="I54:J56"/>
    <mergeCell ref="K54:L56"/>
    <mergeCell ref="A57:B58"/>
    <mergeCell ref="C57:C58"/>
    <mergeCell ref="H57:H58"/>
    <mergeCell ref="I57:J58"/>
    <mergeCell ref="K57:L58"/>
    <mergeCell ref="H49:H51"/>
    <mergeCell ref="I49:J51"/>
    <mergeCell ref="K49:L51"/>
    <mergeCell ref="A52:B53"/>
    <mergeCell ref="C52:C53"/>
    <mergeCell ref="H52:H53"/>
    <mergeCell ref="I52:J53"/>
    <mergeCell ref="K52:L53"/>
    <mergeCell ref="A49:B51"/>
    <mergeCell ref="A54:B56"/>
    <mergeCell ref="C49:C51"/>
    <mergeCell ref="C54:C56"/>
    <mergeCell ref="H65:H67"/>
    <mergeCell ref="I65:J67"/>
    <mergeCell ref="K65:L67"/>
    <mergeCell ref="A68:B73"/>
    <mergeCell ref="C68:C73"/>
    <mergeCell ref="H68:H73"/>
    <mergeCell ref="I68:J73"/>
    <mergeCell ref="K68:L73"/>
    <mergeCell ref="H59:H61"/>
    <mergeCell ref="I59:J61"/>
    <mergeCell ref="K59:L61"/>
    <mergeCell ref="A62:B64"/>
    <mergeCell ref="C62:C64"/>
    <mergeCell ref="H62:H64"/>
    <mergeCell ref="I62:J64"/>
    <mergeCell ref="K62:L64"/>
    <mergeCell ref="A65:B67"/>
    <mergeCell ref="A59:B61"/>
    <mergeCell ref="C59:C61"/>
    <mergeCell ref="C65:C67"/>
    <mergeCell ref="H83:H85"/>
    <mergeCell ref="I83:J85"/>
    <mergeCell ref="K83:L85"/>
    <mergeCell ref="A86:B88"/>
    <mergeCell ref="C86:C88"/>
    <mergeCell ref="H86:H88"/>
    <mergeCell ref="I86:J88"/>
    <mergeCell ref="K86:L88"/>
    <mergeCell ref="H74:H76"/>
    <mergeCell ref="I74:J76"/>
    <mergeCell ref="K74:L76"/>
    <mergeCell ref="A77:B82"/>
    <mergeCell ref="C77:C82"/>
    <mergeCell ref="H77:H82"/>
    <mergeCell ref="I77:J82"/>
    <mergeCell ref="K77:L82"/>
    <mergeCell ref="A74:B76"/>
    <mergeCell ref="C74:C76"/>
    <mergeCell ref="A83:B85"/>
    <mergeCell ref="C83:C85"/>
    <mergeCell ref="A97:B99"/>
    <mergeCell ref="C97:C99"/>
    <mergeCell ref="H97:H99"/>
    <mergeCell ref="I97:J99"/>
    <mergeCell ref="K97:L99"/>
    <mergeCell ref="I89:J90"/>
    <mergeCell ref="K89:L90"/>
    <mergeCell ref="A91:B96"/>
    <mergeCell ref="C91:C96"/>
    <mergeCell ref="H91:H96"/>
    <mergeCell ref="I91:J96"/>
    <mergeCell ref="K91:L96"/>
    <mergeCell ref="A89:B90"/>
    <mergeCell ref="C89:C90"/>
    <mergeCell ref="H89:H90"/>
    <mergeCell ref="A102:B103"/>
    <mergeCell ref="C102:C103"/>
    <mergeCell ref="H102:H103"/>
    <mergeCell ref="I102:J103"/>
    <mergeCell ref="K102:L103"/>
    <mergeCell ref="A100:B101"/>
    <mergeCell ref="C100:C101"/>
    <mergeCell ref="H100:H101"/>
    <mergeCell ref="I100:J101"/>
    <mergeCell ref="K100:L101"/>
    <mergeCell ref="A107:B115"/>
    <mergeCell ref="C107:C115"/>
    <mergeCell ref="H107:H115"/>
    <mergeCell ref="I107:J115"/>
    <mergeCell ref="K107:L115"/>
    <mergeCell ref="A104:B106"/>
    <mergeCell ref="C104:C106"/>
    <mergeCell ref="H104:H106"/>
    <mergeCell ref="I104:J106"/>
    <mergeCell ref="K104:L106"/>
    <mergeCell ref="A121:B127"/>
    <mergeCell ref="C121:C127"/>
    <mergeCell ref="H121:H127"/>
    <mergeCell ref="I121:J127"/>
    <mergeCell ref="K121:L127"/>
    <mergeCell ref="A116:B120"/>
    <mergeCell ref="C116:C120"/>
    <mergeCell ref="H116:H120"/>
    <mergeCell ref="I116:J120"/>
    <mergeCell ref="K116:L120"/>
    <mergeCell ref="A133:B141"/>
    <mergeCell ref="C133:C141"/>
    <mergeCell ref="H133:H141"/>
    <mergeCell ref="I133:J141"/>
    <mergeCell ref="K133:L141"/>
    <mergeCell ref="A128:B132"/>
    <mergeCell ref="C128:C132"/>
    <mergeCell ref="H128:H132"/>
    <mergeCell ref="I128:J132"/>
    <mergeCell ref="K128:L13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6"/>
  <sheetViews>
    <sheetView topLeftCell="A12" workbookViewId="0">
      <selection activeCell="F40" sqref="F40"/>
    </sheetView>
  </sheetViews>
  <sheetFormatPr baseColWidth="10" defaultRowHeight="15" x14ac:dyDescent="0"/>
  <cols>
    <col min="9" max="9" width="13" customWidth="1"/>
  </cols>
  <sheetData>
    <row r="4" spans="1:14">
      <c r="A4" s="143" t="s">
        <v>103</v>
      </c>
      <c r="B4" s="143"/>
      <c r="C4" s="143"/>
      <c r="D4" s="143"/>
      <c r="E4" s="143"/>
    </row>
    <row r="5" spans="1:14">
      <c r="A5" s="251" t="s">
        <v>104</v>
      </c>
      <c r="B5" s="251"/>
      <c r="C5" s="251"/>
      <c r="D5" s="251" t="s">
        <v>17</v>
      </c>
      <c r="E5" s="251"/>
    </row>
    <row r="6" spans="1:14">
      <c r="A6" s="274" t="s">
        <v>105</v>
      </c>
      <c r="B6" s="275"/>
      <c r="C6" s="276"/>
      <c r="D6" s="256" t="s">
        <v>108</v>
      </c>
      <c r="E6" s="257"/>
    </row>
    <row r="7" spans="1:14">
      <c r="A7" s="277" t="s">
        <v>106</v>
      </c>
      <c r="B7" s="278"/>
      <c r="C7" s="279"/>
      <c r="D7" s="256" t="s">
        <v>108</v>
      </c>
      <c r="E7" s="257"/>
    </row>
    <row r="8" spans="1:14">
      <c r="A8" s="280" t="s">
        <v>107</v>
      </c>
      <c r="B8" s="281"/>
      <c r="C8" s="282"/>
      <c r="D8" s="259" t="s">
        <v>108</v>
      </c>
      <c r="E8" s="260"/>
    </row>
    <row r="11" spans="1:14">
      <c r="A11" s="143" t="s">
        <v>112</v>
      </c>
      <c r="B11" s="143"/>
      <c r="C11" s="143"/>
      <c r="D11" s="143"/>
      <c r="E11" s="143"/>
      <c r="F11" s="143"/>
      <c r="I11" s="143" t="s">
        <v>120</v>
      </c>
      <c r="J11" s="143"/>
      <c r="K11" s="143"/>
      <c r="L11" s="143"/>
      <c r="M11" s="143"/>
      <c r="N11" s="143"/>
    </row>
    <row r="12" spans="1:14">
      <c r="A12" s="251" t="s">
        <v>104</v>
      </c>
      <c r="B12" s="273"/>
      <c r="C12" s="273"/>
      <c r="D12" s="252" t="s">
        <v>17</v>
      </c>
      <c r="E12" s="253"/>
      <c r="F12" s="254"/>
      <c r="I12" s="251" t="s">
        <v>104</v>
      </c>
      <c r="J12" s="251"/>
      <c r="K12" s="251"/>
      <c r="L12" s="252" t="s">
        <v>17</v>
      </c>
      <c r="M12" s="253"/>
      <c r="N12" s="254"/>
    </row>
    <row r="13" spans="1:14">
      <c r="A13" s="217" t="s">
        <v>113</v>
      </c>
      <c r="B13" s="227" t="s">
        <v>109</v>
      </c>
      <c r="C13" s="227"/>
      <c r="D13" s="270" t="s">
        <v>108</v>
      </c>
      <c r="E13" s="271"/>
      <c r="F13" s="272"/>
      <c r="I13" s="250" t="s">
        <v>121</v>
      </c>
      <c r="J13" s="246" t="s">
        <v>109</v>
      </c>
      <c r="K13" s="247"/>
      <c r="L13" s="255" t="s">
        <v>108</v>
      </c>
      <c r="M13" s="256"/>
      <c r="N13" s="257"/>
    </row>
    <row r="14" spans="1:14">
      <c r="A14" s="215"/>
      <c r="B14" s="228" t="s">
        <v>106</v>
      </c>
      <c r="C14" s="228"/>
      <c r="D14" s="255" t="s">
        <v>108</v>
      </c>
      <c r="E14" s="256"/>
      <c r="F14" s="257"/>
      <c r="I14" s="250"/>
      <c r="J14" s="116" t="s">
        <v>106</v>
      </c>
      <c r="K14" s="117"/>
      <c r="L14" s="255" t="s">
        <v>108</v>
      </c>
      <c r="M14" s="256"/>
      <c r="N14" s="257"/>
    </row>
    <row r="15" spans="1:14">
      <c r="A15" s="215"/>
      <c r="B15" s="228" t="s">
        <v>110</v>
      </c>
      <c r="C15" s="228"/>
      <c r="D15" s="255" t="s">
        <v>108</v>
      </c>
      <c r="E15" s="256"/>
      <c r="F15" s="257"/>
      <c r="I15" s="250"/>
      <c r="J15" s="248" t="s">
        <v>110</v>
      </c>
      <c r="K15" s="249"/>
      <c r="L15" s="258" t="s">
        <v>108</v>
      </c>
      <c r="M15" s="259"/>
      <c r="N15" s="260"/>
    </row>
    <row r="16" spans="1:14">
      <c r="A16" s="215"/>
      <c r="B16" s="228" t="s">
        <v>111</v>
      </c>
      <c r="C16" s="228"/>
      <c r="D16" s="258" t="s">
        <v>108</v>
      </c>
      <c r="E16" s="259"/>
      <c r="F16" s="260"/>
      <c r="I16" s="250" t="s">
        <v>123</v>
      </c>
      <c r="J16" s="246" t="s">
        <v>109</v>
      </c>
      <c r="K16" s="247"/>
      <c r="L16" s="255" t="s">
        <v>108</v>
      </c>
      <c r="M16" s="256"/>
      <c r="N16" s="257"/>
    </row>
    <row r="17" spans="1:14">
      <c r="A17" s="217" t="s">
        <v>115</v>
      </c>
      <c r="B17" s="227" t="s">
        <v>109</v>
      </c>
      <c r="C17" s="227"/>
      <c r="D17" s="270" t="s">
        <v>108</v>
      </c>
      <c r="E17" s="271"/>
      <c r="F17" s="272"/>
      <c r="I17" s="250"/>
      <c r="J17" s="116" t="s">
        <v>106</v>
      </c>
      <c r="K17" s="117"/>
      <c r="L17" s="255" t="s">
        <v>108</v>
      </c>
      <c r="M17" s="256"/>
      <c r="N17" s="257"/>
    </row>
    <row r="18" spans="1:14">
      <c r="A18" s="215"/>
      <c r="B18" s="228" t="s">
        <v>106</v>
      </c>
      <c r="C18" s="228"/>
      <c r="D18" s="255" t="s">
        <v>108</v>
      </c>
      <c r="E18" s="256"/>
      <c r="F18" s="257"/>
      <c r="I18" s="250"/>
      <c r="J18" s="248" t="s">
        <v>110</v>
      </c>
      <c r="K18" s="249"/>
      <c r="L18" s="258" t="s">
        <v>108</v>
      </c>
      <c r="M18" s="259"/>
      <c r="N18" s="260"/>
    </row>
    <row r="19" spans="1:14">
      <c r="A19" s="215"/>
      <c r="B19" s="228" t="s">
        <v>110</v>
      </c>
      <c r="C19" s="228"/>
      <c r="D19" s="255" t="s">
        <v>108</v>
      </c>
      <c r="E19" s="256"/>
      <c r="F19" s="257"/>
      <c r="I19" s="250" t="s">
        <v>122</v>
      </c>
      <c r="J19" s="246" t="s">
        <v>109</v>
      </c>
      <c r="K19" s="247"/>
      <c r="L19" s="255" t="s">
        <v>108</v>
      </c>
      <c r="M19" s="256"/>
      <c r="N19" s="257"/>
    </row>
    <row r="20" spans="1:14">
      <c r="A20" s="215"/>
      <c r="B20" s="228" t="s">
        <v>111</v>
      </c>
      <c r="C20" s="228"/>
      <c r="D20" s="258" t="s">
        <v>108</v>
      </c>
      <c r="E20" s="259"/>
      <c r="F20" s="260"/>
      <c r="I20" s="250"/>
      <c r="J20" s="116" t="s">
        <v>106</v>
      </c>
      <c r="K20" s="117"/>
      <c r="L20" s="255" t="s">
        <v>108</v>
      </c>
      <c r="M20" s="256"/>
      <c r="N20" s="257"/>
    </row>
    <row r="21" spans="1:14">
      <c r="A21" s="217" t="s">
        <v>114</v>
      </c>
      <c r="B21" s="227" t="s">
        <v>109</v>
      </c>
      <c r="C21" s="227"/>
      <c r="D21" s="261" t="s">
        <v>108</v>
      </c>
      <c r="E21" s="262"/>
      <c r="F21" s="263"/>
      <c r="I21" s="250"/>
      <c r="J21" s="248" t="s">
        <v>110</v>
      </c>
      <c r="K21" s="249"/>
      <c r="L21" s="258" t="s">
        <v>108</v>
      </c>
      <c r="M21" s="259"/>
      <c r="N21" s="260"/>
    </row>
    <row r="22" spans="1:14">
      <c r="A22" s="215"/>
      <c r="B22" s="228" t="s">
        <v>106</v>
      </c>
      <c r="C22" s="228"/>
      <c r="D22" s="264" t="s">
        <v>108</v>
      </c>
      <c r="E22" s="265"/>
      <c r="F22" s="266"/>
      <c r="I22" s="250" t="s">
        <v>126</v>
      </c>
      <c r="J22" s="246" t="s">
        <v>109</v>
      </c>
      <c r="K22" s="247"/>
      <c r="L22" s="246"/>
      <c r="M22" s="227"/>
      <c r="N22" s="247"/>
    </row>
    <row r="23" spans="1:14">
      <c r="A23" s="215"/>
      <c r="B23" s="228" t="s">
        <v>110</v>
      </c>
      <c r="C23" s="228"/>
      <c r="D23" s="264" t="s">
        <v>108</v>
      </c>
      <c r="E23" s="265"/>
      <c r="F23" s="266"/>
      <c r="I23" s="250"/>
      <c r="J23" s="116" t="s">
        <v>106</v>
      </c>
      <c r="K23" s="117"/>
      <c r="L23" s="116"/>
      <c r="M23" s="228"/>
      <c r="N23" s="117"/>
    </row>
    <row r="24" spans="1:14">
      <c r="A24" s="215"/>
      <c r="B24" s="228" t="s">
        <v>111</v>
      </c>
      <c r="C24" s="228"/>
      <c r="D24" s="267" t="s">
        <v>108</v>
      </c>
      <c r="E24" s="268"/>
      <c r="F24" s="269"/>
      <c r="I24" s="250"/>
      <c r="J24" s="248" t="s">
        <v>110</v>
      </c>
      <c r="K24" s="249"/>
      <c r="L24" s="248"/>
      <c r="M24" s="229"/>
      <c r="N24" s="249"/>
    </row>
    <row r="25" spans="1:14">
      <c r="A25" s="217" t="s">
        <v>116</v>
      </c>
      <c r="B25" s="227" t="s">
        <v>109</v>
      </c>
      <c r="C25" s="227"/>
      <c r="D25" s="261" t="s">
        <v>108</v>
      </c>
      <c r="E25" s="262"/>
      <c r="F25" s="263"/>
      <c r="I25" s="250" t="s">
        <v>125</v>
      </c>
      <c r="J25" s="246" t="s">
        <v>109</v>
      </c>
      <c r="K25" s="247"/>
      <c r="L25" s="246"/>
      <c r="M25" s="227"/>
      <c r="N25" s="247"/>
    </row>
    <row r="26" spans="1:14">
      <c r="A26" s="215"/>
      <c r="B26" s="228" t="s">
        <v>106</v>
      </c>
      <c r="C26" s="228"/>
      <c r="D26" s="264" t="s">
        <v>108</v>
      </c>
      <c r="E26" s="265"/>
      <c r="F26" s="266"/>
      <c r="I26" s="250"/>
      <c r="J26" s="116" t="s">
        <v>106</v>
      </c>
      <c r="K26" s="117"/>
      <c r="L26" s="116"/>
      <c r="M26" s="228"/>
      <c r="N26" s="117"/>
    </row>
    <row r="27" spans="1:14">
      <c r="A27" s="215"/>
      <c r="B27" s="228" t="s">
        <v>110</v>
      </c>
      <c r="C27" s="228"/>
      <c r="D27" s="264" t="s">
        <v>108</v>
      </c>
      <c r="E27" s="265"/>
      <c r="F27" s="266"/>
      <c r="I27" s="250"/>
      <c r="J27" s="248" t="s">
        <v>110</v>
      </c>
      <c r="K27" s="249"/>
      <c r="L27" s="248"/>
      <c r="M27" s="229"/>
      <c r="N27" s="249"/>
    </row>
    <row r="28" spans="1:14">
      <c r="A28" s="215"/>
      <c r="B28" s="228" t="s">
        <v>111</v>
      </c>
      <c r="C28" s="228"/>
      <c r="D28" s="267" t="s">
        <v>108</v>
      </c>
      <c r="E28" s="268"/>
      <c r="F28" s="269"/>
      <c r="I28" s="250" t="s">
        <v>124</v>
      </c>
      <c r="J28" s="246" t="s">
        <v>109</v>
      </c>
      <c r="K28" s="247"/>
      <c r="L28" s="246"/>
      <c r="M28" s="227"/>
      <c r="N28" s="247"/>
    </row>
    <row r="29" spans="1:14">
      <c r="A29" s="217" t="s">
        <v>117</v>
      </c>
      <c r="B29" s="227" t="s">
        <v>109</v>
      </c>
      <c r="C29" s="227"/>
      <c r="D29" s="261" t="s">
        <v>108</v>
      </c>
      <c r="E29" s="262"/>
      <c r="F29" s="263"/>
      <c r="I29" s="250"/>
      <c r="J29" s="116" t="s">
        <v>106</v>
      </c>
      <c r="K29" s="117"/>
      <c r="L29" s="116"/>
      <c r="M29" s="228"/>
      <c r="N29" s="117"/>
    </row>
    <row r="30" spans="1:14">
      <c r="A30" s="215"/>
      <c r="B30" s="228" t="s">
        <v>106</v>
      </c>
      <c r="C30" s="228"/>
      <c r="D30" s="264" t="s">
        <v>108</v>
      </c>
      <c r="E30" s="265"/>
      <c r="F30" s="266"/>
      <c r="I30" s="250"/>
      <c r="J30" s="248" t="s">
        <v>110</v>
      </c>
      <c r="K30" s="249"/>
      <c r="L30" s="248"/>
      <c r="M30" s="229"/>
      <c r="N30" s="249"/>
    </row>
    <row r="31" spans="1:14">
      <c r="A31" s="215"/>
      <c r="B31" s="228" t="s">
        <v>110</v>
      </c>
      <c r="C31" s="228"/>
      <c r="D31" s="264" t="s">
        <v>108</v>
      </c>
      <c r="E31" s="265"/>
      <c r="F31" s="266"/>
    </row>
    <row r="32" spans="1:14">
      <c r="A32" s="215"/>
      <c r="B32" s="228" t="s">
        <v>111</v>
      </c>
      <c r="C32" s="228"/>
      <c r="D32" s="267" t="s">
        <v>108</v>
      </c>
      <c r="E32" s="268"/>
      <c r="F32" s="269"/>
    </row>
    <row r="33" spans="1:6">
      <c r="A33" s="217" t="s">
        <v>118</v>
      </c>
      <c r="B33" s="246" t="s">
        <v>109</v>
      </c>
      <c r="C33" s="247"/>
      <c r="D33" s="246"/>
      <c r="E33" s="227"/>
      <c r="F33" s="247"/>
    </row>
    <row r="34" spans="1:6">
      <c r="A34" s="215"/>
      <c r="B34" s="116" t="s">
        <v>106</v>
      </c>
      <c r="C34" s="117"/>
      <c r="D34" s="116"/>
      <c r="E34" s="228"/>
      <c r="F34" s="117"/>
    </row>
    <row r="35" spans="1:6">
      <c r="A35" s="215"/>
      <c r="B35" s="116" t="s">
        <v>110</v>
      </c>
      <c r="C35" s="117"/>
      <c r="D35" s="116"/>
      <c r="E35" s="228"/>
      <c r="F35" s="117"/>
    </row>
    <row r="36" spans="1:6">
      <c r="A36" s="219"/>
      <c r="B36" s="248" t="s">
        <v>111</v>
      </c>
      <c r="C36" s="249"/>
      <c r="D36" s="248"/>
      <c r="E36" s="229"/>
      <c r="F36" s="249"/>
    </row>
  </sheetData>
  <mergeCells count="111">
    <mergeCell ref="A4:E4"/>
    <mergeCell ref="A5:C5"/>
    <mergeCell ref="D5:E5"/>
    <mergeCell ref="A6:C6"/>
    <mergeCell ref="A7:C7"/>
    <mergeCell ref="A8:C8"/>
    <mergeCell ref="D7:E7"/>
    <mergeCell ref="D6:E6"/>
    <mergeCell ref="D8:E8"/>
    <mergeCell ref="A12:C12"/>
    <mergeCell ref="A11:F11"/>
    <mergeCell ref="A13:A16"/>
    <mergeCell ref="B13:C13"/>
    <mergeCell ref="B14:C14"/>
    <mergeCell ref="B15:C15"/>
    <mergeCell ref="B16:C16"/>
    <mergeCell ref="D12:F12"/>
    <mergeCell ref="D13:F13"/>
    <mergeCell ref="D14:F14"/>
    <mergeCell ref="D15:F15"/>
    <mergeCell ref="D16:F16"/>
    <mergeCell ref="A17:A20"/>
    <mergeCell ref="B17:C17"/>
    <mergeCell ref="D17:F17"/>
    <mergeCell ref="B18:C18"/>
    <mergeCell ref="D18:F18"/>
    <mergeCell ref="B19:C19"/>
    <mergeCell ref="D19:F19"/>
    <mergeCell ref="B20:C20"/>
    <mergeCell ref="D20:F20"/>
    <mergeCell ref="A21:A24"/>
    <mergeCell ref="B21:C21"/>
    <mergeCell ref="D21:F21"/>
    <mergeCell ref="B22:C22"/>
    <mergeCell ref="D22:F22"/>
    <mergeCell ref="B23:C23"/>
    <mergeCell ref="D23:F23"/>
    <mergeCell ref="B24:C24"/>
    <mergeCell ref="D24:F24"/>
    <mergeCell ref="A25:A28"/>
    <mergeCell ref="B25:C25"/>
    <mergeCell ref="D25:F25"/>
    <mergeCell ref="B26:C26"/>
    <mergeCell ref="D26:F26"/>
    <mergeCell ref="B27:C27"/>
    <mergeCell ref="D27:F27"/>
    <mergeCell ref="B28:C28"/>
    <mergeCell ref="D28:F28"/>
    <mergeCell ref="A29:A32"/>
    <mergeCell ref="B29:C29"/>
    <mergeCell ref="D29:F29"/>
    <mergeCell ref="B30:C30"/>
    <mergeCell ref="D30:F30"/>
    <mergeCell ref="B31:C31"/>
    <mergeCell ref="D31:F31"/>
    <mergeCell ref="B32:C32"/>
    <mergeCell ref="D32:F32"/>
    <mergeCell ref="A33:A36"/>
    <mergeCell ref="B33:C33"/>
    <mergeCell ref="D33:F33"/>
    <mergeCell ref="B34:C34"/>
    <mergeCell ref="D34:F34"/>
    <mergeCell ref="B35:C35"/>
    <mergeCell ref="D35:F35"/>
    <mergeCell ref="B36:C36"/>
    <mergeCell ref="D36:F36"/>
    <mergeCell ref="I11:N11"/>
    <mergeCell ref="I12:K12"/>
    <mergeCell ref="L12:N12"/>
    <mergeCell ref="I13:I15"/>
    <mergeCell ref="I16:I18"/>
    <mergeCell ref="I19:I21"/>
    <mergeCell ref="J20:K20"/>
    <mergeCell ref="J21:K21"/>
    <mergeCell ref="L20:N20"/>
    <mergeCell ref="L21:N21"/>
    <mergeCell ref="L13:N13"/>
    <mergeCell ref="L14:N14"/>
    <mergeCell ref="L15:N15"/>
    <mergeCell ref="L16:N16"/>
    <mergeCell ref="L17:N17"/>
    <mergeCell ref="L18:N18"/>
    <mergeCell ref="L19:N19"/>
    <mergeCell ref="I22:I24"/>
    <mergeCell ref="I25:I27"/>
    <mergeCell ref="I28:I30"/>
    <mergeCell ref="J13:K13"/>
    <mergeCell ref="J14:K14"/>
    <mergeCell ref="J15:K15"/>
    <mergeCell ref="J16:K16"/>
    <mergeCell ref="J17:K17"/>
    <mergeCell ref="J18:K18"/>
    <mergeCell ref="J19:K19"/>
    <mergeCell ref="J28:K28"/>
    <mergeCell ref="J29:K29"/>
    <mergeCell ref="J30:K30"/>
    <mergeCell ref="J22:K22"/>
    <mergeCell ref="J23:K23"/>
    <mergeCell ref="J24:K24"/>
    <mergeCell ref="J25:K25"/>
    <mergeCell ref="J26:K26"/>
    <mergeCell ref="J27:K27"/>
    <mergeCell ref="L28:N28"/>
    <mergeCell ref="L29:N29"/>
    <mergeCell ref="L30:N30"/>
    <mergeCell ref="L22:N22"/>
    <mergeCell ref="L23:N23"/>
    <mergeCell ref="L24:N24"/>
    <mergeCell ref="L25:N25"/>
    <mergeCell ref="L26:N26"/>
    <mergeCell ref="L27:N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Hlt-varying families</vt:lpstr>
      <vt:lpstr>Identification other families</vt:lpstr>
      <vt:lpstr>alt-varying families</vt:lpstr>
      <vt:lpstr>alpha-varying families</vt:lpstr>
      <vt:lpstr>quant</vt:lpstr>
      <vt:lpstr>Paper plots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Sjors Martens</dc:creator>
  <cp:lastModifiedBy>Sjors Martens</cp:lastModifiedBy>
  <dcterms:created xsi:type="dcterms:W3CDTF">2019-11-28T08:59:39Z</dcterms:created>
  <dcterms:modified xsi:type="dcterms:W3CDTF">2020-01-17T15:03:32Z</dcterms:modified>
</cp:coreProperties>
</file>