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  <sheet sheetId="4" name="DV-IDENTITY-0" state="hidden" r:id="rId6"/>
  </sheets>
  <definedNames>
    <definedName name="out_1">Sheet1!$A$1:$B$51</definedName>
  </definedNames>
  <calcPr/>
</workbook>
</file>

<file path=xl/sharedStrings.xml><?xml version="1.0" encoding="utf-8"?>
<sst xmlns="http://schemas.openxmlformats.org/spreadsheetml/2006/main" count="1" uniqueCount="1">
  <si>
    <t>AAAAABN2np4=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</si>
</sst>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fillId="0" xfId="0" numFmtId="0" borderId="0" applyFont="1" fontId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Altitude (meters)</a:t>
            </a:r>
          </a:p>
        </c:rich>
      </c:tx>
      <c:overlay val="0"/>
    </c:title>
    <c:plotArea>
      <c:layout/>
      <c:lineChart>
        <c:axId val="1763357869"/>
        <c:axId val="2020096501"/>
      </c:lineChart>
      <c:catAx>
        <c:axId val="1763357869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2020096501"/>
      </c:catAx>
      <c:valAx>
        <c:axId val="2020096501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6335786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3</xdr:col>
      <xdr:colOff>266700</xdr:colOff>
      <xdr:row>0</xdr:row>
      <xdr:rowOff>28575</xdr:rowOff>
    </xdr:from>
    <xdr:ext cy="2743200" cx="22098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cols>
    <col min="1" customWidth="1" max="1" width="2.29"/>
    <col min="2" customWidth="1" max="2" width="7.29"/>
  </cols>
  <sheetData>
    <row r="1">
      <c s="1" r="A1">
        <v>0</v>
      </c>
      <c s="1" r="B1">
        <v>220</v>
      </c>
    </row>
    <row r="2">
      <c s="1" r="A2">
        <v>1</v>
      </c>
      <c s="1" r="B2">
        <v>3951.88</v>
      </c>
    </row>
    <row r="3">
      <c s="1" r="A3">
        <v>2</v>
      </c>
      <c s="1" r="B3">
        <v>6994.08</v>
      </c>
    </row>
    <row r="4">
      <c s="1" r="A4">
        <v>3</v>
      </c>
      <c s="1" r="B4">
        <v>9414.28</v>
      </c>
    </row>
    <row r="5">
      <c s="1" r="A5">
        <v>4</v>
      </c>
      <c s="1" r="B5">
        <v>11277.3</v>
      </c>
    </row>
    <row r="6">
      <c s="1" r="A6">
        <v>5</v>
      </c>
      <c s="1" r="B6">
        <v>12645</v>
      </c>
    </row>
    <row r="7">
      <c s="1" r="A7">
        <v>6</v>
      </c>
      <c s="1" r="B7">
        <v>13576.5</v>
      </c>
    </row>
    <row r="8">
      <c s="1" r="A8">
        <v>7</v>
      </c>
      <c s="1" r="B8">
        <v>14127.9</v>
      </c>
    </row>
    <row r="9">
      <c s="1" r="A9">
        <v>8</v>
      </c>
      <c s="1" r="B9">
        <v>14352.5</v>
      </c>
    </row>
    <row r="10">
      <c s="1" r="A10">
        <v>9</v>
      </c>
      <c s="1" r="B10">
        <v>14300.7</v>
      </c>
    </row>
    <row r="11">
      <c s="1" r="A11">
        <v>10</v>
      </c>
      <c s="1" r="B11">
        <v>14020</v>
      </c>
    </row>
    <row r="12">
      <c s="1" r="A12">
        <v>11</v>
      </c>
      <c s="1" r="B12">
        <v>13555.1</v>
      </c>
    </row>
    <row r="13">
      <c s="1" r="A13">
        <v>12</v>
      </c>
      <c s="1" r="B13">
        <v>12947.7</v>
      </c>
    </row>
    <row r="14">
      <c s="1" r="A14">
        <v>13</v>
      </c>
      <c s="1" r="B14">
        <v>12236.7</v>
      </c>
    </row>
    <row r="15">
      <c s="1" r="A15">
        <v>14</v>
      </c>
      <c s="1" r="B15">
        <v>11458.1</v>
      </c>
    </row>
    <row r="16">
      <c s="1" r="A16">
        <v>15</v>
      </c>
      <c s="1" r="B16">
        <v>10645</v>
      </c>
    </row>
    <row r="17">
      <c s="1" r="A17">
        <v>16</v>
      </c>
      <c s="1" r="B17">
        <v>9827.68</v>
      </c>
    </row>
    <row r="18">
      <c s="1" r="A18">
        <v>17</v>
      </c>
      <c s="1" r="B18">
        <v>9033.48</v>
      </c>
    </row>
    <row r="19">
      <c s="1" r="A19">
        <v>18</v>
      </c>
      <c s="1" r="B19">
        <v>8286.88</v>
      </c>
    </row>
    <row r="20">
      <c s="1" r="A20">
        <v>19</v>
      </c>
      <c s="1" r="B20">
        <v>7609.48</v>
      </c>
    </row>
    <row r="21">
      <c s="1" r="A21">
        <v>20</v>
      </c>
      <c s="1" r="B21">
        <v>7020</v>
      </c>
    </row>
    <row r="22">
      <c s="1" r="A22">
        <v>21</v>
      </c>
      <c s="1" r="B22">
        <v>6534.28</v>
      </c>
    </row>
    <row r="23">
      <c s="1" r="A23">
        <v>22</v>
      </c>
      <c s="1" r="B23">
        <v>6165.28</v>
      </c>
    </row>
    <row r="24">
      <c s="1" r="A24">
        <v>23</v>
      </c>
      <c s="1" r="B24">
        <v>5923.08</v>
      </c>
    </row>
    <row r="25">
      <c s="1" r="A25">
        <v>24</v>
      </c>
      <c s="1" r="B25">
        <v>5814.88</v>
      </c>
    </row>
    <row r="26">
      <c s="1" r="A26">
        <v>25</v>
      </c>
      <c s="1" r="B26">
        <v>5845</v>
      </c>
    </row>
    <row r="27">
      <c s="1" r="A27">
        <v>26</v>
      </c>
      <c s="1" r="B27">
        <v>6014.88</v>
      </c>
    </row>
    <row r="28">
      <c s="1" r="A28">
        <v>27</v>
      </c>
      <c s="1" r="B28">
        <v>6323.08</v>
      </c>
    </row>
    <row r="29">
      <c s="1" r="A29">
        <v>28</v>
      </c>
      <c s="1" r="B29">
        <v>6765.28</v>
      </c>
    </row>
    <row r="30">
      <c s="1" r="A30">
        <v>29</v>
      </c>
      <c s="1" r="B30">
        <v>7334.28</v>
      </c>
    </row>
    <row r="31">
      <c s="1" r="A31">
        <v>30</v>
      </c>
      <c s="1" r="B31">
        <v>8020</v>
      </c>
    </row>
    <row r="32">
      <c s="1" r="A32">
        <v>31</v>
      </c>
      <c s="1" r="B32">
        <v>8809.48</v>
      </c>
    </row>
    <row r="33">
      <c s="1" r="A33">
        <v>32</v>
      </c>
      <c s="1" r="B33">
        <v>9686.88</v>
      </c>
    </row>
    <row r="34">
      <c s="1" r="A34">
        <v>33</v>
      </c>
      <c s="1" r="B34">
        <v>10633.5</v>
      </c>
    </row>
    <row r="35">
      <c s="1" r="A35">
        <v>34</v>
      </c>
      <c s="1" r="B35">
        <v>11627.7</v>
      </c>
    </row>
    <row r="36">
      <c s="1" r="A36">
        <v>35</v>
      </c>
      <c s="1" r="B36">
        <v>12645</v>
      </c>
    </row>
    <row r="37">
      <c s="1" r="A37">
        <v>36</v>
      </c>
      <c s="1" r="B37">
        <v>13658.1</v>
      </c>
    </row>
    <row r="38">
      <c s="1" r="A38">
        <v>37</v>
      </c>
      <c s="1" r="B38">
        <v>14636.7</v>
      </c>
    </row>
    <row r="39">
      <c s="1" r="A39">
        <v>38</v>
      </c>
      <c s="1" r="B39">
        <v>15547.7</v>
      </c>
    </row>
    <row r="40">
      <c s="1" r="A40">
        <v>39</v>
      </c>
      <c s="1" r="B40">
        <v>16355.1</v>
      </c>
    </row>
    <row r="41">
      <c s="1" r="A41">
        <v>40</v>
      </c>
      <c s="1" r="B41">
        <v>17020</v>
      </c>
    </row>
    <row r="42">
      <c s="1" r="A42">
        <v>41</v>
      </c>
      <c s="1" r="B42">
        <v>17500.7</v>
      </c>
    </row>
    <row r="43">
      <c s="1" r="A43">
        <v>42</v>
      </c>
      <c s="1" r="B43">
        <v>17752.5</v>
      </c>
    </row>
    <row r="44">
      <c s="1" r="A44">
        <v>43</v>
      </c>
      <c s="1" r="B44">
        <v>17727.9</v>
      </c>
    </row>
    <row r="45">
      <c s="1" r="A45">
        <v>44</v>
      </c>
      <c s="1" r="B45">
        <v>17376.5</v>
      </c>
    </row>
    <row r="46">
      <c s="1" r="A46">
        <v>45</v>
      </c>
      <c s="1" r="B46">
        <v>16645</v>
      </c>
    </row>
    <row r="47">
      <c s="1" r="A47">
        <v>46</v>
      </c>
      <c s="1" r="B47">
        <v>15477.3</v>
      </c>
    </row>
    <row r="48">
      <c s="1" r="A48">
        <v>47</v>
      </c>
      <c s="1" r="B48">
        <v>13814.3</v>
      </c>
    </row>
    <row r="49">
      <c s="1" r="A49">
        <v>48</v>
      </c>
      <c s="1" r="B49">
        <v>11594.1</v>
      </c>
    </row>
    <row r="50">
      <c s="1" r="A50">
        <v>49</v>
      </c>
      <c s="1" r="B50">
        <v>8751.88</v>
      </c>
    </row>
    <row r="51">
      <c s="1" r="A51">
        <v>50</v>
      </c>
      <c s="1" r="B51">
        <v>5220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sheetData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sheetData>
    <row r="1">
      <c s="1" r="A1">
        <f>IF(Sheet1!R,"AAAAABN2ngA=",0)</f>
        <v>0</v>
      </c>
      <c t="b" s="1" r="B1">
        <f>AND(Sheet1!A1,"AAAAABN2ngE=")</f>
        <v>0</v>
      </c>
      <c t="b" s="1" r="C1">
        <f>AND(Sheet1!B1,"AAAAABN2ngI=")</f>
        <v>1</v>
      </c>
      <c s="1" r="D1">
        <f>IF(Sheet1!R[1],"AAAAABN2ngM=",0)</f>
        <v>0</v>
      </c>
      <c t="b" s="1" r="E1">
        <f>AND(Sheet1!A2,"AAAAABN2ngQ=")</f>
        <v>1</v>
      </c>
      <c t="b" s="1" r="F1">
        <f>AND(Sheet1!B2,"AAAAABN2ngU=")</f>
        <v>1</v>
      </c>
      <c s="1" r="G1">
        <f>IF(Sheet1!R[2],"AAAAABN2ngY=",0)</f>
        <v>0</v>
      </c>
      <c t="b" s="1" r="H1">
        <f>AND(Sheet1!A3,"AAAAABN2ngc=")</f>
        <v>1</v>
      </c>
      <c t="b" s="1" r="I1">
        <f>AND(Sheet1!B3,"AAAAABN2ngg=")</f>
        <v>1</v>
      </c>
      <c s="1" r="J1">
        <f>IF(Sheet1!R[3],"AAAAABN2ngk=",0)</f>
        <v>0</v>
      </c>
      <c t="b" s="1" r="K1">
        <f>AND(Sheet1!A4,"AAAAABN2ngo=")</f>
        <v>1</v>
      </c>
      <c t="b" s="1" r="L1">
        <f>AND(Sheet1!B4,"AAAAABN2ngs=")</f>
        <v>1</v>
      </c>
      <c s="1" r="M1">
        <f>IF(Sheet1!R[4],"AAAAABN2ngw=",0)</f>
        <v>0</v>
      </c>
      <c t="b" s="1" r="N1">
        <f>AND(Sheet1!A5,"AAAAABN2ng0=")</f>
        <v>1</v>
      </c>
      <c t="b" s="1" r="O1">
        <f>AND(Sheet1!B5,"AAAAABN2ng4=")</f>
        <v>1</v>
      </c>
      <c s="1" r="P1">
        <f>IF(Sheet1!R[5],"AAAAABN2ng8=",0)</f>
        <v>0</v>
      </c>
      <c t="b" s="1" r="Q1">
        <f>AND(Sheet1!A6,"AAAAABN2nhA=")</f>
        <v>1</v>
      </c>
      <c t="b" s="1" r="R1">
        <f>AND(Sheet1!B6,"AAAAABN2nhE=")</f>
        <v>1</v>
      </c>
      <c s="1" r="S1">
        <f>IF(Sheet1!R[6],"AAAAABN2nhI=",0)</f>
        <v>0</v>
      </c>
      <c t="b" s="1" r="T1">
        <f>AND(Sheet1!A7,"AAAAABN2nhM=")</f>
        <v>1</v>
      </c>
      <c t="b" s="1" r="U1">
        <f>AND(Sheet1!B7,"AAAAABN2nhQ=")</f>
        <v>1</v>
      </c>
      <c s="1" r="V1">
        <f>IF(Sheet1!R[7],"AAAAABN2nhU=",0)</f>
        <v>0</v>
      </c>
      <c t="b" s="1" r="W1">
        <f>AND(Sheet1!A8,"AAAAABN2nhY=")</f>
        <v>1</v>
      </c>
      <c t="b" s="1" r="X1">
        <f>AND(Sheet1!B8,"AAAAABN2nhc=")</f>
        <v>1</v>
      </c>
      <c s="1" r="Y1">
        <f>IF(Sheet1!R[8],"AAAAABN2nhg=",0)</f>
        <v>0</v>
      </c>
      <c t="b" s="1" r="Z1">
        <f>AND(Sheet1!A9,"AAAAABN2nhk=")</f>
        <v>1</v>
      </c>
      <c t="b" s="1" r="AA1">
        <f>AND(Sheet1!B9,"AAAAABN2nho=")</f>
        <v>1</v>
      </c>
      <c s="1" r="AB1">
        <f>IF(Sheet1!R[9],"AAAAABN2nhs=",0)</f>
        <v>0</v>
      </c>
      <c t="b" s="1" r="AC1">
        <f>AND(Sheet1!A10,"AAAAABN2nhw=")</f>
        <v>1</v>
      </c>
      <c t="b" s="1" r="AD1">
        <f>AND(Sheet1!B10,"AAAAABN2nh0=")</f>
        <v>1</v>
      </c>
      <c s="1" r="AE1">
        <f>IF(Sheet1!R[10],"AAAAABN2nh4=",0)</f>
        <v>0</v>
      </c>
      <c t="b" s="1" r="AF1">
        <f>AND(Sheet1!A11,"AAAAABN2nh8=")</f>
        <v>1</v>
      </c>
      <c t="b" s="1" r="AG1">
        <f>AND(Sheet1!B11,"AAAAABN2niA=")</f>
        <v>1</v>
      </c>
      <c s="1" r="AH1">
        <f>IF(Sheet1!R[11],"AAAAABN2niE=",0)</f>
        <v>0</v>
      </c>
      <c t="b" s="1" r="AI1">
        <f>AND(Sheet1!A12,"AAAAABN2niI=")</f>
        <v>1</v>
      </c>
      <c t="b" s="1" r="AJ1">
        <f>AND(Sheet1!B12,"AAAAABN2niM=")</f>
        <v>1</v>
      </c>
      <c s="1" r="AK1">
        <f>IF(Sheet1!R[12],"AAAAABN2niQ=",0)</f>
        <v>0</v>
      </c>
      <c t="b" s="1" r="AL1">
        <f>AND(Sheet1!A13,"AAAAABN2niU=")</f>
        <v>1</v>
      </c>
      <c t="b" s="1" r="AM1">
        <f>AND(Sheet1!B13,"AAAAABN2niY=")</f>
        <v>1</v>
      </c>
      <c s="1" r="AN1">
        <f>IF(Sheet1!R[13],"AAAAABN2nic=",0)</f>
        <v>0</v>
      </c>
      <c t="b" s="1" r="AO1">
        <f>AND(Sheet1!A14,"AAAAABN2nig=")</f>
        <v>1</v>
      </c>
      <c t="b" s="1" r="AP1">
        <f>AND(Sheet1!B14,"AAAAABN2nik=")</f>
        <v>1</v>
      </c>
      <c s="1" r="AQ1">
        <f>IF(Sheet1!R[14],"AAAAABN2nio=",0)</f>
        <v>0</v>
      </c>
      <c t="b" s="1" r="AR1">
        <f>AND(Sheet1!A15,"AAAAABN2nis=")</f>
        <v>1</v>
      </c>
      <c t="b" s="1" r="AS1">
        <f>AND(Sheet1!B15,"AAAAABN2niw=")</f>
        <v>1</v>
      </c>
      <c s="1" r="AT1">
        <f>IF(Sheet1!R[15],"AAAAABN2ni0=",0)</f>
        <v>0</v>
      </c>
      <c t="b" s="1" r="AU1">
        <f>AND(Sheet1!A16,"AAAAABN2ni4=")</f>
        <v>1</v>
      </c>
      <c t="b" s="1" r="AV1">
        <f>AND(Sheet1!B16,"AAAAABN2ni8=")</f>
        <v>1</v>
      </c>
      <c s="1" r="AW1">
        <f>IF(Sheet1!R[16],"AAAAABN2njA=",0)</f>
        <v>0</v>
      </c>
      <c t="b" s="1" r="AX1">
        <f>AND(Sheet1!A17,"AAAAABN2njE=")</f>
        <v>1</v>
      </c>
      <c t="b" s="1" r="AY1">
        <f>AND(Sheet1!B17,"AAAAABN2njI=")</f>
        <v>1</v>
      </c>
      <c s="1" r="AZ1">
        <f>IF(Sheet1!R[17],"AAAAABN2njM=",0)</f>
        <v>0</v>
      </c>
      <c t="b" s="1" r="BA1">
        <f>AND(Sheet1!A18,"AAAAABN2njQ=")</f>
        <v>1</v>
      </c>
      <c t="b" s="1" r="BB1">
        <f>AND(Sheet1!B18,"AAAAABN2njU=")</f>
        <v>1</v>
      </c>
      <c s="1" r="BC1">
        <f>IF(Sheet1!R[18],"AAAAABN2njY=",0)</f>
        <v>0</v>
      </c>
      <c t="b" s="1" r="BD1">
        <f>AND(Sheet1!A19,"AAAAABN2njc=")</f>
        <v>1</v>
      </c>
      <c t="b" s="1" r="BE1">
        <f>AND(Sheet1!B19,"AAAAABN2njg=")</f>
        <v>1</v>
      </c>
      <c s="1" r="BF1">
        <f>IF(Sheet1!R[19],"AAAAABN2njk=",0)</f>
        <v>0</v>
      </c>
      <c t="b" s="1" r="BG1">
        <f>AND(Sheet1!A20,"AAAAABN2njo=")</f>
        <v>1</v>
      </c>
      <c t="b" s="1" r="BH1">
        <f>AND(Sheet1!B20,"AAAAABN2njs=")</f>
        <v>1</v>
      </c>
      <c s="1" r="BI1">
        <f>IF(Sheet1!R[20],"AAAAABN2njw=",0)</f>
        <v>0</v>
      </c>
      <c t="b" s="1" r="BJ1">
        <f>AND(Sheet1!A21,"AAAAABN2nj0=")</f>
        <v>1</v>
      </c>
      <c t="b" s="1" r="BK1">
        <f>AND(Sheet1!B21,"AAAAABN2nj4=")</f>
        <v>1</v>
      </c>
      <c s="1" r="BL1">
        <f>IF(Sheet1!R[21],"AAAAABN2nj8=",0)</f>
        <v>0</v>
      </c>
      <c t="b" s="1" r="BM1">
        <f>AND(Sheet1!A22,"AAAAABN2nkA=")</f>
        <v>1</v>
      </c>
      <c t="b" s="1" r="BN1">
        <f>AND(Sheet1!B22,"AAAAABN2nkE=")</f>
        <v>1</v>
      </c>
      <c s="1" r="BO1">
        <f>IF(Sheet1!R[22],"AAAAABN2nkI=",0)</f>
        <v>0</v>
      </c>
      <c t="b" s="1" r="BP1">
        <f>AND(Sheet1!A23,"AAAAABN2nkM=")</f>
        <v>1</v>
      </c>
      <c t="b" s="1" r="BQ1">
        <f>AND(Sheet1!B23,"AAAAABN2nkQ=")</f>
        <v>1</v>
      </c>
      <c s="1" r="BR1">
        <f>IF(Sheet1!R[23],"AAAAABN2nkU=",0)</f>
        <v>0</v>
      </c>
      <c t="b" s="1" r="BS1">
        <f>AND(Sheet1!A24,"AAAAABN2nkY=")</f>
        <v>1</v>
      </c>
      <c t="b" s="1" r="BT1">
        <f>AND(Sheet1!B24,"AAAAABN2nkc=")</f>
        <v>1</v>
      </c>
      <c s="1" r="BU1">
        <f>IF(Sheet1!R[24],"AAAAABN2nkg=",0)</f>
        <v>0</v>
      </c>
      <c t="b" s="1" r="BV1">
        <f>AND(Sheet1!A25,"AAAAABN2nkk=")</f>
        <v>1</v>
      </c>
      <c t="b" s="1" r="BW1">
        <f>AND(Sheet1!B25,"AAAAABN2nko=")</f>
        <v>1</v>
      </c>
      <c s="1" r="BX1">
        <f>IF(Sheet1!R[25],"AAAAABN2nks=",0)</f>
        <v>0</v>
      </c>
      <c t="b" s="1" r="BY1">
        <f>AND(Sheet1!A26,"AAAAABN2nkw=")</f>
        <v>1</v>
      </c>
      <c t="b" s="1" r="BZ1">
        <f>AND(Sheet1!B26,"AAAAABN2nk0=")</f>
        <v>1</v>
      </c>
      <c s="1" r="CA1">
        <f>IF(Sheet1!R[26],"AAAAABN2nk4=",0)</f>
        <v>0</v>
      </c>
      <c t="b" s="1" r="CB1">
        <f>AND(Sheet1!A27,"AAAAABN2nk8=")</f>
        <v>1</v>
      </c>
      <c t="b" s="1" r="CC1">
        <f>AND(Sheet1!B27,"AAAAABN2nlA=")</f>
        <v>1</v>
      </c>
      <c s="1" r="CD1">
        <f>IF(Sheet1!R[27],"AAAAABN2nlE=",0)</f>
        <v>0</v>
      </c>
      <c t="b" s="1" r="CE1">
        <f>AND(Sheet1!A28,"AAAAABN2nlI=")</f>
        <v>1</v>
      </c>
      <c t="b" s="1" r="CF1">
        <f>AND(Sheet1!B28,"AAAAABN2nlM=")</f>
        <v>1</v>
      </c>
      <c s="1" r="CG1">
        <f>IF(Sheet1!R[28],"AAAAABN2nlQ=",0)</f>
        <v>0</v>
      </c>
      <c t="b" s="1" r="CH1">
        <f>AND(Sheet1!A29,"AAAAABN2nlU=")</f>
        <v>1</v>
      </c>
      <c t="b" s="1" r="CI1">
        <f>AND(Sheet1!B29,"AAAAABN2nlY=")</f>
        <v>1</v>
      </c>
      <c s="1" r="CJ1">
        <f>IF(Sheet1!R[29],"AAAAABN2nlc=",0)</f>
        <v>0</v>
      </c>
      <c t="b" s="1" r="CK1">
        <f>AND(Sheet1!A30,"AAAAABN2nlg=")</f>
        <v>1</v>
      </c>
      <c t="b" s="1" r="CL1">
        <f>AND(Sheet1!B30,"AAAAABN2nlk=")</f>
        <v>1</v>
      </c>
      <c s="1" r="CM1">
        <f>IF(Sheet1!R[30],"AAAAABN2nlo=",0)</f>
        <v>0</v>
      </c>
      <c t="b" s="1" r="CN1">
        <f>AND(Sheet1!A31,"AAAAABN2nls=")</f>
        <v>1</v>
      </c>
      <c t="b" s="1" r="CO1">
        <f>AND(Sheet1!B31,"AAAAABN2nlw=")</f>
        <v>1</v>
      </c>
      <c s="1" r="CP1">
        <f>IF(Sheet1!R[31],"AAAAABN2nl0=",0)</f>
        <v>0</v>
      </c>
      <c t="b" s="1" r="CQ1">
        <f>AND(Sheet1!A32,"AAAAABN2nl4=")</f>
        <v>1</v>
      </c>
      <c t="b" s="1" r="CR1">
        <f>AND(Sheet1!B32,"AAAAABN2nl8=")</f>
        <v>1</v>
      </c>
      <c s="1" r="CS1">
        <f>IF(Sheet1!R[32],"AAAAABN2nmA=",0)</f>
        <v>0</v>
      </c>
      <c t="b" s="1" r="CT1">
        <f>AND(Sheet1!A33,"AAAAABN2nmE=")</f>
        <v>1</v>
      </c>
      <c t="b" s="1" r="CU1">
        <f>AND(Sheet1!B33,"AAAAABN2nmI=")</f>
        <v>1</v>
      </c>
      <c s="1" r="CV1">
        <f>IF(Sheet1!R[33],"AAAAABN2nmM=",0)</f>
        <v>0</v>
      </c>
      <c t="b" s="1" r="CW1">
        <f>AND(Sheet1!A34,"AAAAABN2nmQ=")</f>
        <v>1</v>
      </c>
      <c t="b" s="1" r="CX1">
        <f>AND(Sheet1!B34,"AAAAABN2nmU=")</f>
        <v>1</v>
      </c>
      <c s="1" r="CY1">
        <f>IF(Sheet1!R[34],"AAAAABN2nmY=",0)</f>
        <v>0</v>
      </c>
      <c t="b" s="1" r="CZ1">
        <f>AND(Sheet1!A35,"AAAAABN2nmc=")</f>
        <v>1</v>
      </c>
      <c t="b" s="1" r="DA1">
        <f>AND(Sheet1!B35,"AAAAABN2nmg=")</f>
        <v>1</v>
      </c>
      <c s="1" r="DB1">
        <f>IF(Sheet1!R[35],"AAAAABN2nmk=",0)</f>
        <v>0</v>
      </c>
      <c t="b" s="1" r="DC1">
        <f>AND(Sheet1!A36,"AAAAABN2nmo=")</f>
        <v>1</v>
      </c>
      <c t="b" s="1" r="DD1">
        <f>AND(Sheet1!B36,"AAAAABN2nms=")</f>
        <v>1</v>
      </c>
      <c s="1" r="DE1">
        <f>IF(Sheet1!R[36],"AAAAABN2nmw=",0)</f>
        <v>0</v>
      </c>
      <c t="b" s="1" r="DF1">
        <f>AND(Sheet1!A37,"AAAAABN2nm0=")</f>
        <v>1</v>
      </c>
      <c t="b" s="1" r="DG1">
        <f>AND(Sheet1!B37,"AAAAABN2nm4=")</f>
        <v>1</v>
      </c>
      <c s="1" r="DH1">
        <f>IF(Sheet1!R[37],"AAAAABN2nm8=",0)</f>
        <v>0</v>
      </c>
      <c t="b" s="1" r="DI1">
        <f>AND(Sheet1!A38,"AAAAABN2nnA=")</f>
        <v>1</v>
      </c>
      <c t="b" s="1" r="DJ1">
        <f>AND(Sheet1!B38,"AAAAABN2nnE=")</f>
        <v>1</v>
      </c>
      <c s="1" r="DK1">
        <f>IF(Sheet1!R[38],"AAAAABN2nnI=",0)</f>
        <v>0</v>
      </c>
      <c t="b" s="1" r="DL1">
        <f>AND(Sheet1!A39,"AAAAABN2nnM=")</f>
        <v>1</v>
      </c>
      <c t="b" s="1" r="DM1">
        <f>AND(Sheet1!B39,"AAAAABN2nnQ=")</f>
        <v>1</v>
      </c>
      <c s="1" r="DN1">
        <f>IF(Sheet1!R[39],"AAAAABN2nnU=",0)</f>
        <v>0</v>
      </c>
      <c t="b" s="1" r="DO1">
        <f>AND(Sheet1!A40,"AAAAABN2nnY=")</f>
        <v>1</v>
      </c>
      <c t="b" s="1" r="DP1">
        <f>AND(Sheet1!B40,"AAAAABN2nnc=")</f>
        <v>1</v>
      </c>
      <c s="1" r="DQ1">
        <f>IF(Sheet1!R[40],"AAAAABN2nng=",0)</f>
        <v>0</v>
      </c>
      <c t="b" s="1" r="DR1">
        <f>AND(Sheet1!A41,"AAAAABN2nnk=")</f>
        <v>1</v>
      </c>
      <c t="b" s="1" r="DS1">
        <f>AND(Sheet1!B41,"AAAAABN2nno=")</f>
        <v>1</v>
      </c>
      <c s="1" r="DT1">
        <f>IF(Sheet1!R[41],"AAAAABN2nns=",0)</f>
        <v>0</v>
      </c>
      <c t="b" s="1" r="DU1">
        <f>AND(Sheet1!A42,"AAAAABN2nnw=")</f>
        <v>1</v>
      </c>
      <c t="b" s="1" r="DV1">
        <f>AND(Sheet1!B42,"AAAAABN2nn0=")</f>
        <v>1</v>
      </c>
      <c s="1" r="DW1">
        <f>IF(Sheet1!R[42],"AAAAABN2nn4=",0)</f>
        <v>0</v>
      </c>
      <c t="b" s="1" r="DX1">
        <f>AND(Sheet1!A43,"AAAAABN2nn8=")</f>
        <v>1</v>
      </c>
      <c t="b" s="1" r="DY1">
        <f>AND(Sheet1!B43,"AAAAABN2noA=")</f>
        <v>1</v>
      </c>
      <c s="1" r="DZ1">
        <f>IF(Sheet1!R[43],"AAAAABN2noE=",0)</f>
        <v>0</v>
      </c>
      <c t="b" s="1" r="EA1">
        <f>AND(Sheet1!A44,"AAAAABN2noI=")</f>
        <v>1</v>
      </c>
      <c t="b" s="1" r="EB1">
        <f>AND(Sheet1!B44,"AAAAABN2noM=")</f>
        <v>1</v>
      </c>
      <c s="1" r="EC1">
        <f>IF(Sheet1!R[44],"AAAAABN2noQ=",0)</f>
        <v>0</v>
      </c>
      <c t="b" s="1" r="ED1">
        <f>AND(Sheet1!A45,"AAAAABN2noU=")</f>
        <v>1</v>
      </c>
      <c t="b" s="1" r="EE1">
        <f>AND(Sheet1!B45,"AAAAABN2noY=")</f>
        <v>1</v>
      </c>
      <c s="1" r="EF1">
        <f>IF(Sheet1!R[45],"AAAAABN2noc=",0)</f>
        <v>0</v>
      </c>
      <c t="b" s="1" r="EG1">
        <f>AND(Sheet1!A46,"AAAAABN2nog=")</f>
        <v>1</v>
      </c>
      <c t="b" s="1" r="EH1">
        <f>AND(Sheet1!B46,"AAAAABN2nok=")</f>
        <v>1</v>
      </c>
      <c s="1" r="EI1">
        <f>IF(Sheet1!R[46],"AAAAABN2noo=",0)</f>
        <v>0</v>
      </c>
      <c t="b" s="1" r="EJ1">
        <f>AND(Sheet1!A47,"AAAAABN2nos=")</f>
        <v>1</v>
      </c>
      <c t="b" s="1" r="EK1">
        <f>AND(Sheet1!B47,"AAAAABN2now=")</f>
        <v>1</v>
      </c>
      <c s="1" r="EL1">
        <f>IF(Sheet1!R[47],"AAAAABN2no0=",0)</f>
        <v>0</v>
      </c>
      <c t="b" s="1" r="EM1">
        <f>AND(Sheet1!A48,"AAAAABN2no4=")</f>
        <v>1</v>
      </c>
      <c t="b" s="1" r="EN1">
        <f>AND(Sheet1!B48,"AAAAABN2no8=")</f>
        <v>1</v>
      </c>
      <c s="1" r="EO1">
        <f>IF(Sheet1!R[48],"AAAAABN2npA=",0)</f>
        <v>0</v>
      </c>
      <c t="b" s="1" r="EP1">
        <f>AND(Sheet1!A49,"AAAAABN2npE=")</f>
        <v>1</v>
      </c>
      <c t="b" s="1" r="EQ1">
        <f>AND(Sheet1!B49,"AAAAABN2npI=")</f>
        <v>1</v>
      </c>
      <c s="1" r="ER1">
        <f>IF(Sheet1!R[49],"AAAAABN2npM=",0)</f>
        <v>0</v>
      </c>
      <c t="b" s="1" r="ES1">
        <f>AND(Sheet1!A50,"AAAAABN2npQ=")</f>
        <v>1</v>
      </c>
      <c t="b" s="1" r="ET1">
        <f>AND(Sheet1!B50,"AAAAABN2npU=")</f>
        <v>1</v>
      </c>
      <c s="1" r="EU1">
        <f>IF(Sheet1!C[-150],"AAAAABN2npY=",0)</f>
        <v>0</v>
      </c>
      <c t="str" s="1" r="EV1">
        <f>IF(Sheet1!C[-150],"AAAAABN2npc=",0)</f>
        <v>AAAAABN2npc=</v>
      </c>
      <c s="1" r="EW1">
        <f>IF(Sheet2!R,"AAAAABN2npg=",0)</f>
        <v>0</v>
      </c>
      <c t="str" s="1" r="EX1">
        <f>AND(Sheet2!A1,"AAAAABN2npk=")</f>
        <v>#VALUE!:noResult:No valid cells found for operation.</v>
      </c>
      <c s="1" r="EY1">
        <f>IF(Sheet2!C[-154],"AAAAABN2npo=",0)</f>
        <v>0</v>
      </c>
      <c s="1" r="EZ1">
        <f>IF(Sheet3!R,"AAAAABN2nps=",0)</f>
        <v>0</v>
      </c>
      <c t="str" s="1" r="FA1">
        <f>AND(Sheet3!A1,"AAAAABN2npw=")</f>
        <v>#VALUE!:noResult:No valid cells found for operation.</v>
      </c>
      <c s="1" r="FB1">
        <f>IF(Sheet3!C[-157],"AAAAABN2np0=",0)</f>
        <v>0</v>
      </c>
      <c t="s" s="1" r="FC1">
        <v>0</v>
      </c>
      <c t="str" s="1" r="FD1">
        <f>IF("N",Sheet1!out,"AAAAABN2np8=")</f>
        <v>#VALUE!:notNumber</v>
      </c>
    </row>
    <row r="2">
      <c t="str" s="1" r="A2">
        <f>IF(Sheet1!R[49],"AAAAAH/+TwA=",0)</f>
        <v>AAAAAH/+TwA=</v>
      </c>
      <c t="b" s="1" r="B2">
        <f>AND(Sheet1!A51,"AAAAAH/+TwE=")</f>
        <v>1</v>
      </c>
      <c t="b" s="1" r="C2">
        <f>AND(Sheet1!B51,"AAAAAH/+TwI=")</f>
        <v>1</v>
      </c>
      <c t="str" s="1" r="D2">
        <f>IF("N",Sheet1!out_1,"AAAAAH/+TwM=")</f>
        <v>#VALUE!:notNumber</v>
      </c>
    </row>
  </sheetData>
</worksheet>
</file>