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efault.PC\OneDrive\Documents\Normality test\online_calculator\"/>
    </mc:Choice>
  </mc:AlternateContent>
  <bookViews>
    <workbookView xWindow="0" yWindow="0" windowWidth="25200" windowHeight="11850"/>
  </bookViews>
  <sheets>
    <sheet name="Sheet1" sheetId="1" r:id="rId1"/>
  </sheets>
  <definedNames>
    <definedName name="_xlnm._FilterDatabase" localSheetId="0" hidden="1">Sheet1!$A$1:$O$16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0" i="1"/>
  <c r="H5" i="1"/>
  <c r="N11" i="1" l="1"/>
  <c r="J11" i="1"/>
  <c r="N6" i="1"/>
  <c r="J6" i="1"/>
  <c r="L6" i="1" s="1"/>
  <c r="L11" i="1" l="1"/>
  <c r="J16" i="1"/>
  <c r="K16" i="1"/>
  <c r="N16" i="1"/>
  <c r="O16" i="1" s="1"/>
  <c r="L16" i="1" l="1"/>
</calcChain>
</file>

<file path=xl/sharedStrings.xml><?xml version="1.0" encoding="utf-8"?>
<sst xmlns="http://schemas.openxmlformats.org/spreadsheetml/2006/main" count="52" uniqueCount="31">
  <si>
    <t>Input</t>
  </si>
  <si>
    <t>Mean Estimation</t>
  </si>
  <si>
    <t>Standard Deviation Estimation</t>
  </si>
  <si>
    <t>Minimum</t>
  </si>
  <si>
    <t>Median</t>
  </si>
  <si>
    <t>Maximum</t>
  </si>
  <si>
    <t>First quartile</t>
  </si>
  <si>
    <t>Third quartile</t>
  </si>
  <si>
    <t>Readme</t>
  </si>
  <si>
    <t>Optimally estimating the sample mean and standard deviation from the whole or part of the five-number summary</t>
  </si>
  <si>
    <t>References</t>
  </si>
  <si>
    <t>Remarks</t>
  </si>
  <si>
    <t>1. This worksheet works for Excel 2013 or newer versions. For Excel 2010 or earlier versions, please modify the inverse normal function "NORM.INV" as "NORMINV".</t>
  </si>
  <si>
    <r>
      <t xml:space="preserve">J. Shi, D. Luo, H. Weng, X. Zeng, L. Lin, H. Chu and T. Tong (2020), "Optimally estimating the sample standard deviation from the five-number summary", </t>
    </r>
    <r>
      <rPr>
        <b/>
        <i/>
        <u/>
        <sz val="11"/>
        <color theme="10"/>
        <rFont val="Calibri"/>
        <family val="2"/>
        <scheme val="minor"/>
      </rPr>
      <t>Research Synthesis Methods</t>
    </r>
    <r>
      <rPr>
        <u/>
        <sz val="11"/>
        <color theme="10"/>
        <rFont val="Calibri"/>
        <family val="2"/>
        <scheme val="minor"/>
      </rPr>
      <t>, doi: 10.1002/jrsm.1429.</t>
    </r>
  </si>
  <si>
    <r>
      <t xml:space="preserve">D. Luo, X. Wan, J. Liu and T. Tong (2018), "Optimally estimating the sample mean from the sample size, median, mid-range and/or mid-quartile range", </t>
    </r>
    <r>
      <rPr>
        <b/>
        <i/>
        <u/>
        <sz val="11"/>
        <color theme="10"/>
        <rFont val="Calibri"/>
        <family val="2"/>
        <scheme val="minor"/>
      </rPr>
      <t>Statistical Methods in Medical Research</t>
    </r>
    <r>
      <rPr>
        <u/>
        <sz val="11"/>
        <color theme="10"/>
        <rFont val="Calibri"/>
        <family val="2"/>
        <scheme val="minor"/>
      </rPr>
      <t>, 27: 1785-1805.</t>
    </r>
  </si>
  <si>
    <t xml:space="preserve">Scenario 2 (the first quartile, the median, the third quartile; the sample size) </t>
  </si>
  <si>
    <t xml:space="preserve">Scenario 1 (the minimum, the median, the maximum; the sample size) </t>
  </si>
  <si>
    <t xml:space="preserve">Scenario 3 (the minimum, the first quartile, the median, the third quartile, the maximum; the sample size) </t>
  </si>
  <si>
    <t>Sample size</t>
  </si>
  <si>
    <t>Optimal weight</t>
  </si>
  <si>
    <t>Optimal weight1</t>
  </si>
  <si>
    <t>Optimal weight2</t>
  </si>
  <si>
    <t>Wan et al.'s method (2014)</t>
  </si>
  <si>
    <t>Shi et al.'s method (2020)</t>
  </si>
  <si>
    <t>Luo et al.'s method (2018)</t>
  </si>
  <si>
    <t xml:space="preserve">1. Choose the scenario according to the available summary data (e.g., choose Scenario 1 if the reported data only include the minimum, the median, the maximum and the sample size).  </t>
  </si>
  <si>
    <t>3. The embeded formulas will automatically provide the estimates of the sample mean and standard deviation (and for details, you may refer to the corresponding references).</t>
  </si>
  <si>
    <t>2. Should you prefer to use the online calculator, please clink on this link and it will drive you there.</t>
  </si>
  <si>
    <r>
      <t xml:space="preserve">X. Wan, W. Wang, J. Liu and T. Tong (2014), "Estimating the sample mean and standard deviation from the sample size, median, range and/or interquartile range", </t>
    </r>
    <r>
      <rPr>
        <b/>
        <i/>
        <u/>
        <sz val="11"/>
        <color theme="10"/>
        <rFont val="Calibri"/>
        <family val="2"/>
        <scheme val="minor"/>
      </rPr>
      <t>BMC Medical Research Methodology</t>
    </r>
    <r>
      <rPr>
        <u/>
        <sz val="11"/>
        <color theme="10"/>
        <rFont val="Calibri"/>
        <family val="2"/>
        <scheme val="minor"/>
      </rPr>
      <t>, 14: 135.</t>
    </r>
    <phoneticPr fontId="5" type="noConversion"/>
  </si>
  <si>
    <t>2. Input the summary data into the correct cells (e.g., Minimum = 3, Median = 20, Maximum = 100, and Sample size = 201 for Scenario 1).</t>
  </si>
  <si>
    <t>Normality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</si>
</sst>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134"/>
      <scheme val="minor"/>
    </font>
    <font>
      <i/>
      <u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61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u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2" applyAlignment="1">
      <alignment horizontal="left" vertical="center" wrapText="1"/>
    </xf>
    <xf numFmtId="0" fontId="8" fillId="0" borderId="0" xfId="2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2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2" xfId="1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9" fillId="2" borderId="4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h.hkbu.edu.hk/~tongt/papers/median2mean.html" TargetMode="External"/><Relationship Id="rId2" Type="http://schemas.openxmlformats.org/officeDocument/2006/relationships/hyperlink" Target="http://www.math.hkbu.edu.hk/~tongt/papers/BMC_MRM2014.pdf" TargetMode="External"/><Relationship Id="rId1" Type="http://schemas.openxmlformats.org/officeDocument/2006/relationships/hyperlink" Target="http://www.math.hkbu.edu.hk/~tongt/papers/SMMR2018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rxiv.org/pdf/2003.0213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3"/>
  <sheetViews>
    <sheetView tabSelected="1" workbookViewId="0">
      <selection activeCell="A17" sqref="A17:O17"/>
    </sheetView>
  </sheetViews>
  <sheetFormatPr defaultColWidth="9.140625" defaultRowHeight="15"/>
  <cols>
    <col min="1" max="1" width="11.28515625" style="1" customWidth="1"/>
    <col min="2" max="2" width="16.140625" style="1" customWidth="1"/>
    <col min="3" max="3" width="13.42578125" style="1" customWidth="1"/>
    <col min="4" max="4" width="17.42578125" style="1" customWidth="1"/>
    <col min="5" max="5" width="13.5703125" style="1" customWidth="1"/>
    <col min="6" max="6" width="12.7109375" style="1" customWidth="1"/>
    <col min="7" max="7" width="3.42578125" style="9" customWidth="1"/>
    <col min="8" max="8" width="16.42578125" style="11" customWidth="1"/>
    <col min="9" max="9" width="4.140625" style="11" customWidth="1"/>
    <col min="10" max="10" width="21.42578125" style="1" customWidth="1"/>
    <col min="11" max="11" width="19.5703125" style="1" customWidth="1"/>
    <col min="12" max="12" width="26.140625" style="1" customWidth="1"/>
    <col min="13" max="13" width="3.28515625" style="9" customWidth="1"/>
    <col min="14" max="14" width="16.42578125" style="1" customWidth="1"/>
    <col min="15" max="15" width="33.7109375" style="1" customWidth="1"/>
    <col min="16" max="16384" width="9.140625" style="1"/>
  </cols>
  <sheetData>
    <row r="1" spans="1:18" ht="21" customHeight="1">
      <c r="A1" s="41" t="s">
        <v>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</row>
    <row r="2" spans="1:18" ht="21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</row>
    <row r="3" spans="1:18" ht="18" customHeight="1">
      <c r="A3" s="28" t="s">
        <v>16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/>
    </row>
    <row r="4" spans="1:18" ht="18" customHeight="1">
      <c r="A4" s="18" t="s">
        <v>0</v>
      </c>
      <c r="B4" s="19"/>
      <c r="C4" s="19"/>
      <c r="D4" s="19"/>
      <c r="E4" s="19"/>
      <c r="F4" s="20"/>
      <c r="G4" s="23"/>
      <c r="H4" s="47" t="s">
        <v>30</v>
      </c>
      <c r="I4" s="23"/>
      <c r="J4" s="18" t="s">
        <v>1</v>
      </c>
      <c r="K4" s="19"/>
      <c r="L4" s="20"/>
      <c r="M4" s="23"/>
      <c r="N4" s="18" t="s">
        <v>2</v>
      </c>
      <c r="O4" s="20"/>
    </row>
    <row r="5" spans="1:18" ht="14.45" customHeight="1">
      <c r="A5" s="3" t="s">
        <v>3</v>
      </c>
      <c r="B5" s="39"/>
      <c r="C5" s="3" t="s">
        <v>4</v>
      </c>
      <c r="D5" s="39"/>
      <c r="E5" s="3" t="s">
        <v>5</v>
      </c>
      <c r="F5" s="3" t="s">
        <v>18</v>
      </c>
      <c r="G5" s="24"/>
      <c r="H5" s="48" t="str">
        <f>IF(ABS((A6+E6-2*C6)/(E6-A6))&gt;2.43/(F6+1)+1.01/LN(F6+9),"Non-normal","Normal")</f>
        <v>Non-normal</v>
      </c>
      <c r="I5" s="24"/>
      <c r="J5" s="32" t="s">
        <v>19</v>
      </c>
      <c r="K5" s="34"/>
      <c r="L5" s="3" t="s">
        <v>24</v>
      </c>
      <c r="M5" s="24"/>
      <c r="N5" s="32" t="s">
        <v>22</v>
      </c>
      <c r="O5" s="34"/>
    </row>
    <row r="6" spans="1:18" ht="14.45" customHeight="1">
      <c r="A6" s="3">
        <v>3</v>
      </c>
      <c r="B6" s="40"/>
      <c r="C6" s="3">
        <v>20</v>
      </c>
      <c r="D6" s="40"/>
      <c r="E6" s="3">
        <v>100</v>
      </c>
      <c r="F6" s="3">
        <v>201</v>
      </c>
      <c r="G6" s="25"/>
      <c r="H6" s="49"/>
      <c r="I6" s="25"/>
      <c r="J6" s="35">
        <f>4/(4+F6^0.75)</f>
        <v>6.9707942066585038E-2</v>
      </c>
      <c r="K6" s="36"/>
      <c r="L6" s="5">
        <f>J6*(A6+E6)/2+(1-J6)*C6</f>
        <v>22.195800175097428</v>
      </c>
      <c r="M6" s="25"/>
      <c r="N6" s="37">
        <f>(E6-A6)/(2*_xlfn.NORM.INV((F6-0.375)/(F6+0.25),0,1))</f>
        <v>17.723891051588787</v>
      </c>
      <c r="O6" s="38"/>
    </row>
    <row r="7" spans="1:18" ht="14.45" customHeight="1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</row>
    <row r="8" spans="1:18" ht="18" customHeight="1">
      <c r="A8" s="28" t="s">
        <v>15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30"/>
    </row>
    <row r="9" spans="1:18" ht="18" customHeight="1">
      <c r="A9" s="18" t="s">
        <v>0</v>
      </c>
      <c r="B9" s="19"/>
      <c r="C9" s="19"/>
      <c r="D9" s="19"/>
      <c r="E9" s="19"/>
      <c r="F9" s="20"/>
      <c r="G9" s="23"/>
      <c r="H9" s="47" t="s">
        <v>30</v>
      </c>
      <c r="I9" s="23"/>
      <c r="J9" s="18" t="s">
        <v>1</v>
      </c>
      <c r="K9" s="19"/>
      <c r="L9" s="20"/>
      <c r="M9" s="23"/>
      <c r="N9" s="18" t="s">
        <v>2</v>
      </c>
      <c r="O9" s="31"/>
    </row>
    <row r="10" spans="1:18" ht="14.45" customHeight="1">
      <c r="A10" s="39"/>
      <c r="B10" s="3" t="s">
        <v>6</v>
      </c>
      <c r="C10" s="3" t="s">
        <v>4</v>
      </c>
      <c r="D10" s="3" t="s">
        <v>7</v>
      </c>
      <c r="E10" s="39"/>
      <c r="F10" s="3" t="s">
        <v>18</v>
      </c>
      <c r="G10" s="24"/>
      <c r="H10" s="48" t="str">
        <f>IF(ABS((B11+D11-2*C11)/(D11-B11))&gt;2.66/(F11)^(0.5)-5.92/(F11)^2,"Non-normal","Normal")</f>
        <v>Normal</v>
      </c>
      <c r="I10" s="24"/>
      <c r="J10" s="32" t="s">
        <v>19</v>
      </c>
      <c r="K10" s="34"/>
      <c r="L10" s="3" t="s">
        <v>24</v>
      </c>
      <c r="M10" s="24"/>
      <c r="N10" s="32" t="s">
        <v>22</v>
      </c>
      <c r="O10" s="34"/>
      <c r="R10" s="10"/>
    </row>
    <row r="11" spans="1:18" ht="14.45" customHeight="1">
      <c r="A11" s="40"/>
      <c r="B11" s="3">
        <v>12</v>
      </c>
      <c r="C11" s="3">
        <v>20</v>
      </c>
      <c r="D11" s="3">
        <v>30</v>
      </c>
      <c r="E11" s="40"/>
      <c r="F11" s="3">
        <v>201</v>
      </c>
      <c r="G11" s="25"/>
      <c r="H11" s="49"/>
      <c r="I11" s="25"/>
      <c r="J11" s="35">
        <f>0.7+0.39/F11</f>
        <v>0.70194029850746265</v>
      </c>
      <c r="K11" s="36"/>
      <c r="L11" s="5">
        <f>J11*(B11+D11)/2+(1-J11)*C11</f>
        <v>20.701940298507463</v>
      </c>
      <c r="M11" s="25"/>
      <c r="N11" s="37">
        <f>(D11-B11)/(2*_xlfn.NORM.INV((0.75*F11-0.125)/(F11+0.25),0,1))</f>
        <v>13.440632807500712</v>
      </c>
      <c r="O11" s="38"/>
    </row>
    <row r="12" spans="1:18" ht="14.45" customHeight="1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</row>
    <row r="13" spans="1:18" ht="18" customHeight="1">
      <c r="A13" s="28" t="s">
        <v>17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30"/>
    </row>
    <row r="14" spans="1:18" ht="18" customHeight="1">
      <c r="A14" s="18" t="s">
        <v>0</v>
      </c>
      <c r="B14" s="19"/>
      <c r="C14" s="19"/>
      <c r="D14" s="19"/>
      <c r="E14" s="19"/>
      <c r="F14" s="20"/>
      <c r="G14" s="23"/>
      <c r="H14" s="47" t="s">
        <v>30</v>
      </c>
      <c r="I14" s="23"/>
      <c r="J14" s="18" t="s">
        <v>1</v>
      </c>
      <c r="K14" s="19"/>
      <c r="L14" s="20"/>
      <c r="M14" s="23"/>
      <c r="N14" s="18" t="s">
        <v>2</v>
      </c>
      <c r="O14" s="20"/>
    </row>
    <row r="15" spans="1:18" ht="14.45" customHeight="1">
      <c r="A15" s="3" t="s">
        <v>3</v>
      </c>
      <c r="B15" s="3" t="s">
        <v>6</v>
      </c>
      <c r="C15" s="3" t="s">
        <v>4</v>
      </c>
      <c r="D15" s="3" t="s">
        <v>7</v>
      </c>
      <c r="E15" s="3" t="s">
        <v>5</v>
      </c>
      <c r="F15" s="3" t="s">
        <v>18</v>
      </c>
      <c r="G15" s="24"/>
      <c r="H15" s="48" t="str">
        <f>IF(MAX(2.65*LN(0.6*F16)/F16^(0.5)*ABS((A16+E16-2*C16)/(E16-A16)),ABS((B11+D11-2*C11)/(D11-B11)))&gt;2.97/F16^(0.5)-39.1/F16^3,"Non-normal","Normal")</f>
        <v>Non-normal</v>
      </c>
      <c r="I15" s="24"/>
      <c r="J15" s="3" t="s">
        <v>20</v>
      </c>
      <c r="K15" s="3" t="s">
        <v>21</v>
      </c>
      <c r="L15" s="3" t="s">
        <v>24</v>
      </c>
      <c r="M15" s="24"/>
      <c r="N15" s="7" t="s">
        <v>19</v>
      </c>
      <c r="O15" s="3" t="s">
        <v>23</v>
      </c>
    </row>
    <row r="16" spans="1:18" ht="14.45" customHeight="1">
      <c r="A16" s="3">
        <v>3</v>
      </c>
      <c r="B16" s="3">
        <v>12</v>
      </c>
      <c r="C16" s="3">
        <v>20</v>
      </c>
      <c r="D16" s="3">
        <v>30</v>
      </c>
      <c r="E16" s="3">
        <v>100</v>
      </c>
      <c r="F16" s="3">
        <v>201</v>
      </c>
      <c r="G16" s="25"/>
      <c r="H16" s="49"/>
      <c r="I16" s="25"/>
      <c r="J16" s="4">
        <f>2.2/(2.2+F16^0.75)</f>
        <v>3.9580966614074786E-2</v>
      </c>
      <c r="K16" s="4">
        <f>0.7-0.72/F16^0.55</f>
        <v>0.66104397240049562</v>
      </c>
      <c r="L16" s="5">
        <f>J16*(A16+E16)/2+K16*(B16+D16)/2+(1-J16-K16)*C16</f>
        <v>21.907844420743849</v>
      </c>
      <c r="M16" s="25"/>
      <c r="N16" s="6">
        <f>1/(1+0.07*F16^0.6)</f>
        <v>0.37221574750227726</v>
      </c>
      <c r="O16" s="5">
        <f>N16*(E16-A16)/(2*_xlfn.NORM.INV((F16-0.375)/(F16+0.25),0,1))+(1-N16)*(D16-B16)/(2*_xlfn.NORM.INV((0.75*F16-0.125)/(F16+0.25),0,1))</f>
        <v>15.034928976569246</v>
      </c>
    </row>
    <row r="17" spans="1:15" ht="14.4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8.75">
      <c r="A19" s="22" t="s">
        <v>10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1:15">
      <c r="A20" s="14" t="s">
        <v>14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>
      <c r="A21" s="14" t="s">
        <v>13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>
      <c r="A22" s="14" t="s">
        <v>28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s="2" customFormat="1" ht="18" customHeight="1">
      <c r="A25" s="12" t="s">
        <v>8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s="2" customFormat="1" ht="14.45" customHeight="1">
      <c r="A26" s="16" t="s">
        <v>25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spans="1:15" s="2" customFormat="1" ht="14.45" customHeight="1">
      <c r="A27" s="16" t="s">
        <v>29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1:15" s="2" customFormat="1" ht="14.45" customHeight="1">
      <c r="A28" s="16" t="s">
        <v>26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 s="8" customFormat="1" ht="14.4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 s="8" customFormat="1" ht="14.4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 s="8" customFormat="1" ht="14.45" customHeight="1">
      <c r="A31" s="12" t="s">
        <v>11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 s="2" customFormat="1" ht="14.45" customHeight="1">
      <c r="A32" s="17" t="s">
        <v>12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>
      <c r="A33" s="15" t="s">
        <v>27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</sheetData>
  <mergeCells count="57">
    <mergeCell ref="I14:I16"/>
    <mergeCell ref="H5:H6"/>
    <mergeCell ref="H10:H11"/>
    <mergeCell ref="H15:H16"/>
    <mergeCell ref="J5:K5"/>
    <mergeCell ref="N5:O5"/>
    <mergeCell ref="A1:O1"/>
    <mergeCell ref="A3:O3"/>
    <mergeCell ref="A4:F4"/>
    <mergeCell ref="J4:L4"/>
    <mergeCell ref="N4:O4"/>
    <mergeCell ref="A2:O2"/>
    <mergeCell ref="G4:G6"/>
    <mergeCell ref="M4:M6"/>
    <mergeCell ref="J6:K6"/>
    <mergeCell ref="N6:O6"/>
    <mergeCell ref="B5:B6"/>
    <mergeCell ref="D5:D6"/>
    <mergeCell ref="I4:I6"/>
    <mergeCell ref="J10:K10"/>
    <mergeCell ref="N10:O10"/>
    <mergeCell ref="J11:K11"/>
    <mergeCell ref="N11:O11"/>
    <mergeCell ref="A13:O13"/>
    <mergeCell ref="A12:O12"/>
    <mergeCell ref="G9:G11"/>
    <mergeCell ref="M9:M11"/>
    <mergeCell ref="A10:A11"/>
    <mergeCell ref="E10:E11"/>
    <mergeCell ref="I9:I11"/>
    <mergeCell ref="A8:O8"/>
    <mergeCell ref="A9:F9"/>
    <mergeCell ref="J9:L9"/>
    <mergeCell ref="N9:O9"/>
    <mergeCell ref="A7:O7"/>
    <mergeCell ref="A32:O32"/>
    <mergeCell ref="A33:O33"/>
    <mergeCell ref="A14:F14"/>
    <mergeCell ref="J14:L14"/>
    <mergeCell ref="N14:O14"/>
    <mergeCell ref="A23:O23"/>
    <mergeCell ref="A20:O20"/>
    <mergeCell ref="A18:O18"/>
    <mergeCell ref="A22:O22"/>
    <mergeCell ref="A19:O19"/>
    <mergeCell ref="G14:G16"/>
    <mergeCell ref="M14:M16"/>
    <mergeCell ref="A17:O17"/>
    <mergeCell ref="A24:O24"/>
    <mergeCell ref="A29:O29"/>
    <mergeCell ref="A30:O30"/>
    <mergeCell ref="A31:O31"/>
    <mergeCell ref="A21:O21"/>
    <mergeCell ref="A25:O25"/>
    <mergeCell ref="A26:O26"/>
    <mergeCell ref="A27:O27"/>
    <mergeCell ref="A28:O28"/>
  </mergeCells>
  <phoneticPr fontId="5" type="noConversion"/>
  <dataValidations count="3">
    <dataValidation type="whole" operator="lessThanOrEqual" allowBlank="1" showInputMessage="1" showErrorMessage="1" errorTitle="Invalid data!" error="Invalid data!" sqref="B11 A16:A17">
      <formula1>B11</formula1>
    </dataValidation>
    <dataValidation type="whole" allowBlank="1" showInputMessage="1" showErrorMessage="1" errorTitle="Invalid data!" error="Invalid data!" sqref="C6 C11 B16:D16">
      <formula1>A6</formula1>
      <formula2>C6</formula2>
    </dataValidation>
    <dataValidation type="whole" operator="greaterThanOrEqual" allowBlank="1" showInputMessage="1" showErrorMessage="1" errorTitle="Invalid data!" error="Invalid data!" sqref="E16 D11">
      <formula1>C11</formula1>
    </dataValidation>
  </dataValidations>
  <hyperlinks>
    <hyperlink ref="A20:O20" r:id="rId1" display="1. D. Luo, X. Wan, J. Liu and T. Tong* (2018), &quot;Optimally estimating the sample mean from the sample size, median, mid-range and/or mid-quartile range&quot;, Statistical Methods in Medical Research, 27: 1785-1805. "/>
    <hyperlink ref="A22:O22" r:id="rId2" display="2. X. Wan, W. Wang, J. Liu and T. Tong* (2014), &quot;Estimating the sample mean and standard deviation from the sample size, median, range and/or interquartile range&quot;, BMC Medical Research Methodology, 14: 135. "/>
    <hyperlink ref="A33:N33" r:id="rId3" display="5. The corresponding online calculator is available."/>
    <hyperlink ref="A21:O21" r:id="rId4" display="3. J. Shi, D. Luo, H. Weng, X. Zeng, L. Lin, H. Chu and T. Tong* (2020), &quot;Optimally estimating the sample standard deviation from the five-number summary&quot;, Research Synthesis Methods, accepted for publication. 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Hong Kong Baptist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Mathematics</dc:creator>
  <cp:lastModifiedBy>default</cp:lastModifiedBy>
  <dcterms:created xsi:type="dcterms:W3CDTF">2017-06-22T03:04:02Z</dcterms:created>
  <dcterms:modified xsi:type="dcterms:W3CDTF">2020-08-09T02:33:10Z</dcterms:modified>
</cp:coreProperties>
</file>