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volume" sheetId="1" r:id="rId4"/>
    <sheet state="visible" name="sales volume 2" sheetId="2" r:id="rId5"/>
    <sheet state="visible" name="sales data 3" sheetId="3" r:id="rId6"/>
    <sheet state="visible" name="Price" sheetId="4" r:id="rId7"/>
    <sheet state="visible" name="2 months data analysis" sheetId="5" r:id="rId8"/>
    <sheet state="visible" name="sales volume comparison" sheetId="6" r:id="rId9"/>
    <sheet state="visible" name="Volume Pareto" sheetId="7" r:id="rId10"/>
    <sheet state="visible" name="Revenue comparison" sheetId="8" r:id="rId11"/>
    <sheet state="visible" name="Revenue Pareto" sheetId="9" r:id="rId12"/>
    <sheet state="visible" name="Gross Margin Comparison" sheetId="10" r:id="rId13"/>
    <sheet state="visible" name="Gross Margin Pareto" sheetId="11" r:id="rId14"/>
    <sheet state="visible" name="sales vs revenue" sheetId="12" r:id="rId15"/>
    <sheet state="visible" name="sales vs gross margin" sheetId="13" r:id="rId16"/>
    <sheet state="visible" name="Date &amp; Day-wise Sales Volume Co" sheetId="14" r:id="rId17"/>
    <sheet state="visible" name="Date and Day-wise Revenue compa" sheetId="15" r:id="rId18"/>
    <sheet state="visible" name="Date &amp; Day-wise Gross margin Co" sheetId="16" r:id="rId19"/>
    <sheet state="visible" name="Monthwise data analysis" sheetId="17" r:id="rId20"/>
    <sheet state="visible" name="coming stock details" sheetId="18" r:id="rId21"/>
    <sheet state="visible" name="ledger" sheetId="19" r:id="rId22"/>
    <sheet state="visible" name="No. staffs and Profit margins" sheetId="20" r:id="rId23"/>
  </sheets>
  <definedNames/>
  <calcPr/>
  <pivotCaches>
    <pivotCache cacheId="0" r:id="rId24"/>
    <pivotCache cacheId="1" r:id="rId25"/>
  </pivotCaches>
</workbook>
</file>

<file path=xl/sharedStrings.xml><?xml version="1.0" encoding="utf-8"?>
<sst xmlns="http://schemas.openxmlformats.org/spreadsheetml/2006/main" count="1257" uniqueCount="120">
  <si>
    <t>Serial Number</t>
  </si>
  <si>
    <t>Salt name with weight</t>
  </si>
  <si>
    <t>total sales</t>
  </si>
  <si>
    <t>Sold in  Cash</t>
  </si>
  <si>
    <t>Credit Sale</t>
  </si>
  <si>
    <t xml:space="preserve"> Sungold 25</t>
  </si>
  <si>
    <t xml:space="preserve"> Tata Salt 25</t>
  </si>
  <si>
    <t xml:space="preserve"> Tata Salt 50</t>
  </si>
  <si>
    <t>Raja 25</t>
  </si>
  <si>
    <t>IO Plus 25</t>
  </si>
  <si>
    <t>IO Plus 50</t>
  </si>
  <si>
    <t>Prime 25</t>
  </si>
  <si>
    <t>Prime 50</t>
  </si>
  <si>
    <t>Sanik 25</t>
  </si>
  <si>
    <t>Ashirbad 25</t>
  </si>
  <si>
    <t>Ashirbad 50</t>
  </si>
  <si>
    <t>Rani 25</t>
  </si>
  <si>
    <t>Ankur 25</t>
  </si>
  <si>
    <t>Saffola 25</t>
  </si>
  <si>
    <t>Saffola 50</t>
  </si>
  <si>
    <t>Black Salt 25</t>
  </si>
  <si>
    <t>Black Salt 50</t>
  </si>
  <si>
    <t>Loose Salt 25</t>
  </si>
  <si>
    <t>Loose Salt 50</t>
  </si>
  <si>
    <t>dates</t>
  </si>
  <si>
    <t>sale type</t>
  </si>
  <si>
    <t>Sungold 25</t>
  </si>
  <si>
    <t>Tata Salt 25</t>
  </si>
  <si>
    <t>Tata Salt 50</t>
  </si>
  <si>
    <t>total datewise sales</t>
  </si>
  <si>
    <t>days</t>
  </si>
  <si>
    <t>month</t>
  </si>
  <si>
    <t>revenue</t>
  </si>
  <si>
    <t>purchase Price</t>
  </si>
  <si>
    <t>gross margin</t>
  </si>
  <si>
    <t>Sold in Cash</t>
  </si>
  <si>
    <t>total</t>
  </si>
  <si>
    <t xml:space="preserve">total </t>
  </si>
  <si>
    <t>for 2 months</t>
  </si>
  <si>
    <t>sold in cash</t>
  </si>
  <si>
    <t>credit Cash</t>
  </si>
  <si>
    <t>revenue for sold in cash</t>
  </si>
  <si>
    <t>revenue for credit sale</t>
  </si>
  <si>
    <t>total revenue</t>
  </si>
  <si>
    <t>total Purchase price</t>
  </si>
  <si>
    <t>in January month</t>
  </si>
  <si>
    <t>credit sale</t>
  </si>
  <si>
    <t>revenue for sold in cash sale</t>
  </si>
  <si>
    <t>in February month</t>
  </si>
  <si>
    <t>January</t>
  </si>
  <si>
    <t>February</t>
  </si>
  <si>
    <t>Purchase Price</t>
  </si>
  <si>
    <t>Sale price (credit sale)</t>
  </si>
  <si>
    <t>sale price(sold in cash)</t>
  </si>
  <si>
    <t>Labour and storage cost</t>
  </si>
  <si>
    <t>salts' names with weights</t>
  </si>
  <si>
    <t>Total Purchase Price for Sold in cash</t>
  </si>
  <si>
    <t xml:space="preserve">Total Purchase Price for credit sales </t>
  </si>
  <si>
    <t>gross margin from sold in cash</t>
  </si>
  <si>
    <t>gross margin from credit sale</t>
  </si>
  <si>
    <t>total gross margin</t>
  </si>
  <si>
    <t>denotes the highest in that catagory</t>
  </si>
  <si>
    <t>denotes the lowest in that catagory</t>
  </si>
  <si>
    <t>SUM of sold in cash</t>
  </si>
  <si>
    <t>SUM of credit sale</t>
  </si>
  <si>
    <t>Sales in cash</t>
  </si>
  <si>
    <t>credit sales</t>
  </si>
  <si>
    <t>Grand Total</t>
  </si>
  <si>
    <t>SUM of total sales</t>
  </si>
  <si>
    <t>cumulative of total sales</t>
  </si>
  <si>
    <t>% of cumulative saless</t>
  </si>
  <si>
    <t>SUM of revenue for sold in cash</t>
  </si>
  <si>
    <t>SUM of revenue for credit sale</t>
  </si>
  <si>
    <t>SUM of total revenue</t>
  </si>
  <si>
    <t>Cumulative revenue</t>
  </si>
  <si>
    <t>% of Cumulative revenue</t>
  </si>
  <si>
    <t>SUM of gross margin from sold in cash</t>
  </si>
  <si>
    <t>SUM of gross margin from credit sale</t>
  </si>
  <si>
    <t>SUM of total gross margin</t>
  </si>
  <si>
    <t>Cumulative of gross margin</t>
  </si>
  <si>
    <t>% of cumulative of gross margin</t>
  </si>
  <si>
    <t>SUM of total datewise sales</t>
  </si>
  <si>
    <t>Jan Total</t>
  </si>
  <si>
    <t>Feb Total</t>
  </si>
  <si>
    <t>Friday</t>
  </si>
  <si>
    <t>Monday</t>
  </si>
  <si>
    <t>Saturday</t>
  </si>
  <si>
    <t>Sunday</t>
  </si>
  <si>
    <t>Thursday</t>
  </si>
  <si>
    <t>Tuesday</t>
  </si>
  <si>
    <t>Wednesday</t>
  </si>
  <si>
    <t>SUM of revenue</t>
  </si>
  <si>
    <t>SUM of gross margin</t>
  </si>
  <si>
    <t>JanTotal</t>
  </si>
  <si>
    <t>Total sales</t>
  </si>
  <si>
    <t>Total Purchase price</t>
  </si>
  <si>
    <t>Total Revenue</t>
  </si>
  <si>
    <t>Total of gross margin</t>
  </si>
  <si>
    <t>labour and storage cost per bag</t>
  </si>
  <si>
    <t>no of staffs</t>
  </si>
  <si>
    <t>per staff salary</t>
  </si>
  <si>
    <t>other monthly expenses</t>
  </si>
  <si>
    <t>Total net margin</t>
  </si>
  <si>
    <t>average gross margin</t>
  </si>
  <si>
    <t>average Net margin</t>
  </si>
  <si>
    <t>open stock</t>
  </si>
  <si>
    <t>sales</t>
  </si>
  <si>
    <t>incoming</t>
  </si>
  <si>
    <t>closing</t>
  </si>
  <si>
    <t>if the shop runs with 3 staffs</t>
  </si>
  <si>
    <t>Average Gross Margin</t>
  </si>
  <si>
    <t>Average Net Margin</t>
  </si>
  <si>
    <t>Profit Percentage Return on Purchase Price Amount</t>
  </si>
  <si>
    <t>Annual Approximation</t>
  </si>
  <si>
    <t>if the shop runs with 2 staffs with all old expenses in same conditions</t>
  </si>
  <si>
    <t>if the shop runs with 2 regular staffs and a part-time worker with half salary(Rs:5000/- per month) with all old expenses in same conditions</t>
  </si>
  <si>
    <t>with 3 regular staffs</t>
  </si>
  <si>
    <t>with 2 regular staff</t>
  </si>
  <si>
    <t>with 2 regular staffs and a part-time worker</t>
  </si>
  <si>
    <t>Profit Percentage Return on Purchase Price Amount(monthly)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</si>
</sst>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[$₹]#,##0.00"/>
    <numFmt numFmtId="166" formatCode="[$₹]#,##0"/>
  </numFmts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b/>
      <sz val="11.0"/>
      <color rgb="FFFF0000"/>
      <name val="Calibri"/>
    </font>
    <font>
      <sz val="11.0"/>
      <color theme="1"/>
      <name val="Calibri"/>
    </font>
    <font>
      <color theme="1"/>
      <name val="Arial"/>
      <scheme val="minor"/>
    </font>
    <font/>
    <font>
      <color theme="1"/>
      <name val="Arial"/>
    </font>
    <font>
      <sz val="11.0"/>
      <color rgb="FF000000"/>
      <name val="Inconsolata"/>
    </font>
    <font>
      <b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65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/>
    </xf>
    <xf borderId="0" fillId="3" fontId="2" numFmtId="0" xfId="0" applyAlignment="1" applyFill="1" applyFont="1">
      <alignment horizontal="center" readingOrder="0"/>
    </xf>
    <xf borderId="0" fillId="3" fontId="2" numFmtId="165" xfId="0" applyAlignment="1" applyFont="1" applyNumberFormat="1">
      <alignment horizontal="center" readingOrder="0"/>
    </xf>
    <xf borderId="0" fillId="3" fontId="5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3" fontId="5" numFmtId="165" xfId="0" applyAlignment="1" applyFont="1" applyNumberFormat="1">
      <alignment horizontal="center"/>
    </xf>
    <xf borderId="0" fillId="3" fontId="5" numFmtId="0" xfId="0" applyAlignment="1" applyFont="1">
      <alignment horizontal="center"/>
    </xf>
    <xf borderId="0" fillId="0" fontId="5" numFmtId="165" xfId="0" applyAlignment="1" applyFont="1" applyNumberForma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5" fontId="5" numFmtId="0" xfId="0" applyAlignment="1" applyFont="1">
      <alignment horizontal="center" readingOrder="0"/>
    </xf>
    <xf borderId="0" fillId="5" fontId="5" numFmtId="165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6" fontId="2" numFmtId="0" xfId="0" applyAlignment="1" applyBorder="1" applyFill="1" applyFont="1">
      <alignment horizontal="center" readingOrder="0" shrinkToFit="0" wrapText="1"/>
    </xf>
    <xf borderId="2" fillId="0" fontId="6" numFmtId="0" xfId="0" applyBorder="1" applyFont="1"/>
    <xf borderId="3" fillId="0" fontId="6" numFmtId="0" xfId="0" applyBorder="1" applyFont="1"/>
    <xf borderId="1" fillId="4" fontId="2" numFmtId="0" xfId="0" applyAlignment="1" applyBorder="1" applyFont="1">
      <alignment horizontal="center" readingOrder="0" shrinkToFit="0" wrapText="1"/>
    </xf>
    <xf borderId="0" fillId="7" fontId="2" numFmtId="0" xfId="0" applyAlignment="1" applyFill="1" applyFont="1">
      <alignment horizontal="center" readingOrder="0" shrinkToFit="0" wrapText="1"/>
    </xf>
    <xf borderId="0" fillId="7" fontId="2" numFmtId="0" xfId="0" applyAlignment="1" applyFont="1">
      <alignment horizontal="center" shrinkToFit="0" wrapText="1"/>
    </xf>
    <xf borderId="4" fillId="7" fontId="2" numFmtId="0" xfId="0" applyAlignment="1" applyBorder="1" applyFont="1">
      <alignment horizontal="center" readingOrder="0" shrinkToFit="0" wrapText="1"/>
    </xf>
    <xf borderId="4" fillId="7" fontId="2" numFmtId="0" xfId="0" applyAlignment="1" applyBorder="1" applyFont="1">
      <alignment horizontal="center" shrinkToFit="0" wrapText="1"/>
    </xf>
    <xf borderId="0" fillId="7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0" fillId="7" fontId="1" numFmtId="0" xfId="0" applyAlignment="1" applyFont="1">
      <alignment horizontal="center" readingOrder="0" vertical="bottom"/>
    </xf>
    <xf borderId="0" fillId="7" fontId="2" numFmtId="0" xfId="0" applyAlignment="1" applyFont="1">
      <alignment horizontal="center" readingOrder="0"/>
    </xf>
    <xf borderId="0" fillId="7" fontId="2" numFmtId="165" xfId="0" applyAlignment="1" applyFont="1" applyNumberFormat="1">
      <alignment horizontal="center" readingOrder="0"/>
    </xf>
    <xf borderId="0" fillId="7" fontId="2" numFmtId="10" xfId="0" applyAlignment="1" applyFont="1" applyNumberFormat="1">
      <alignment horizontal="center" readingOrder="0"/>
    </xf>
    <xf borderId="0" fillId="7" fontId="2" numFmtId="0" xfId="0" applyAlignment="1" applyFont="1">
      <alignment horizontal="center"/>
    </xf>
    <xf borderId="0" fillId="0" fontId="5" numFmtId="10" xfId="0" applyAlignment="1" applyFont="1" applyNumberFormat="1">
      <alignment horizontal="center"/>
    </xf>
    <xf borderId="0" fillId="0" fontId="7" numFmtId="165" xfId="0" applyAlignment="1" applyFont="1" applyNumberFormat="1">
      <alignment horizontal="center" vertical="bottom"/>
    </xf>
    <xf borderId="0" fillId="0" fontId="5" numFmtId="10" xfId="0" applyFont="1" applyNumberFormat="1"/>
    <xf borderId="0" fillId="0" fontId="5" numFmtId="165" xfId="0" applyFont="1" applyNumberFormat="1"/>
    <xf borderId="0" fillId="6" fontId="2" numFmtId="0" xfId="0" applyAlignment="1" applyFont="1">
      <alignment horizontal="center" readingOrder="0" shrinkToFit="0" wrapText="1"/>
    </xf>
    <xf borderId="0" fillId="6" fontId="2" numFmtId="0" xfId="0" applyAlignment="1" applyFont="1">
      <alignment horizontal="center" shrinkToFit="0" wrapText="1"/>
    </xf>
    <xf borderId="0" fillId="6" fontId="2" numFmtId="165" xfId="0" applyAlignment="1" applyFont="1" applyNumberFormat="1">
      <alignment horizontal="center" shrinkToFit="0" wrapText="1"/>
    </xf>
    <xf borderId="0" fillId="6" fontId="2" numFmtId="165" xfId="0" applyAlignment="1" applyFont="1" applyNumberFormat="1">
      <alignment horizontal="center" shrinkToFit="0" wrapText="1"/>
    </xf>
    <xf borderId="0" fillId="6" fontId="2" numFmtId="165" xfId="0" applyAlignment="1" applyFont="1" applyNumberFormat="1">
      <alignment horizontal="center" readingOrder="0" shrinkToFit="0" wrapText="1"/>
    </xf>
    <xf borderId="0" fillId="0" fontId="5" numFmtId="0" xfId="0" applyAlignment="1" applyFont="1">
      <alignment shrinkToFit="0" wrapText="1"/>
    </xf>
    <xf borderId="0" fillId="8" fontId="5" numFmtId="0" xfId="0" applyAlignment="1" applyFill="1" applyFont="1">
      <alignment horizontal="center"/>
    </xf>
    <xf borderId="0" fillId="0" fontId="5" numFmtId="165" xfId="0" applyAlignment="1" applyFont="1" applyNumberFormat="1">
      <alignment horizontal="center"/>
    </xf>
    <xf borderId="0" fillId="8" fontId="5" numFmtId="165" xfId="0" applyAlignment="1" applyFont="1" applyNumberFormat="1">
      <alignment horizontal="center"/>
    </xf>
    <xf borderId="0" fillId="8" fontId="5" numFmtId="165" xfId="0" applyAlignment="1" applyFont="1" applyNumberFormat="1">
      <alignment horizontal="center"/>
    </xf>
    <xf borderId="0" fillId="9" fontId="5" numFmtId="0" xfId="0" applyAlignment="1" applyFill="1" applyFont="1">
      <alignment horizontal="center"/>
    </xf>
    <xf borderId="0" fillId="9" fontId="5" numFmtId="165" xfId="0" applyAlignment="1" applyFont="1" applyNumberFormat="1">
      <alignment horizontal="center"/>
    </xf>
    <xf borderId="0" fillId="9" fontId="5" numFmtId="165" xfId="0" applyAlignment="1" applyFont="1" applyNumberFormat="1">
      <alignment horizontal="center"/>
    </xf>
    <xf borderId="0" fillId="0" fontId="5" numFmtId="165" xfId="0" applyFont="1" applyNumberFormat="1"/>
    <xf borderId="0" fillId="10" fontId="8" numFmtId="0" xfId="0" applyFill="1" applyFont="1"/>
    <xf borderId="0" fillId="3" fontId="5" numFmtId="0" xfId="0" applyAlignment="1" applyFont="1">
      <alignment horizontal="center" shrinkToFit="0" wrapText="1"/>
    </xf>
    <xf borderId="0" fillId="8" fontId="5" numFmtId="0" xfId="0" applyAlignment="1" applyFont="1">
      <alignment horizontal="center" shrinkToFit="0" wrapText="1"/>
    </xf>
    <xf borderId="0" fillId="3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textRotation="0" wrapText="1"/>
    </xf>
    <xf borderId="0" fillId="0" fontId="2" numFmtId="0" xfId="0" applyAlignment="1" applyFont="1">
      <alignment horizontal="center"/>
    </xf>
    <xf borderId="0" fillId="11" fontId="2" numFmtId="0" xfId="0" applyAlignment="1" applyFill="1" applyFont="1">
      <alignment shrinkToFit="0" wrapText="1"/>
    </xf>
    <xf borderId="0" fillId="11" fontId="2" numFmtId="0" xfId="0" applyAlignment="1" applyFont="1">
      <alignment readingOrder="0" shrinkToFit="0" wrapText="1"/>
    </xf>
    <xf borderId="0" fillId="7" fontId="5" numFmtId="0" xfId="0" applyAlignment="1" applyFont="1">
      <alignment horizontal="center"/>
    </xf>
    <xf borderId="0" fillId="2" fontId="2" numFmtId="0" xfId="0" applyFont="1"/>
    <xf borderId="0" fillId="0" fontId="5" numFmtId="0" xfId="0" applyFont="1"/>
    <xf borderId="0" fillId="9" fontId="5" numFmtId="0" xfId="0" applyFont="1"/>
    <xf borderId="0" fillId="11" fontId="2" numFmtId="0" xfId="0" applyAlignment="1" applyFont="1">
      <alignment horizontal="center" shrinkToFit="0" wrapText="1"/>
    </xf>
    <xf borderId="0" fillId="11" fontId="2" numFmtId="165" xfId="0" applyAlignment="1" applyFont="1" applyNumberFormat="1">
      <alignment horizontal="center" shrinkToFit="0" wrapText="1"/>
    </xf>
    <xf borderId="0" fillId="11" fontId="2" numFmtId="165" xfId="0" applyAlignment="1" applyFont="1" applyNumberFormat="1">
      <alignment horizontal="center" readingOrder="0" shrinkToFit="0" wrapText="1"/>
    </xf>
    <xf borderId="0" fillId="11" fontId="2" numFmtId="10" xfId="0" applyAlignment="1" applyFont="1" applyNumberFormat="1">
      <alignment horizontal="center" readingOrder="0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11" fontId="2" numFmtId="165" xfId="0" applyAlignment="1" applyFont="1" applyNumberFormat="1">
      <alignment horizontal="center" shrinkToFit="0" wrapText="1"/>
    </xf>
    <xf borderId="0" fillId="6" fontId="2" numFmtId="165" xfId="0" applyAlignment="1" applyFont="1" applyNumberFormat="1">
      <alignment horizontal="center"/>
    </xf>
    <xf borderId="0" fillId="6" fontId="2" numFmtId="0" xfId="0" applyAlignment="1" applyFont="1">
      <alignment shrinkToFit="0" wrapText="1"/>
    </xf>
    <xf borderId="0" fillId="6" fontId="2" numFmtId="165" xfId="0" applyAlignment="1" applyFont="1" applyNumberFormat="1">
      <alignment shrinkToFit="0" wrapText="1"/>
    </xf>
    <xf borderId="0" fillId="6" fontId="2" numFmtId="165" xfId="0" applyAlignment="1" applyFont="1" applyNumberFormat="1">
      <alignment readingOrder="0" shrinkToFit="0" wrapText="1"/>
    </xf>
    <xf borderId="0" fillId="6" fontId="2" numFmtId="10" xfId="0" applyAlignment="1" applyFont="1" applyNumberFormat="1">
      <alignment readingOrder="0" shrinkToFit="0" wrapText="1"/>
    </xf>
    <xf borderId="0" fillId="11" fontId="5" numFmtId="0" xfId="0" applyFont="1"/>
    <xf borderId="0" fillId="9" fontId="2" numFmtId="0" xfId="0" applyAlignment="1" applyFont="1">
      <alignment horizontal="center" shrinkToFit="0" wrapText="1"/>
    </xf>
    <xf borderId="0" fillId="9" fontId="2" numFmtId="3" xfId="0" applyAlignment="1" applyFont="1" applyNumberFormat="1">
      <alignment horizontal="center" shrinkToFit="0" wrapText="1"/>
    </xf>
    <xf borderId="0" fillId="9" fontId="2" numFmtId="165" xfId="0" applyAlignment="1" applyFont="1" applyNumberFormat="1">
      <alignment horizontal="center" shrinkToFit="0" wrapText="1"/>
    </xf>
    <xf borderId="0" fillId="4" fontId="5" numFmtId="0" xfId="0" applyAlignment="1" applyFont="1">
      <alignment horizontal="center"/>
    </xf>
    <xf borderId="0" fillId="0" fontId="5" numFmtId="3" xfId="0" applyFont="1" applyNumberFormat="1"/>
    <xf borderId="0" fillId="8" fontId="2" numFmtId="0" xfId="0" applyAlignment="1" applyFont="1">
      <alignment shrinkToFit="0" wrapText="1"/>
    </xf>
    <xf borderId="0" fillId="8" fontId="2" numFmtId="166" xfId="0" applyAlignment="1" applyFont="1" applyNumberFormat="1">
      <alignment shrinkToFit="0" wrapText="1"/>
    </xf>
    <xf borderId="0" fillId="7" fontId="5" numFmtId="0" xfId="0" applyFont="1"/>
    <xf borderId="0" fillId="0" fontId="5" numFmtId="166" xfId="0" applyFont="1" applyNumberFormat="1"/>
    <xf borderId="0" fillId="0" fontId="5" numFmtId="164" xfId="0" applyFont="1" applyNumberFormat="1"/>
    <xf borderId="0" fillId="8" fontId="5" numFmtId="0" xfId="0" applyFont="1"/>
    <xf borderId="0" fillId="2" fontId="2" numFmtId="0" xfId="0" applyAlignment="1" applyFont="1">
      <alignment horizontal="center" vertical="center"/>
    </xf>
    <xf borderId="0" fillId="6" fontId="2" numFmtId="0" xfId="0" applyAlignment="1" applyFont="1">
      <alignment horizontal="center"/>
    </xf>
    <xf borderId="0" fillId="12" fontId="5" numFmtId="0" xfId="0" applyFill="1" applyFont="1"/>
    <xf borderId="0" fillId="11" fontId="2" numFmtId="0" xfId="0" applyFont="1"/>
    <xf borderId="0" fillId="11" fontId="2" numFmtId="0" xfId="0" applyAlignment="1" applyFont="1">
      <alignment readingOrder="0"/>
    </xf>
    <xf borderId="0" fillId="5" fontId="2" numFmtId="0" xfId="0" applyFont="1"/>
    <xf borderId="0" fillId="8" fontId="5" numFmtId="165" xfId="0" applyFont="1" applyNumberFormat="1"/>
    <xf borderId="0" fillId="9" fontId="2" numFmtId="0" xfId="0" applyAlignment="1" applyFont="1">
      <alignment horizontal="center" vertical="center"/>
    </xf>
    <xf borderId="0" fillId="13" fontId="5" numFmtId="0" xfId="0" applyAlignment="1" applyFill="1" applyFont="1">
      <alignment horizontal="center"/>
    </xf>
    <xf borderId="0" fillId="12" fontId="5" numFmtId="0" xfId="0" applyAlignment="1" applyFont="1">
      <alignment horizontal="center"/>
    </xf>
    <xf borderId="0" fillId="8" fontId="5" numFmtId="0" xfId="0" applyAlignment="1" applyFont="1">
      <alignment horizontal="center" readingOrder="0"/>
    </xf>
    <xf borderId="0" fillId="14" fontId="5" numFmtId="0" xfId="0" applyAlignment="1" applyFill="1" applyFont="1">
      <alignment horizontal="center"/>
    </xf>
    <xf borderId="0" fillId="15" fontId="5" numFmtId="0" xfId="0" applyAlignment="1" applyFill="1" applyFont="1">
      <alignment horizontal="center"/>
    </xf>
    <xf borderId="0" fillId="6" fontId="2" numFmtId="0" xfId="0" applyFont="1"/>
    <xf borderId="0" fillId="9" fontId="2" numFmtId="0" xfId="0" applyAlignment="1" applyFont="1">
      <alignment horizontal="center"/>
    </xf>
    <xf borderId="0" fillId="9" fontId="2" numFmtId="0" xfId="0" applyAlignment="1" applyFont="1">
      <alignment horizontal="center" readingOrder="0"/>
    </xf>
    <xf borderId="0" fillId="15" fontId="2" numFmtId="0" xfId="0" applyFont="1"/>
    <xf borderId="0" fillId="3" fontId="5" numFmtId="0" xfId="0" applyFont="1"/>
    <xf borderId="0" fillId="3" fontId="5" numFmtId="165" xfId="0" applyAlignment="1" applyFont="1" applyNumberFormat="1">
      <alignment horizontal="center" shrinkToFit="0" wrapText="1"/>
    </xf>
    <xf borderId="0" fillId="3" fontId="5" numFmtId="0" xfId="0" applyAlignment="1" applyFont="1">
      <alignment horizontal="center" readingOrder="0" shrinkToFit="0" wrapText="1"/>
    </xf>
    <xf borderId="0" fillId="3" fontId="5" numFmtId="165" xfId="0" applyAlignment="1" applyFont="1" applyNumberFormat="1">
      <alignment horizontal="center" readingOrder="0" shrinkToFit="0" wrapText="1"/>
    </xf>
    <xf borderId="0" fillId="3" fontId="5" numFmtId="10" xfId="0" applyAlignment="1" applyFont="1" applyNumberFormat="1">
      <alignment horizontal="center" shrinkToFit="0" wrapText="1"/>
    </xf>
    <xf borderId="0" fillId="0" fontId="2" numFmtId="10" xfId="0" applyAlignment="1" applyFont="1" applyNumberFormat="1">
      <alignment shrinkToFit="0" wrapText="1"/>
    </xf>
    <xf borderId="0" fillId="3" fontId="5" numFmtId="165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2" fontId="2" numFmtId="165" xfId="0" applyAlignment="1" applyFont="1" applyNumberFormat="1">
      <alignment horizontal="center"/>
    </xf>
    <xf borderId="0" fillId="2" fontId="2" numFmtId="165" xfId="0" applyAlignment="1" applyFont="1" applyNumberForma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2" fontId="2" numFmtId="10" xfId="0" applyAlignment="1" applyFont="1" applyNumberFormat="1">
      <alignment horizontal="center" shrinkToFit="0" wrapText="1"/>
    </xf>
    <xf borderId="0" fillId="2" fontId="2" numFmtId="10" xfId="0" applyAlignment="1" applyFont="1" applyNumberFormat="1">
      <alignment shrinkToFit="0" wrapText="1"/>
    </xf>
    <xf borderId="0" fillId="6" fontId="2" numFmtId="0" xfId="0" applyAlignment="1" applyFont="1">
      <alignment horizontal="center" readingOrder="0" shrinkToFit="0" wrapText="1"/>
    </xf>
    <xf borderId="0" fillId="3" fontId="5" numFmtId="0" xfId="0" applyAlignment="1" applyFont="1">
      <alignment horizontal="center" readingOrder="0" shrinkToFit="0" wrapText="1"/>
    </xf>
    <xf borderId="0" fillId="3" fontId="5" numFmtId="165" xfId="0" applyFont="1" applyNumberFormat="1"/>
    <xf borderId="0" fillId="3" fontId="5" numFmtId="10" xfId="0" applyFont="1" applyNumberFormat="1"/>
    <xf borderId="0" fillId="3" fontId="7" numFmtId="165" xfId="0" applyAlignment="1" applyFont="1" applyNumberFormat="1">
      <alignment horizontal="center" vertical="bottom"/>
    </xf>
    <xf borderId="0" fillId="3" fontId="9" numFmtId="0" xfId="0" applyAlignment="1" applyFont="1">
      <alignment horizontal="center" shrinkToFit="0" vertical="bottom" wrapText="1"/>
    </xf>
    <xf borderId="0" fillId="3" fontId="9" numFmtId="165" xfId="0" applyAlignment="1" applyFont="1" applyNumberFormat="1">
      <alignment horizontal="center" shrinkToFit="0" vertical="bottom" wrapText="1"/>
    </xf>
    <xf borderId="0" fillId="3" fontId="7" numFmtId="0" xfId="0" applyAlignment="1" applyFont="1">
      <alignment horizontal="right" vertical="bottom"/>
    </xf>
    <xf borderId="0" fillId="6" fontId="2" numFmtId="164" xfId="0" applyFont="1" applyNumberFormat="1"/>
    <xf borderId="0" fillId="16" fontId="5" numFmtId="0" xfId="0" applyFill="1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5" numFmtId="1" xfId="0" applyFont="1" applyNumberFormat="1"/>
    <xf borderId="0" fillId="0" fontId="5" numFmtId="0" xfId="0" applyAlignment="1" applyFont="1">
      <alignment readingOrder="0"/>
    </xf>
    <xf borderId="0" fillId="8" fontId="2" numFmtId="0" xfId="0" applyAlignment="1" applyFont="1">
      <alignment horizontal="center" readingOrder="0" shrinkToFit="0" wrapText="0"/>
    </xf>
    <xf borderId="0" fillId="3" fontId="2" numFmtId="0" xfId="0" applyAlignment="1" applyFont="1">
      <alignment horizontal="center" readingOrder="0" shrinkToFit="0" wrapText="0"/>
    </xf>
    <xf borderId="0" fillId="3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4" fontId="2" numFmtId="0" xfId="0" applyAlignment="1" applyFont="1">
      <alignment horizontal="center" shrinkToFit="0" wrapText="1"/>
    </xf>
    <xf borderId="0" fillId="4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shrinkToFit="0" wrapText="1"/>
    </xf>
    <xf borderId="0" fillId="16" fontId="2" numFmtId="0" xfId="0" applyAlignment="1" applyFont="1">
      <alignment horizontal="center" readingOrder="0"/>
    </xf>
    <xf borderId="0" fillId="16" fontId="2" numFmtId="165" xfId="0" applyAlignment="1" applyFont="1" applyNumberFormat="1">
      <alignment horizontal="center"/>
    </xf>
    <xf borderId="0" fillId="16" fontId="2" numFmtId="10" xfId="0" applyAlignment="1" applyFont="1" applyNumberFormat="1">
      <alignment horizontal="center"/>
    </xf>
    <xf borderId="0" fillId="3" fontId="2" numFmtId="0" xfId="0" applyAlignment="1" applyFont="1">
      <alignment readingOrder="0" shrinkToFit="0" wrapText="1"/>
    </xf>
    <xf borderId="0" fillId="3" fontId="9" numFmtId="0" xfId="0" applyAlignment="1" applyFont="1">
      <alignment shrinkToFit="0" vertical="bottom" wrapText="1"/>
    </xf>
    <xf borderId="0" fillId="3" fontId="7" numFmtId="10" xfId="0" applyAlignment="1" applyFont="1" applyNumberFormat="1">
      <alignment horizontal="center" vertical="bottom"/>
    </xf>
    <xf borderId="0" fillId="3" fontId="7" numFmtId="10" xfId="0" applyAlignment="1" applyFont="1" applyNumberFormat="1">
      <alignment horizontal="right" vertical="bottom"/>
    </xf>
    <xf borderId="0" fillId="16" fontId="2" numFmtId="0" xfId="0" applyAlignment="1" applyFont="1">
      <alignment horizontal="center"/>
    </xf>
    <xf borderId="4" fillId="4" fontId="2" numFmtId="0" xfId="0" applyAlignment="1" applyBorder="1" applyFont="1">
      <alignment horizontal="center" readingOrder="0" shrinkToFit="0" wrapText="1"/>
    </xf>
    <xf borderId="4" fillId="17" fontId="2" numFmtId="0" xfId="0" applyAlignment="1" applyBorder="1" applyFill="1" applyFont="1">
      <alignment horizontal="center" readingOrder="0" shrinkToFit="0" wrapText="1"/>
    </xf>
    <xf borderId="4" fillId="4" fontId="2" numFmtId="0" xfId="0" applyAlignment="1" applyBorder="1" applyFont="1">
      <alignment horizontal="center" shrinkToFit="0" wrapText="1"/>
    </xf>
    <xf borderId="4" fillId="17" fontId="2" numFmtId="0" xfId="0" applyAlignment="1" applyBorder="1" applyFont="1">
      <alignment horizontal="center"/>
    </xf>
    <xf borderId="4" fillId="9" fontId="5" numFmtId="0" xfId="0" applyAlignment="1" applyBorder="1" applyFont="1">
      <alignment horizontal="center"/>
    </xf>
    <xf borderId="4" fillId="0" fontId="5" numFmtId="10" xfId="0" applyAlignment="1" applyBorder="1" applyFont="1" applyNumberFormat="1">
      <alignment horizontal="center"/>
    </xf>
    <xf borderId="5" fillId="4" fontId="2" numFmtId="0" xfId="0" applyAlignment="1" applyBorder="1" applyFont="1">
      <alignment horizontal="center" readingOrder="0" shrinkToFit="0" wrapText="1"/>
    </xf>
    <xf borderId="6" fillId="0" fontId="6" numFmtId="0" xfId="0" applyBorder="1" applyFont="1"/>
    <xf borderId="4" fillId="16" fontId="2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pivotCacheDefinition" Target="pivotCache/pivotCacheDefinition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 in cash vs Credit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volume comparison'!$F$1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volume comparison'!$E$2:$E$20</c:f>
            </c:strRef>
          </c:cat>
          <c:val>
            <c:numRef>
              <c:f>'sales volume comparison'!$F$2:$F$20</c:f>
              <c:numCache/>
            </c:numRef>
          </c:val>
        </c:ser>
        <c:ser>
          <c:idx val="1"/>
          <c:order val="1"/>
          <c:tx>
            <c:strRef>
              <c:f>'sales volume comparison'!$G$1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volume comparison'!$E$2:$E$20</c:f>
            </c:strRef>
          </c:cat>
          <c:val>
            <c:numRef>
              <c:f>'sales volume comparison'!$G$2:$G$20</c:f>
              <c:numCache/>
            </c:numRef>
          </c:val>
        </c:ser>
        <c:axId val="957724520"/>
        <c:axId val="648096006"/>
      </c:barChart>
      <c:catAx>
        <c:axId val="95772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salts' names with weights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096006"/>
      </c:catAx>
      <c:valAx>
        <c:axId val="648096006"/>
        <c:scaling>
          <c:orientation val="minMax"/>
          <c:max val="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Volume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5772452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Date-wise Sales  in February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&amp; Day-wise Sales Volume Co'!$B$38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&amp; Day-wise Sales Volume Co'!$A$39:$A$66</c:f>
            </c:strRef>
          </c:cat>
          <c:val>
            <c:numRef>
              <c:f>'Date &amp; Day-wise Sales Volume Co'!$B$39:$B$66</c:f>
              <c:numCache/>
            </c:numRef>
          </c:val>
        </c:ser>
        <c:ser>
          <c:idx val="1"/>
          <c:order val="1"/>
          <c:tx>
            <c:strRef>
              <c:f>'Date &amp; Day-wise Sales Volume Co'!$C$38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&amp; Day-wise Sales Volume Co'!$A$39:$A$66</c:f>
            </c:strRef>
          </c:cat>
          <c:val>
            <c:numRef>
              <c:f>'Date &amp; Day-wise Sales Volume Co'!$C$39:$C$66</c:f>
              <c:numCache/>
            </c:numRef>
          </c:val>
        </c:ser>
        <c:axId val="354611190"/>
        <c:axId val="562757073"/>
      </c:barChart>
      <c:catAx>
        <c:axId val="354611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62757073"/>
      </c:catAx>
      <c:valAx>
        <c:axId val="5627570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54611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Day-wise Sales in January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&amp; Day-wise Sales Volume Co'!$B$76:$B$77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Sales Volume Co'!$A$78:$A$84</c:f>
            </c:strRef>
          </c:cat>
          <c:val>
            <c:numRef>
              <c:f>'Date &amp; Day-wise Sales Volume Co'!$B$78:$B$84</c:f>
              <c:numCache/>
            </c:numRef>
          </c:val>
        </c:ser>
        <c:ser>
          <c:idx val="1"/>
          <c:order val="1"/>
          <c:tx>
            <c:strRef>
              <c:f>'Date &amp; Day-wise Sales Volume Co'!$C$76:$C$77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Sales Volume Co'!$A$78:$A$84</c:f>
            </c:strRef>
          </c:cat>
          <c:val>
            <c:numRef>
              <c:f>'Date &amp; Day-wise Sales Volume Co'!$C$78:$C$84</c:f>
              <c:numCache/>
            </c:numRef>
          </c:val>
        </c:ser>
        <c:axId val="2024731377"/>
        <c:axId val="283058115"/>
      </c:barChart>
      <c:catAx>
        <c:axId val="2024731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058115"/>
      </c:catAx>
      <c:valAx>
        <c:axId val="283058115"/>
        <c:scaling>
          <c:orientation val="minMax"/>
          <c:max val="2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731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Day-wise Sales in February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&amp; Day-wise Sales Volume Co'!$E$76:$E$77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Sales Volume Co'!$A$78:$A$84</c:f>
            </c:strRef>
          </c:cat>
          <c:val>
            <c:numRef>
              <c:f>'Date &amp; Day-wise Sales Volume Co'!$E$78:$E$84</c:f>
              <c:numCache/>
            </c:numRef>
          </c:val>
        </c:ser>
        <c:ser>
          <c:idx val="1"/>
          <c:order val="1"/>
          <c:tx>
            <c:strRef>
              <c:f>'Date &amp; Day-wise Sales Volume Co'!$F$76:$F$77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Sales Volume Co'!$A$78:$A$84</c:f>
            </c:strRef>
          </c:cat>
          <c:val>
            <c:numRef>
              <c:f>'Date &amp; Day-wise Sales Volume Co'!$F$78:$F$84</c:f>
              <c:numCache/>
            </c:numRef>
          </c:val>
        </c:ser>
        <c:axId val="615414527"/>
        <c:axId val="819940368"/>
      </c:barChart>
      <c:catAx>
        <c:axId val="61541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940368"/>
      </c:catAx>
      <c:valAx>
        <c:axId val="819940368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414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 and Day-wise Total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&amp; Day-wise Sales Volume Co'!$D$76:$D$77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Sales Volume Co'!$A$78:$A$84</c:f>
            </c:strRef>
          </c:cat>
          <c:val>
            <c:numRef>
              <c:f>'Date &amp; Day-wise Sales Volume Co'!$D$78:$D$84</c:f>
              <c:numCache/>
            </c:numRef>
          </c:val>
        </c:ser>
        <c:ser>
          <c:idx val="1"/>
          <c:order val="1"/>
          <c:tx>
            <c:strRef>
              <c:f>'Date &amp; Day-wise Sales Volume Co'!$G$76:$G$77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Sales Volume Co'!$A$78:$A$84</c:f>
            </c:strRef>
          </c:cat>
          <c:val>
            <c:numRef>
              <c:f>'Date &amp; Day-wise Sales Volume Co'!$G$78:$G$84</c:f>
              <c:numCache/>
            </c:numRef>
          </c:val>
        </c:ser>
        <c:axId val="680331926"/>
        <c:axId val="1097576352"/>
      </c:barChart>
      <c:catAx>
        <c:axId val="680331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576352"/>
      </c:catAx>
      <c:valAx>
        <c:axId val="1097576352"/>
        <c:scaling>
          <c:orientation val="minMax"/>
          <c:max val="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331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Date-wise revenue in January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and Day-wise Revenue compa'!$B$2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and Day-wise Revenue compa'!$A$3:$A$33</c:f>
            </c:strRef>
          </c:cat>
          <c:val>
            <c:numRef>
              <c:f>'Date and Day-wise Revenue compa'!$B$3:$B$33</c:f>
              <c:numCache/>
            </c:numRef>
          </c:val>
        </c:ser>
        <c:ser>
          <c:idx val="1"/>
          <c:order val="1"/>
          <c:tx>
            <c:strRef>
              <c:f>'Date and Day-wise Revenue compa'!$C$2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and Day-wise Revenue compa'!$A$3:$A$33</c:f>
            </c:strRef>
          </c:cat>
          <c:val>
            <c:numRef>
              <c:f>'Date and Day-wise Revenue compa'!$C$3:$C$33</c:f>
              <c:numCache/>
            </c:numRef>
          </c:val>
        </c:ser>
        <c:axId val="1005477532"/>
        <c:axId val="672189273"/>
      </c:barChart>
      <c:catAx>
        <c:axId val="1005477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189273"/>
      </c:catAx>
      <c:valAx>
        <c:axId val="672189273"/>
        <c:scaling>
          <c:orientation val="minMax"/>
          <c:max val="35000.0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477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Date-wise revenue in February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and Day-wise Revenue compa'!$B$39:$B$40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and Day-wise Revenue compa'!$A$41:$A$68</c:f>
            </c:strRef>
          </c:cat>
          <c:val>
            <c:numRef>
              <c:f>'Date and Day-wise Revenue compa'!$B$41:$B$68</c:f>
              <c:numCache/>
            </c:numRef>
          </c:val>
        </c:ser>
        <c:ser>
          <c:idx val="1"/>
          <c:order val="1"/>
          <c:tx>
            <c:strRef>
              <c:f>'Date and Day-wise Revenue compa'!$C$39:$C$40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and Day-wise Revenue compa'!$A$41:$A$68</c:f>
            </c:strRef>
          </c:cat>
          <c:val>
            <c:numRef>
              <c:f>'Date and Day-wise Revenue compa'!$C$41:$C$68</c:f>
              <c:numCache/>
            </c:numRef>
          </c:val>
        </c:ser>
        <c:axId val="1161368084"/>
        <c:axId val="142944355"/>
      </c:barChart>
      <c:catAx>
        <c:axId val="1161368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44355"/>
      </c:catAx>
      <c:valAx>
        <c:axId val="142944355"/>
        <c:scaling>
          <c:orientation val="minMax"/>
          <c:min val="100.0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368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Day-wise revenue in January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and Day-wise Revenue compa'!$B$78:$B$79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and Day-wise Revenue compa'!$A$80:$A$86</c:f>
            </c:strRef>
          </c:cat>
          <c:val>
            <c:numRef>
              <c:f>'Date and Day-wise Revenue compa'!$B$80:$B$86</c:f>
              <c:numCache/>
            </c:numRef>
          </c:val>
        </c:ser>
        <c:ser>
          <c:idx val="1"/>
          <c:order val="1"/>
          <c:tx>
            <c:strRef>
              <c:f>'Date and Day-wise Revenue compa'!$C$78:$C$79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and Day-wise Revenue compa'!$A$80:$A$86</c:f>
            </c:strRef>
          </c:cat>
          <c:val>
            <c:numRef>
              <c:f>'Date and Day-wise Revenue compa'!$C$80:$C$86</c:f>
              <c:numCache/>
            </c:numRef>
          </c:val>
        </c:ser>
        <c:axId val="2074757674"/>
        <c:axId val="1169792288"/>
      </c:barChart>
      <c:catAx>
        <c:axId val="2074757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169792288"/>
      </c:catAx>
      <c:valAx>
        <c:axId val="1169792288"/>
        <c:scaling>
          <c:orientation val="minMax"/>
          <c:min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757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Day-wise revenue in  February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and Day-wise Revenue compa'!$E$78:$E$79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and Day-wise Revenue compa'!$A$80:$A$86</c:f>
            </c:strRef>
          </c:cat>
          <c:val>
            <c:numRef>
              <c:f>'Date and Day-wise Revenue compa'!$E$80:$E$86</c:f>
              <c:numCache/>
            </c:numRef>
          </c:val>
        </c:ser>
        <c:ser>
          <c:idx val="1"/>
          <c:order val="1"/>
          <c:tx>
            <c:strRef>
              <c:f>'Date and Day-wise Revenue compa'!$F$78:$F$79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and Day-wise Revenue compa'!$A$80:$A$86</c:f>
            </c:strRef>
          </c:cat>
          <c:val>
            <c:numRef>
              <c:f>'Date and Day-wise Revenue compa'!$F$80:$F$86</c:f>
              <c:numCache/>
            </c:numRef>
          </c:val>
        </c:ser>
        <c:axId val="1575187608"/>
        <c:axId val="465965319"/>
      </c:barChart>
      <c:catAx>
        <c:axId val="157518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465965319"/>
      </c:catAx>
      <c:valAx>
        <c:axId val="465965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187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Month and Day-wise Total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and Day-wise Revenue compa'!$D$78:$D$79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and Day-wise Revenue compa'!$A$80:$A$86</c:f>
            </c:strRef>
          </c:cat>
          <c:val>
            <c:numRef>
              <c:f>'Date and Day-wise Revenue compa'!$D$80:$D$86</c:f>
              <c:numCache/>
            </c:numRef>
          </c:val>
        </c:ser>
        <c:ser>
          <c:idx val="1"/>
          <c:order val="1"/>
          <c:tx>
            <c:strRef>
              <c:f>'Date and Day-wise Revenue compa'!$G$78:$G$79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and Day-wise Revenue compa'!$A$80:$A$86</c:f>
            </c:strRef>
          </c:cat>
          <c:val>
            <c:numRef>
              <c:f>'Date and Day-wise Revenue compa'!$G$80:$G$86</c:f>
              <c:numCache/>
            </c:numRef>
          </c:val>
        </c:ser>
        <c:axId val="608428244"/>
        <c:axId val="2088613547"/>
      </c:barChart>
      <c:catAx>
        <c:axId val="608428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2088613547"/>
      </c:catAx>
      <c:valAx>
        <c:axId val="2088613547"/>
        <c:scaling>
          <c:orientation val="minMax"/>
          <c:max val="1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428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Date-wise Gross Margin  in January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&amp; Day-wise Gross margin Co'!$B$2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&amp; Day-wise Gross margin Co'!$A$3:$A$33</c:f>
            </c:strRef>
          </c:cat>
          <c:val>
            <c:numRef>
              <c:f>'Date &amp; Day-wise Gross margin Co'!$B$3:$B$33</c:f>
              <c:numCache/>
            </c:numRef>
          </c:val>
        </c:ser>
        <c:ser>
          <c:idx val="1"/>
          <c:order val="1"/>
          <c:tx>
            <c:strRef>
              <c:f>'Date &amp; Day-wise Gross margin Co'!$C$2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&amp; Day-wise Gross margin Co'!$A$3:$A$33</c:f>
            </c:strRef>
          </c:cat>
          <c:val>
            <c:numRef>
              <c:f>'Date &amp; Day-wise Gross margin Co'!$C$3:$C$33</c:f>
              <c:numCache/>
            </c:numRef>
          </c:val>
        </c:ser>
        <c:axId val="20928041"/>
        <c:axId val="694902449"/>
      </c:barChart>
      <c:catAx>
        <c:axId val="20928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902449"/>
      </c:catAx>
      <c:valAx>
        <c:axId val="6949024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Gross Margin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8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Sales Volume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'Volume Pareto'!$G$1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'Volume Pareto'!$F$2:$F$20</c:f>
            </c:strRef>
          </c:cat>
          <c:val>
            <c:numRef>
              <c:f>'Volume Pareto'!$G$2:$G$20</c:f>
              <c:numCache/>
            </c:numRef>
          </c:val>
        </c:ser>
        <c:axId val="1868524466"/>
        <c:axId val="1166378853"/>
      </c:barChart>
      <c:lineChart>
        <c:ser>
          <c:idx val="1"/>
          <c:order val="1"/>
          <c:tx>
            <c:strRef>
              <c:f>'Volume Pareto'!$H$1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'Volume Pareto'!$F$2:$F$20</c:f>
            </c:strRef>
          </c:cat>
          <c:val>
            <c:numRef>
              <c:f>'Volume Pareto'!$H$2:$H$20</c:f>
              <c:numCache/>
            </c:numRef>
          </c:val>
          <c:smooth val="0"/>
        </c:ser>
        <c:ser>
          <c:idx val="2"/>
          <c:order val="2"/>
          <c:tx>
            <c:strRef>
              <c:f>'Volume Pareto'!$I$1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'Volume Pareto'!$F$2:$F$20</c:f>
            </c:strRef>
          </c:cat>
          <c:val>
            <c:numRef>
              <c:f>'Volume Pareto'!$I$2:$I$20</c:f>
              <c:numCache/>
            </c:numRef>
          </c:val>
          <c:smooth val="0"/>
        </c:ser>
        <c:axId val="1868524466"/>
        <c:axId val="1166378853"/>
      </c:lineChart>
      <c:catAx>
        <c:axId val="1868524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Salts' names with weights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378853"/>
      </c:catAx>
      <c:valAx>
        <c:axId val="1166378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524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Date-wise Gross Margin  in February month</a:t>
            </a:r>
          </a:p>
        </c:rich>
      </c:tx>
      <c:overlay val="0"/>
    </c:title>
    <c:plotArea>
      <c:layout>
        <c:manualLayout>
          <c:xMode val="edge"/>
          <c:yMode val="edge"/>
          <c:x val="0.1777426160337552"/>
          <c:y val="0.2288407181289685"/>
          <c:w val="0.7949367088607594"/>
          <c:h val="0.5496728115949963"/>
        </c:manualLayout>
      </c:layout>
      <c:barChart>
        <c:barDir val="col"/>
        <c:ser>
          <c:idx val="0"/>
          <c:order val="0"/>
          <c:tx>
            <c:strRef>
              <c:f>'Date &amp; Day-wise Gross margin Co'!$B$38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&amp; Day-wise Gross margin Co'!$A$39:$A$66</c:f>
            </c:strRef>
          </c:cat>
          <c:val>
            <c:numRef>
              <c:f>'Date &amp; Day-wise Gross margin Co'!$B$39:$B$66</c:f>
              <c:numCache/>
            </c:numRef>
          </c:val>
        </c:ser>
        <c:ser>
          <c:idx val="1"/>
          <c:order val="1"/>
          <c:tx>
            <c:strRef>
              <c:f>'Date &amp; Day-wise Gross margin Co'!$C$38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&amp; Day-wise Gross margin Co'!$A$39:$A$66</c:f>
            </c:strRef>
          </c:cat>
          <c:val>
            <c:numRef>
              <c:f>'Date &amp; Day-wise Gross margin Co'!$C$39:$C$66</c:f>
              <c:numCache/>
            </c:numRef>
          </c:val>
        </c:ser>
        <c:axId val="1518144278"/>
        <c:axId val="742626777"/>
      </c:barChart>
      <c:catAx>
        <c:axId val="1518144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626777"/>
      </c:catAx>
      <c:valAx>
        <c:axId val="74262677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Gross Margin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144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Month and Day-wise Total Gross Margin</a:t>
            </a:r>
          </a:p>
        </c:rich>
      </c:tx>
      <c:overlay val="0"/>
    </c:title>
    <c:plotArea>
      <c:layout>
        <c:manualLayout>
          <c:xMode val="edge"/>
          <c:yMode val="edge"/>
          <c:x val="0.2325"/>
          <c:y val="0.25116523967569226"/>
          <c:w val="0.7365833333333334"/>
          <c:h val="0.5694547064159518"/>
        </c:manualLayout>
      </c:layout>
      <c:barChart>
        <c:barDir val="col"/>
        <c:ser>
          <c:idx val="0"/>
          <c:order val="0"/>
          <c:tx>
            <c:strRef>
              <c:f>'Date &amp; Day-wise Gross margin Co'!$D$73:$D$74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Gross margin Co'!$A$75:$A$81</c:f>
            </c:strRef>
          </c:cat>
          <c:val>
            <c:numRef>
              <c:f>'Date &amp; Day-wise Gross margin Co'!$D$75:$D$81</c:f>
              <c:numCache/>
            </c:numRef>
          </c:val>
        </c:ser>
        <c:ser>
          <c:idx val="1"/>
          <c:order val="1"/>
          <c:tx>
            <c:strRef>
              <c:f>'Date &amp; Day-wise Gross margin Co'!$G$73:$G$74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Gross margin Co'!$A$75:$A$81</c:f>
            </c:strRef>
          </c:cat>
          <c:val>
            <c:numRef>
              <c:f>'Date &amp; Day-wise Gross margin Co'!$G$75:$G$81</c:f>
              <c:numCache/>
            </c:numRef>
          </c:val>
        </c:ser>
        <c:axId val="1604009336"/>
        <c:axId val="2084089390"/>
      </c:barChart>
      <c:catAx>
        <c:axId val="160400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089390"/>
      </c:catAx>
      <c:valAx>
        <c:axId val="2084089390"/>
        <c:scaling>
          <c:orientation val="minMax"/>
          <c:max val="18000.0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Gross Margin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009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Day-wise Gross Margin in January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&amp; Day-wise Gross margin Co'!$B$73:$B$74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Gross margin Co'!$A$75:$A$81</c:f>
            </c:strRef>
          </c:cat>
          <c:val>
            <c:numRef>
              <c:f>'Date &amp; Day-wise Gross margin Co'!$B$75:$B$81</c:f>
              <c:numCache/>
            </c:numRef>
          </c:val>
        </c:ser>
        <c:ser>
          <c:idx val="1"/>
          <c:order val="1"/>
          <c:tx>
            <c:strRef>
              <c:f>'Date &amp; Day-wise Gross margin Co'!$C$73:$C$74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Gross margin Co'!$A$75:$A$81</c:f>
            </c:strRef>
          </c:cat>
          <c:val>
            <c:numRef>
              <c:f>'Date &amp; Day-wise Gross margin Co'!$C$75:$C$81</c:f>
              <c:numCache/>
            </c:numRef>
          </c:val>
        </c:ser>
        <c:axId val="1705135212"/>
        <c:axId val="553308280"/>
      </c:barChart>
      <c:catAx>
        <c:axId val="1705135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308280"/>
      </c:catAx>
      <c:valAx>
        <c:axId val="553308280"/>
        <c:scaling>
          <c:orientation val="minMax"/>
          <c:max val="11000.0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Gross Margin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135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Day-wise Gross Margin In February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&amp; Day-wise Gross margin Co'!$E$73:$E$74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Gross margin Co'!$A$75:$A$81</c:f>
            </c:strRef>
          </c:cat>
          <c:val>
            <c:numRef>
              <c:f>'Date &amp; Day-wise Gross margin Co'!$E$75:$E$81</c:f>
              <c:numCache/>
            </c:numRef>
          </c:val>
        </c:ser>
        <c:ser>
          <c:idx val="1"/>
          <c:order val="1"/>
          <c:tx>
            <c:strRef>
              <c:f>'Date &amp; Day-wise Gross margin Co'!$F$73:$F$74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'Date &amp; Day-wise Gross margin Co'!$A$75:$A$81</c:f>
            </c:strRef>
          </c:cat>
          <c:val>
            <c:numRef>
              <c:f>'Date &amp; Day-wise Gross margin Co'!$F$75:$F$81</c:f>
              <c:numCache/>
            </c:numRef>
          </c:val>
        </c:ser>
        <c:axId val="1387002654"/>
        <c:axId val="1863911466"/>
      </c:barChart>
      <c:catAx>
        <c:axId val="1387002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911466"/>
      </c:catAx>
      <c:valAx>
        <c:axId val="1863911466"/>
        <c:scaling>
          <c:orientation val="minMax"/>
          <c:max val="11000.0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Gross Margin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002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Month-wise Revenue</a:t>
            </a:r>
          </a:p>
        </c:rich>
      </c:tx>
      <c:overlay val="0"/>
    </c:title>
    <c:plotArea>
      <c:layout>
        <c:manualLayout>
          <c:xMode val="edge"/>
          <c:yMode val="edge"/>
          <c:x val="0.21213736979166664"/>
          <c:y val="0.2574123989218329"/>
          <c:w val="0.7569459635416668"/>
          <c:h val="0.5470350404312667"/>
        </c:manualLayout>
      </c:layout>
      <c:barChart>
        <c:barDir val="col"/>
        <c:ser>
          <c:idx val="0"/>
          <c:order val="0"/>
          <c:tx>
            <c:strRef>
              <c:f>'Monthwise data analysis'!$B$1:$B$2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'Monthwise data analysis'!$A$3:$A$4</c:f>
            </c:strRef>
          </c:cat>
          <c:val>
            <c:numRef>
              <c:f>'Monthwise data analysis'!$B$3:$B$4</c:f>
              <c:numCache/>
            </c:numRef>
          </c:val>
        </c:ser>
        <c:ser>
          <c:idx val="1"/>
          <c:order val="1"/>
          <c:tx>
            <c:strRef>
              <c:f>'Monthwise data analysis'!$C$1:$C$2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'Monthwise data analysis'!$A$3:$A$4</c:f>
            </c:strRef>
          </c:cat>
          <c:val>
            <c:numRef>
              <c:f>'Monthwise data analysis'!$C$3:$C$4</c:f>
              <c:numCache/>
            </c:numRef>
          </c:val>
        </c:ser>
        <c:axId val="1514848287"/>
        <c:axId val="230053212"/>
      </c:barChart>
      <c:catAx>
        <c:axId val="151484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053212"/>
      </c:catAx>
      <c:valAx>
        <c:axId val="230053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848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Month-wise Sales Volume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'Monthwise data analysis'!$B$23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'Monthwise data analysis'!$A$24:$A$25</c:f>
            </c:strRef>
          </c:cat>
          <c:val>
            <c:numRef>
              <c:f>'Monthwise data analysis'!$B$24:$B$25</c:f>
              <c:numCache/>
            </c:numRef>
          </c:val>
        </c:ser>
        <c:ser>
          <c:idx val="1"/>
          <c:order val="1"/>
          <c:tx>
            <c:strRef>
              <c:f>'Monthwise data analysis'!$C$23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'Monthwise data analysis'!$A$24:$A$25</c:f>
            </c:strRef>
          </c:cat>
          <c:val>
            <c:numRef>
              <c:f>'Monthwise data analysis'!$C$24:$C$25</c:f>
              <c:numCache/>
            </c:numRef>
          </c:val>
        </c:ser>
        <c:axId val="693803299"/>
        <c:axId val="466047226"/>
      </c:barChart>
      <c:catAx>
        <c:axId val="693803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047226"/>
      </c:catAx>
      <c:valAx>
        <c:axId val="466047226"/>
        <c:scaling>
          <c:orientation val="minMax"/>
          <c:max val="1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803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Month-wise Gross Margin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'Monthwise data analysis'!$B$42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'Monthwise data analysis'!$A$43:$A$44</c:f>
            </c:strRef>
          </c:cat>
          <c:val>
            <c:numRef>
              <c:f>'Monthwise data analysis'!$B$43:$B$44</c:f>
              <c:numCache/>
            </c:numRef>
          </c:val>
        </c:ser>
        <c:ser>
          <c:idx val="1"/>
          <c:order val="1"/>
          <c:tx>
            <c:strRef>
              <c:f>'Monthwise data analysis'!$C$42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'Monthwise data analysis'!$A$43:$A$44</c:f>
            </c:strRef>
          </c:cat>
          <c:val>
            <c:numRef>
              <c:f>'Monthwise data analysis'!$C$43:$C$44</c:f>
              <c:numCache/>
            </c:numRef>
          </c:val>
        </c:ser>
        <c:axId val="762003356"/>
        <c:axId val="78559310"/>
      </c:barChart>
      <c:catAx>
        <c:axId val="76200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59310"/>
      </c:catAx>
      <c:valAx>
        <c:axId val="78559310"/>
        <c:scaling>
          <c:orientation val="minMax"/>
          <c:max val="6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Gross margin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003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Gross Margin month-wise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'Monthwise data analysis'!$B$71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chemeClr val="dk1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'Monthwise data analysis'!$A$72:$A$73</c:f>
            </c:strRef>
          </c:cat>
          <c:val>
            <c:numRef>
              <c:f>'Monthwise data analysis'!$B$72:$B$73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Total Net Margin month wise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'Monthwise data analysis'!$B$77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'Monthwise data analysis'!$A$78:$A$79</c:f>
            </c:strRef>
          </c:cat>
          <c:val>
            <c:numRef>
              <c:f>'Monthwise data analysis'!$B$78:$B$79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Annual Profit Appoximation with Different Kinds &amp; No. of Staffs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'No. staffs and Profit margins'!$B$30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'No. staffs and Profit margins'!$A$31:$A$33</c:f>
            </c:strRef>
          </c:cat>
          <c:val>
            <c:numRef>
              <c:f>'No. staffs and Profit margins'!$B$31:$B$33</c:f>
              <c:numCache/>
            </c:numRef>
          </c:val>
        </c:ser>
        <c:ser>
          <c:idx val="1"/>
          <c:order val="1"/>
          <c:tx>
            <c:strRef>
              <c:f>'No. staffs and Profit margins'!$D$30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'No. staffs and Profit margins'!$A$31:$A$33</c:f>
            </c:strRef>
          </c:cat>
          <c:val>
            <c:numRef>
              <c:f>'No. staffs and Profit margins'!$D$31:$D$33</c:f>
              <c:numCache/>
            </c:numRef>
          </c:val>
        </c:ser>
        <c:ser>
          <c:idx val="2"/>
          <c:order val="2"/>
          <c:tx>
            <c:strRef>
              <c:f>'No. staffs and Profit margins'!$C$30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'No. staffs and Profit margins'!$A$31:$A$33</c:f>
            </c:strRef>
          </c:cat>
          <c:val>
            <c:numRef>
              <c:f>'No. staffs and Profit margins'!$C$31:$C$33</c:f>
              <c:numCache/>
            </c:numRef>
          </c:val>
        </c:ser>
        <c:axId val="645744136"/>
        <c:axId val="387409648"/>
      </c:barChart>
      <c:catAx>
        <c:axId val="64574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Annual Profit  Approximation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409648"/>
      </c:catAx>
      <c:valAx>
        <c:axId val="38740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744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for sold in cash  vs Revenue for credit sale</a:t>
            </a:r>
          </a:p>
        </c:rich>
      </c:tx>
      <c:overlay val="0"/>
    </c:title>
    <c:plotArea>
      <c:layout>
        <c:manualLayout>
          <c:xMode val="edge"/>
          <c:yMode val="edge"/>
          <c:x val="0.16083333333333333"/>
          <c:y val="0.2560239909409948"/>
          <c:w val="0.8082499999999997"/>
          <c:h val="0.4456302725840557"/>
        </c:manualLayout>
      </c:layout>
      <c:barChart>
        <c:barDir val="col"/>
        <c:ser>
          <c:idx val="0"/>
          <c:order val="0"/>
          <c:tx>
            <c:strRef>
              <c:f>'Revenue comparison'!$F$1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comparison'!$E$2:$E$21</c:f>
            </c:strRef>
          </c:cat>
          <c:val>
            <c:numRef>
              <c:f>'Revenue comparison'!$F$2:$F$21</c:f>
              <c:numCache/>
            </c:numRef>
          </c:val>
        </c:ser>
        <c:ser>
          <c:idx val="1"/>
          <c:order val="1"/>
          <c:tx>
            <c:strRef>
              <c:f>'Revenue comparison'!$G$1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EA433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'Revenue comparison'!$E$2:$E$21</c:f>
            </c:strRef>
          </c:cat>
          <c:val>
            <c:numRef>
              <c:f>'Revenue comparison'!$G$2:$G$21</c:f>
              <c:numCache/>
            </c:numRef>
          </c:val>
        </c:ser>
        <c:axId val="1262079368"/>
        <c:axId val="1461522246"/>
      </c:barChart>
      <c:catAx>
        <c:axId val="126207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salts' names with weights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522246"/>
      </c:catAx>
      <c:valAx>
        <c:axId val="1461522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079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Pareto'!$E$1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Pareto'!$D$2:$D$20</c:f>
            </c:strRef>
          </c:cat>
          <c:val>
            <c:numRef>
              <c:f>'Revenue Pareto'!$E$2:$E$20</c:f>
              <c:numCache/>
            </c:numRef>
          </c:val>
        </c:ser>
        <c:axId val="1401433814"/>
        <c:axId val="1874232802"/>
      </c:barChart>
      <c:lineChart>
        <c:ser>
          <c:idx val="1"/>
          <c:order val="1"/>
          <c:tx>
            <c:strRef>
              <c:f>'Revenue Pareto'!$F$1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'Revenue Pareto'!$D$2:$D$20</c:f>
            </c:strRef>
          </c:cat>
          <c:val>
            <c:numRef>
              <c:f>'Revenue Pareto'!$F$2:$F$20</c:f>
              <c:numCache/>
            </c:numRef>
          </c:val>
          <c:smooth val="0"/>
        </c:ser>
        <c:ser>
          <c:idx val="2"/>
          <c:order val="2"/>
          <c:tx>
            <c:strRef>
              <c:f>'Revenue Pareto'!$G$1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'Revenue Pareto'!$D$2:$D$20</c:f>
            </c:strRef>
          </c:cat>
          <c:val>
            <c:numRef>
              <c:f>'Revenue Pareto'!$G$2:$G$20</c:f>
              <c:numCache/>
            </c:numRef>
          </c:val>
          <c:smooth val="0"/>
        </c:ser>
        <c:axId val="1401433814"/>
        <c:axId val="1874232802"/>
      </c:lineChart>
      <c:catAx>
        <c:axId val="140143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salts' names with weights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232802"/>
      </c:catAx>
      <c:valAx>
        <c:axId val="1874232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[$₹]#,##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43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gross margin from sold in cash  vs gross margin from credit sale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'Gross Margin Comparison'!$F$1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'Gross Margin Comparison'!$E$2:$E$21</c:f>
            </c:strRef>
          </c:cat>
          <c:val>
            <c:numRef>
              <c:f>'Gross Margin Comparison'!$F$2:$F$21</c:f>
              <c:numCache/>
            </c:numRef>
          </c:val>
        </c:ser>
        <c:ser>
          <c:idx val="1"/>
          <c:order val="1"/>
          <c:tx>
            <c:strRef>
              <c:f>'Gross Margin Comparison'!$G$1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'Gross Margin Comparison'!$E$2:$E$21</c:f>
            </c:strRef>
          </c:cat>
          <c:val>
            <c:numRef>
              <c:f>'Gross Margin Comparison'!$G$2:$G$21</c:f>
              <c:numCache/>
            </c:numRef>
          </c:val>
        </c:ser>
        <c:axId val="256118957"/>
        <c:axId val="1082311712"/>
      </c:barChart>
      <c:catAx>
        <c:axId val="256118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salts' names with weights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311712"/>
      </c:catAx>
      <c:valAx>
        <c:axId val="108231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Gross Margin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118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Total Gross margin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'Gross Margin Pareto'!$E$1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'Gross Margin Pareto'!$D$2:$D$20</c:f>
            </c:strRef>
          </c:cat>
          <c:val>
            <c:numRef>
              <c:f>'Gross Margin Pareto'!$E$2:$E$20</c:f>
              <c:numCache/>
            </c:numRef>
          </c:val>
        </c:ser>
        <c:axId val="1115034546"/>
        <c:axId val="1531640244"/>
      </c:barChart>
      <c:lineChart>
        <c:ser>
          <c:idx val="1"/>
          <c:order val="1"/>
          <c:tx>
            <c:strRef>
              <c:f>'Gross Margin Pareto'!$F$1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'Gross Margin Pareto'!$D$2:$D$20</c:f>
            </c:strRef>
          </c:cat>
          <c:val>
            <c:numRef>
              <c:f>'Gross Margin Pareto'!$F$2:$F$20</c:f>
              <c:numCache/>
            </c:numRef>
          </c:val>
          <c:smooth val="0"/>
        </c:ser>
        <c:ser>
          <c:idx val="2"/>
          <c:order val="2"/>
          <c:tx>
            <c:strRef>
              <c:f>'Gross Margin Pareto'!$G$1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'Gross Margin Pareto'!$D$2:$D$20</c:f>
            </c:strRef>
          </c:cat>
          <c:val>
            <c:numRef>
              <c:f>'Gross Margin Pareto'!$G$2:$G$20</c:f>
              <c:numCache/>
            </c:numRef>
          </c:val>
          <c:smooth val="0"/>
        </c:ser>
        <c:axId val="1115034546"/>
        <c:axId val="1531640244"/>
      </c:lineChart>
      <c:catAx>
        <c:axId val="1115034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Salts' names with weights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640244"/>
      </c:catAx>
      <c:valAx>
        <c:axId val="1531640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Gross Margin</a:t>
                </a:r>
              </a:p>
            </c:rich>
          </c:tx>
          <c:overlay val="0"/>
        </c:title>
        <c:numFmt formatCode="[$₹]#,##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034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Sales Volume vs Revenue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'sales vs revenue'!$G$1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'sales vs revenue'!$F$2:$F$20</c:f>
            </c:numRef>
          </c:xVal>
          <c:yVal>
            <c:numRef>
              <c:f>'sales vs revenue'!$G$2:$G$20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909216"/>
        <c:axId val="924317689"/>
      </c:scatterChart>
      <c:valAx>
        <c:axId val="2001909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Sales Volume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317689"/>
      </c:valAx>
      <c:valAx>
        <c:axId val="924317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909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Sales Volume vs  Gross Margin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'sales vs gross margin'!$G$1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'sales vs gross margin'!$F$2:$F$20</c:f>
            </c:numRef>
          </c:xVal>
          <c:yVal>
            <c:numRef>
              <c:f>'sales vs gross margin'!$G$2:$G$20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54647"/>
        <c:axId val="1243230584"/>
      </c:scatterChart>
      <c:valAx>
        <c:axId val="1786754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 Total sales volume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43230584"/>
      </c:valAx>
      <c:valAx>
        <c:axId val="1243230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gross margin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86754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Date-wise Sales in January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'Date &amp; Day-wise Sales Volume Co'!$B$2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&amp; Day-wise Sales Volume Co'!$A$3:$A$33</c:f>
            </c:strRef>
          </c:cat>
          <c:val>
            <c:numRef>
              <c:f>'Date &amp; Day-wise Sales Volume Co'!$B$3:$B$33</c:f>
              <c:numCache/>
            </c:numRef>
          </c:val>
        </c:ser>
        <c:ser>
          <c:idx val="1"/>
          <c:order val="1"/>
          <c:tx>
            <c:strRef>
              <c:f>'Date &amp; Day-wise Sales Volume Co'!$C$2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'Date &amp; Day-wise Sales Volume Co'!$A$3:$A$33</c:f>
            </c:strRef>
          </c:cat>
          <c:val>
            <c:numRef>
              <c:f>'Date &amp; Day-wise Sales Volume Co'!$C$3:$C$33</c:f>
              <c:numCache/>
            </c:numRef>
          </c:val>
        </c:ser>
        <c:axId val="1762004990"/>
        <c:axId val="1686170208"/>
      </c:barChart>
      <c:catAx>
        <c:axId val="1762004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86170208"/>
      </c:catAx>
      <c:valAx>
        <c:axId val="168617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004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0</xdr:row>
      <xdr:rowOff>200025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0</xdr:row>
      <xdr:rowOff>247650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0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0</xdr:row>
      <xdr:rowOff>219075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0</xdr:row>
      <xdr:rowOff>0</xdr:rowOff>
    </xdr:from>
    <xdr:ext cx="7877175" cy="43529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419100</xdr:colOff>
      <xdr:row>36</xdr:row>
      <xdr:rowOff>57150</xdr:rowOff>
    </xdr:from>
    <xdr:ext cx="8420100" cy="38766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552450</xdr:colOff>
      <xdr:row>89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657225</xdr:colOff>
      <xdr:row>89</xdr:row>
      <xdr:rowOff>133350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381000</xdr:colOff>
      <xdr:row>71</xdr:row>
      <xdr:rowOff>142875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1</xdr:row>
      <xdr:rowOff>114300</xdr:rowOff>
    </xdr:from>
    <xdr:ext cx="10315575" cy="38766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43</xdr:row>
      <xdr:rowOff>171450</xdr:rowOff>
    </xdr:from>
    <xdr:ext cx="10658475" cy="45434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91</xdr:row>
      <xdr:rowOff>76200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485775</xdr:colOff>
      <xdr:row>91</xdr:row>
      <xdr:rowOff>76200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333375</xdr:colOff>
      <xdr:row>73</xdr:row>
      <xdr:rowOff>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723900</xdr:colOff>
      <xdr:row>2</xdr:row>
      <xdr:rowOff>161925</xdr:rowOff>
    </xdr:from>
    <xdr:ext cx="7667625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37</xdr:row>
      <xdr:rowOff>161925</xdr:rowOff>
    </xdr:from>
    <xdr:ext cx="9029700" cy="49339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257175</xdr:colOff>
      <xdr:row>68</xdr:row>
      <xdr:rowOff>57150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88</xdr:row>
      <xdr:rowOff>57150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809625</xdr:colOff>
      <xdr:row>88</xdr:row>
      <xdr:rowOff>57150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1</xdr:row>
      <xdr:rowOff>9525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323850</xdr:colOff>
      <xdr:row>21</xdr:row>
      <xdr:rowOff>19050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323850</xdr:colOff>
      <xdr:row>40</xdr:row>
      <xdr:rowOff>66675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457200</xdr:colOff>
      <xdr:row>70</xdr:row>
      <xdr:rowOff>47625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476250</xdr:colOff>
      <xdr:row>70</xdr:row>
      <xdr:rowOff>47625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19</xdr:row>
      <xdr:rowOff>19050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866775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285750</xdr:colOff>
      <xdr:row>0</xdr:row>
      <xdr:rowOff>257175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0</xdr:row>
      <xdr:rowOff>323850</xdr:rowOff>
    </xdr:from>
    <xdr:ext cx="69437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733425</xdr:colOff>
      <xdr:row>1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0" sheet="2 months data analysis"/>
  </cacheSource>
  <cacheFields>
    <cacheField name="salts' names with weights" numFmtId="0">
      <sharedItems>
        <s v=" Sungold 25"/>
        <s v=" Tata Salt 25"/>
        <s v=" Tata Salt 50"/>
        <s v="Raja 25"/>
        <s v="IO Plus 25"/>
        <s v="IO Plus 50"/>
        <s v="Prime 25"/>
        <s v="Prime 50"/>
        <s v="Sanik 25"/>
        <s v="Ashirbad 25"/>
        <s v="Ashirbad 50"/>
        <s v="Rani 25"/>
        <s v="Ankur 25"/>
        <s v="Saffola 25"/>
        <s v="Saffola 50"/>
        <s v="Black Salt 25"/>
        <s v="Black Salt 50"/>
        <s v="Loose Salt 25"/>
        <s v="Loose Salt 50"/>
      </sharedItems>
    </cacheField>
    <cacheField name="total sales" numFmtId="0">
      <sharedItems containsSemiMixedTypes="0" containsString="0" containsNumber="1" containsInteger="1">
        <n v="497.0"/>
        <n v="327.0"/>
        <n v="203.0"/>
        <n v="232.0"/>
        <n v="142.0"/>
        <n v="76.0"/>
        <n v="82.0"/>
        <n v="109.0"/>
        <n v="136.0"/>
        <n v="135.0"/>
        <n v="84.0"/>
        <n v="127.0"/>
        <n v="174.0"/>
        <n v="216.0"/>
        <n v="185.0"/>
        <n v="152.0"/>
        <n v="88.0"/>
        <n v="492.0"/>
        <n v="311.0"/>
      </sharedItems>
    </cacheField>
    <cacheField name="sold in cash" numFmtId="0">
      <sharedItems containsSemiMixedTypes="0" containsString="0" containsNumber="1" containsInteger="1">
        <n v="254.0"/>
        <n v="153.0"/>
        <n v="122.0"/>
        <n v="107.0"/>
        <n v="40.0"/>
        <n v="37.0"/>
        <n v="46.0"/>
        <n v="30.0"/>
        <n v="74.0"/>
        <n v="75.0"/>
        <n v="33.0"/>
        <n v="89.0"/>
        <n v="60.0"/>
        <n v="141.0"/>
        <n v="69.0"/>
        <n v="78.0"/>
        <n v="54.0"/>
        <n v="174.0"/>
        <n v="126.0"/>
      </sharedItems>
    </cacheField>
    <cacheField name="credit sale" numFmtId="0">
      <sharedItems containsSemiMixedTypes="0" containsString="0" containsNumber="1" containsInteger="1">
        <n v="243.0"/>
        <n v="174.0"/>
        <n v="81.0"/>
        <n v="125.0"/>
        <n v="102.0"/>
        <n v="39.0"/>
        <n v="36.0"/>
        <n v="79.0"/>
        <n v="62.0"/>
        <n v="60.0"/>
        <n v="51.0"/>
        <n v="38.0"/>
        <n v="114.0"/>
        <n v="75.0"/>
        <n v="116.0"/>
        <n v="74.0"/>
        <n v="34.0"/>
        <n v="318.0"/>
        <n v="185.0"/>
      </sharedItems>
    </cacheField>
    <cacheField name="revenue for sold in cash" numFmtId="165">
      <sharedItems containsSemiMixedTypes="0" containsString="0" containsNumber="1">
        <n v="80010.0"/>
        <n v="61047.0"/>
        <n v="96075.0"/>
        <n v="16852.5"/>
        <n v="12810.0"/>
        <n v="23310.0"/>
        <n v="7728.0"/>
        <n v="9048.0"/>
        <n v="12698.4"/>
        <n v="27300.0"/>
        <n v="24367.2"/>
        <n v="18512.0"/>
        <n v="14976.000000000002"/>
        <n v="52790.4"/>
        <n v="51667.200000000004"/>
        <n v="45474.0"/>
        <n v="62964.0"/>
        <n v="22132.8"/>
        <n v="32054.4"/>
      </sharedItems>
    </cacheField>
    <cacheField name="revenue for credit sale" numFmtId="165">
      <sharedItems containsSemiMixedTypes="0" containsString="0" containsNumber="1" containsInteger="1">
        <n v="72900.0"/>
        <n v="66120.0"/>
        <n v="60750.0"/>
        <n v="18750.0"/>
        <n v="31110.0"/>
        <n v="23400.0"/>
        <n v="5760.0"/>
        <n v="22910.0"/>
        <n v="10230.0"/>
        <n v="21000.0"/>
        <n v="36210.0"/>
        <n v="7600.0"/>
        <n v="27360.0"/>
        <n v="27000.0"/>
        <n v="83520.0"/>
        <n v="40700.0"/>
        <n v="37400.0"/>
        <n v="38160.0"/>
        <n v="44400.0"/>
      </sharedItems>
    </cacheField>
    <cacheField name="total revenue" numFmtId="165">
      <sharedItems containsSemiMixedTypes="0" containsString="0" containsNumber="1">
        <n v="152910.0"/>
        <n v="127167.0"/>
        <n v="156825.0"/>
        <n v="35602.5"/>
        <n v="43920.0"/>
        <n v="46710.0"/>
        <n v="13488.0"/>
        <n v="31958.0"/>
        <n v="22928.4"/>
        <n v="48300.0"/>
        <n v="60577.2"/>
        <n v="26112.0"/>
        <n v="42336.0"/>
        <n v="79790.4"/>
        <n v="135187.2"/>
        <n v="86174.0"/>
        <n v="100364.0"/>
        <n v="60292.8"/>
        <n v="76454.4"/>
      </sharedItems>
    </cacheField>
    <cacheField name="Total Purchase Price for Sold in cash" numFmtId="165">
      <sharedItems containsSemiMixedTypes="0" containsString="0" containsNumber="1" containsInteger="1">
        <n v="71120.0"/>
        <n v="54315.0"/>
        <n v="86620.0"/>
        <n v="13910.0"/>
        <n v="11600.0"/>
        <n v="21460.0"/>
        <n v="6670.0"/>
        <n v="7800.0"/>
        <n v="10730.0"/>
        <n v="23250.0"/>
        <n v="20460.0"/>
        <n v="16020.0"/>
        <n v="11400.0"/>
        <n v="46530.0"/>
        <n v="44850.0"/>
        <n v="37440.0"/>
        <n v="51840.0"/>
        <n v="17400.0"/>
        <n v="25200.0"/>
      </sharedItems>
    </cacheField>
    <cacheField name="Total Purchase Price for credit sales " numFmtId="165">
      <sharedItems containsSemiMixedTypes="0" containsString="0" containsNumber="1" containsInteger="1">
        <n v="68040.0"/>
        <n v="61770.0"/>
        <n v="57510.0"/>
        <n v="16250.0"/>
        <n v="29580.0"/>
        <n v="22620.0"/>
        <n v="5220.0"/>
        <n v="20540.0"/>
        <n v="8990.0"/>
        <n v="18600.0"/>
        <n v="31620.0"/>
        <n v="6840.0"/>
        <n v="21660.0"/>
        <n v="24750.0"/>
        <n v="75400.0"/>
        <n v="35520.0"/>
        <n v="32640.0"/>
        <n v="31800.0"/>
        <n v="37000.0"/>
      </sharedItems>
    </cacheField>
    <cacheField name="total Purchase price" numFmtId="165">
      <sharedItems containsSemiMixedTypes="0" containsString="0" containsNumber="1" containsInteger="1">
        <n v="139160.0"/>
        <n v="116085.0"/>
        <n v="144130.0"/>
        <n v="30160.0"/>
        <n v="41180.0"/>
        <n v="44080.0"/>
        <n v="11890.0"/>
        <n v="28340.0"/>
        <n v="19720.0"/>
        <n v="41850.0"/>
        <n v="52080.0"/>
        <n v="22860.0"/>
        <n v="33060.0"/>
        <n v="71280.0"/>
        <n v="120250.0"/>
        <n v="72960.0"/>
        <n v="84480.0"/>
        <n v="49200.0"/>
        <n v="62200.0"/>
      </sharedItems>
    </cacheField>
    <cacheField name="gross margin from sold in cash" numFmtId="165">
      <sharedItems containsSemiMixedTypes="0" containsString="0" containsNumber="1">
        <n v="8890.0"/>
        <n v="6732.0"/>
        <n v="9455.0"/>
        <n v="2942.5"/>
        <n v="1210.0"/>
        <n v="1850.0"/>
        <n v="1058.0"/>
        <n v="1248.0"/>
        <n v="1968.3999999999996"/>
        <n v="4050.0"/>
        <n v="3907.2000000000007"/>
        <n v="2492.0"/>
        <n v="3576.000000000002"/>
        <n v="6260.4000000000015"/>
        <n v="6817.200000000004"/>
        <n v="8034.0"/>
        <n v="11124.0"/>
        <n v="4732.799999999999"/>
        <n v="6854.4000000000015"/>
      </sharedItems>
    </cacheField>
    <cacheField name="gross margin from credit sale" numFmtId="165">
      <sharedItems containsSemiMixedTypes="0" containsString="0" containsNumber="1" containsInteger="1">
        <n v="4860.0"/>
        <n v="4350.0"/>
        <n v="3240.0"/>
        <n v="2500.0"/>
        <n v="1530.0"/>
        <n v="780.0"/>
        <n v="540.0"/>
        <n v="2370.0"/>
        <n v="1240.0"/>
        <n v="2400.0"/>
        <n v="4590.0"/>
        <n v="760.0"/>
        <n v="5700.0"/>
        <n v="2250.0"/>
        <n v="8120.0"/>
        <n v="5180.0"/>
        <n v="4760.0"/>
        <n v="6360.0"/>
        <n v="7400.0"/>
      </sharedItems>
    </cacheField>
    <cacheField name="total gross margin" numFmtId="165">
      <sharedItems containsSemiMixedTypes="0" containsString="0" containsNumber="1">
        <n v="13750.0"/>
        <n v="11082.0"/>
        <n v="12695.0"/>
        <n v="5442.5"/>
        <n v="2740.0"/>
        <n v="2630.0"/>
        <n v="1598.0"/>
        <n v="3618.0"/>
        <n v="3208.4000000000015"/>
        <n v="6450.0"/>
        <n v="8497.199999999997"/>
        <n v="3252.0"/>
        <n v="9276.0"/>
        <n v="8510.400000000009"/>
        <n v="14937.200000000012"/>
        <n v="13214.0"/>
        <n v="15884.0"/>
        <n v="11092.800000000003"/>
        <n v="14254.39999999999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19" sheet="sales volume 2"/>
  </cacheSource>
  <cacheFields>
    <cacheField name="dates" numFmtId="164">
      <sharedItems containsSemiMixedTypes="0" containsDate="1" containsString="0"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</sharedItems>
    </cacheField>
    <cacheField name="sale type" numFmtId="0">
      <sharedItems>
        <s v="Sold in Cash"/>
        <s v="Credit Sale"/>
      </sharedItems>
    </cacheField>
    <cacheField name="Sungold 25" numFmtId="0">
      <sharedItems containsSemiMixedTypes="0" containsString="0" containsNumber="1" containsInteger="1">
        <n v="0.0"/>
        <n v="10.0"/>
        <n v="17.0"/>
        <n v="3.0"/>
        <n v="15.0"/>
        <n v="5.0"/>
        <n v="4.0"/>
        <n v="1.0"/>
        <n v="7.0"/>
        <n v="25.0"/>
        <n v="2.0"/>
        <n v="20.0"/>
        <n v="6.0"/>
        <n v="21.0"/>
        <n v="30.0"/>
        <n v="8.0"/>
        <n v="9.0"/>
      </sharedItems>
    </cacheField>
    <cacheField name="Tata Salt 25" numFmtId="0">
      <sharedItems containsSemiMixedTypes="0" containsString="0" containsNumber="1" containsInteger="1">
        <n v="1.0"/>
        <n v="0.0"/>
        <n v="5.0"/>
        <n v="2.0"/>
        <n v="10.0"/>
        <n v="12.0"/>
        <n v="8.0"/>
        <n v="9.0"/>
        <n v="20.0"/>
        <n v="15.0"/>
        <n v="16.0"/>
        <n v="4.0"/>
        <n v="3.0"/>
        <n v="45.0"/>
        <n v="30.0"/>
        <n v="6.0"/>
      </sharedItems>
    </cacheField>
    <cacheField name="Tata Salt 50" numFmtId="0">
      <sharedItems containsSemiMixedTypes="0" containsString="0" containsNumber="1" containsInteger="1">
        <n v="2.0"/>
        <n v="10.0"/>
        <n v="4.0"/>
        <n v="0.0"/>
        <n v="15.0"/>
        <n v="6.0"/>
        <n v="5.0"/>
        <n v="8.0"/>
        <n v="30.0"/>
        <n v="9.0"/>
        <n v="1.0"/>
      </sharedItems>
    </cacheField>
    <cacheField name="Raja 25" numFmtId="0">
      <sharedItems containsSemiMixedTypes="0" containsString="0" containsNumber="1" containsInteger="1">
        <n v="0.0"/>
        <n v="10.0"/>
        <n v="2.0"/>
        <n v="5.0"/>
        <n v="20.0"/>
        <n v="4.0"/>
        <n v="25.0"/>
        <n v="9.0"/>
        <n v="1.0"/>
        <n v="3.0"/>
        <n v="15.0"/>
        <n v="50.0"/>
      </sharedItems>
    </cacheField>
    <cacheField name="IO Plus 25" numFmtId="0">
      <sharedItems containsSemiMixedTypes="0" containsString="0" containsNumber="1" containsInteger="1">
        <n v="0.0"/>
        <n v="5.0"/>
        <n v="15.0"/>
        <n v="2.0"/>
        <n v="6.0"/>
        <n v="10.0"/>
        <n v="4.0"/>
        <n v="8.0"/>
        <n v="40.0"/>
      </sharedItems>
    </cacheField>
    <cacheField name="IO Plus 50" numFmtId="0">
      <sharedItems containsSemiMixedTypes="0" containsString="0" containsNumber="1" containsInteger="1">
        <n v="0.0"/>
        <n v="3.0"/>
        <n v="4.0"/>
        <n v="20.0"/>
        <n v="30.0"/>
        <n v="5.0"/>
      </sharedItems>
    </cacheField>
    <cacheField name="Prime 25" numFmtId="0">
      <sharedItems containsSemiMixedTypes="0" containsString="0" containsNumber="1" containsInteger="1">
        <n v="0.0"/>
        <n v="10.0"/>
        <n v="5.0"/>
        <n v="1.0"/>
        <n v="6.0"/>
        <n v="20.0"/>
      </sharedItems>
    </cacheField>
    <cacheField name="Prime 50" numFmtId="0">
      <sharedItems containsSemiMixedTypes="0" containsString="0" containsNumber="1" containsInteger="1">
        <n v="0.0"/>
        <n v="10.0"/>
        <n v="9.0"/>
        <n v="2.0"/>
        <n v="21.0"/>
        <n v="8.0"/>
        <n v="15.0"/>
        <n v="4.0"/>
        <n v="5.0"/>
      </sharedItems>
    </cacheField>
    <cacheField name="Sanik 25" numFmtId="0">
      <sharedItems containsSemiMixedTypes="0" containsString="0" containsNumber="1" containsInteger="1">
        <n v="0.0"/>
        <n v="30.0"/>
        <n v="16.0"/>
        <n v="6.0"/>
        <n v="8.0"/>
        <n v="2.0"/>
        <n v="5.0"/>
        <n v="20.0"/>
      </sharedItems>
    </cacheField>
    <cacheField name="Ashirbad 25" numFmtId="0">
      <sharedItems containsSemiMixedTypes="0" containsString="0" containsNumber="1" containsInteger="1">
        <n v="0.0"/>
        <n v="18.0"/>
        <n v="8.0"/>
        <n v="16.0"/>
        <n v="1.0"/>
        <n v="20.0"/>
        <n v="6.0"/>
        <n v="5.0"/>
        <n v="4.0"/>
      </sharedItems>
    </cacheField>
    <cacheField name="Ashirbad 50" numFmtId="0">
      <sharedItems containsSemiMixedTypes="0" containsString="0" containsNumber="1" containsInteger="1">
        <n v="0.0"/>
        <n v="10.0"/>
        <n v="20.0"/>
        <n v="1.0"/>
        <n v="5.0"/>
        <n v="8.0"/>
        <n v="7.0"/>
        <n v="4.0"/>
        <n v="12.0"/>
        <n v="2.0"/>
      </sharedItems>
    </cacheField>
    <cacheField name="Rani 25" numFmtId="0">
      <sharedItems containsSemiMixedTypes="0" containsString="0" containsNumber="1" containsInteger="1">
        <n v="10.0"/>
        <n v="0.0"/>
        <n v="15.0"/>
        <n v="6.0"/>
        <n v="5.0"/>
        <n v="2.0"/>
        <n v="9.0"/>
        <n v="1.0"/>
        <n v="4.0"/>
      </sharedItems>
    </cacheField>
    <cacheField name="Ankur 25" numFmtId="0">
      <sharedItems containsSemiMixedTypes="0" containsString="0" containsNumber="1" containsInteger="1">
        <n v="0.0"/>
        <n v="20.0"/>
        <n v="40.0"/>
        <n v="2.0"/>
        <n v="15.0"/>
        <n v="5.0"/>
        <n v="11.0"/>
        <n v="7.0"/>
        <n v="4.0"/>
        <n v="3.0"/>
        <n v="10.0"/>
        <n v="17.0"/>
        <n v="9.0"/>
      </sharedItems>
    </cacheField>
    <cacheField name="Saffola 25" numFmtId="0">
      <sharedItems containsSemiMixedTypes="0" containsString="0" containsNumber="1" containsInteger="1">
        <n v="0.0"/>
        <n v="15.0"/>
        <n v="10.0"/>
        <n v="6.0"/>
        <n v="8.0"/>
        <n v="9.0"/>
        <n v="4.0"/>
        <n v="5.0"/>
        <n v="1.0"/>
        <n v="7.0"/>
        <n v="2.0"/>
        <n v="12.0"/>
        <n v="25.0"/>
      </sharedItems>
    </cacheField>
    <cacheField name="Saffola 50" numFmtId="0">
      <sharedItems containsSemiMixedTypes="0" containsString="0" containsNumber="1" containsInteger="1">
        <n v="0.0"/>
        <n v="20.0"/>
        <n v="4.0"/>
        <n v="2.0"/>
        <n v="15.0"/>
        <n v="8.0"/>
        <n v="7.0"/>
        <n v="10.0"/>
        <n v="3.0"/>
        <n v="1.0"/>
        <n v="5.0"/>
        <n v="50.0"/>
        <n v="12.0"/>
      </sharedItems>
    </cacheField>
    <cacheField name="Black Salt 25" numFmtId="0">
      <sharedItems containsSemiMixedTypes="0" containsString="0" containsNumber="1" containsInteger="1">
        <n v="0.0"/>
        <n v="15.0"/>
        <n v="2.0"/>
        <n v="20.0"/>
        <n v="10.0"/>
        <n v="30.0"/>
        <n v="9.0"/>
        <n v="4.0"/>
        <n v="1.0"/>
        <n v="12.0"/>
        <n v="5.0"/>
        <n v="6.0"/>
      </sharedItems>
    </cacheField>
    <cacheField name="Black Salt 50" numFmtId="0">
      <sharedItems containsSemiMixedTypes="0" containsString="0" containsNumber="1" containsInteger="1">
        <n v="0.0"/>
        <n v="1.0"/>
        <n v="6.0"/>
        <n v="4.0"/>
        <n v="5.0"/>
        <n v="11.0"/>
        <n v="16.0"/>
        <n v="7.0"/>
        <n v="3.0"/>
        <n v="10.0"/>
      </sharedItems>
    </cacheField>
    <cacheField name="Loose Salt 25" numFmtId="0">
      <sharedItems containsSemiMixedTypes="0" containsString="0" containsNumber="1" containsInteger="1">
        <n v="0.0"/>
        <n v="5.0"/>
        <n v="20.0"/>
        <n v="10.0"/>
        <n v="1.0"/>
        <n v="4.0"/>
        <n v="8.0"/>
        <n v="9.0"/>
        <n v="3.0"/>
        <n v="6.0"/>
        <n v="30.0"/>
        <n v="50.0"/>
        <n v="7.0"/>
        <n v="17.0"/>
        <n v="2.0"/>
        <n v="15.0"/>
        <n v="18.0"/>
        <n v="25.0"/>
      </sharedItems>
    </cacheField>
    <cacheField name="Loose Salt 50" numFmtId="0">
      <sharedItems containsSemiMixedTypes="0" containsString="0" containsNumber="1" containsInteger="1">
        <n v="0.0"/>
        <n v="10.0"/>
        <n v="4.0"/>
        <n v="15.0"/>
        <n v="2.0"/>
        <n v="1.0"/>
        <n v="14.0"/>
        <n v="9.0"/>
        <n v="8.0"/>
        <n v="12.0"/>
        <n v="3.0"/>
        <n v="5.0"/>
        <n v="20.0"/>
        <n v="6.0"/>
        <n v="50.0"/>
        <n v="30.0"/>
      </sharedItems>
    </cacheField>
    <cacheField name="total datewise sales" numFmtId="0">
      <sharedItems containsSemiMixedTypes="0" containsString="0" containsNumber="1" containsInteger="1">
        <n v="13.0"/>
        <n v="20.0"/>
        <n v="24.0"/>
        <n v="40.0"/>
        <n v="32.0"/>
        <n v="80.0"/>
        <n v="57.0"/>
        <n v="5.0"/>
        <n v="36.0"/>
        <n v="25.0"/>
        <n v="23.0"/>
        <n v="29.0"/>
        <n v="30.0"/>
        <n v="31.0"/>
        <n v="21.0"/>
        <n v="2.0"/>
        <n v="15.0"/>
        <n v="0.0"/>
        <n v="10.0"/>
        <n v="4.0"/>
        <n v="96.0"/>
        <n v="48.0"/>
        <n v="49.0"/>
        <n v="62.0"/>
        <n v="26.0"/>
        <n v="52.0"/>
        <n v="16.0"/>
        <n v="42.0"/>
        <n v="43.0"/>
        <n v="33.0"/>
        <n v="17.0"/>
        <n v="11.0"/>
        <n v="39.0"/>
        <n v="18.0"/>
        <n v="38.0"/>
        <n v="65.0"/>
        <n v="44.0"/>
        <n v="50.0"/>
        <n v="22.0"/>
        <n v="37.0"/>
        <n v="8.0"/>
        <n v="63.0"/>
        <n v="12.0"/>
        <n v="55.0"/>
        <n v="110.0"/>
        <n v="100.0"/>
        <n v="46.0"/>
        <n v="28.0"/>
        <n v="19.0"/>
        <n v="27.0"/>
        <n v="115.0"/>
        <n v="60.0"/>
        <n v="58.0"/>
        <n v="54.0"/>
        <n v="35.0"/>
        <n v="75.0"/>
        <n v="14.0"/>
        <n v="71.0"/>
      </sharedItems>
    </cacheField>
    <cacheField name="days" numFmtId="0">
      <sharedItems>
        <s v="Friday"/>
        <s v="Saturday"/>
        <s v="Sunday"/>
        <s v="Monday"/>
        <s v="Tuesday"/>
        <s v="Wednesday"/>
        <s v="Thursday"/>
      </sharedItems>
    </cacheField>
    <cacheField name="month" numFmtId="0">
      <sharedItems>
        <s v="January"/>
        <s v="February"/>
      </sharedItems>
    </cacheField>
    <cacheField name="revenue" numFmtId="165">
      <sharedItems containsSemiMixedTypes="0" containsString="0" containsNumber="1">
        <n v="4054.0"/>
        <n v="9900.0"/>
        <n v="10761.0"/>
        <n v="11400.0"/>
        <n v="14100.0"/>
        <n v="22050.0"/>
        <n v="25218.600000000002"/>
        <n v="1900.0"/>
        <n v="11755.25"/>
        <n v="10650.0"/>
        <n v="6698.0"/>
        <n v="9225.0"/>
        <n v="13387.5"/>
        <n v="4400.0"/>
        <n v="4394.7"/>
        <n v="8330.0"/>
        <n v="15816.0"/>
        <n v="1440.0"/>
        <n v="8432.0"/>
        <n v="0.0"/>
        <n v="3969.0"/>
        <n v="3000.0"/>
        <n v="21032.5"/>
        <n v="1220.0"/>
        <n v="29490.6"/>
        <n v="600.0"/>
        <n v="19279.5"/>
        <n v="17320.0"/>
        <n v="10933.2"/>
        <n v="26990.0"/>
        <n v="10446.4"/>
        <n v="11110.0"/>
        <n v="4012.8"/>
        <n v="13200.0"/>
        <n v="21526.1"/>
        <n v="14800.0"/>
        <n v="3190.8"/>
        <n v="27910.0"/>
        <n v="1587.0"/>
        <n v="19420.0"/>
        <n v="24255.0"/>
        <n v="7650.0"/>
        <n v="31217.399999999998"/>
        <n v="8490.0"/>
        <n v="13493.1"/>
        <n v="7050.0"/>
        <n v="28341.85"/>
        <n v="9650.0"/>
        <n v="14244.2"/>
        <n v="15480.0"/>
        <n v="20198.6"/>
        <n v="20000.0"/>
        <n v="10808.400000000001"/>
        <n v="12350.0"/>
        <n v="15873.800000000001"/>
        <n v="11200.0"/>
        <n v="2428.9"/>
        <n v="19200.0"/>
        <n v="3032.7"/>
        <n v="18700.0"/>
        <n v="16442.4"/>
        <n v="2440.0"/>
        <n v="13702.099999999999"/>
        <n v="1080.0"/>
        <n v="5028.0"/>
        <n v="25201.5"/>
        <n v="39300.0"/>
        <n v="4203.0"/>
        <n v="22380.0"/>
        <n v="1583.2"/>
        <n v="42000.0"/>
        <n v="15435.6"/>
        <n v="10600.0"/>
        <n v="6487.800000000001"/>
        <n v="15030.0"/>
        <n v="8556.0"/>
        <n v="13000.0"/>
        <n v="4945.5"/>
        <n v="5500.0"/>
        <n v="8929.2"/>
        <n v="5228.799999999999"/>
        <n v="10486.4"/>
        <n v="42050.0"/>
        <n v="12607.199999999999"/>
        <n v="7080.0"/>
        <n v="7946.200000000001"/>
        <n v="27000.0"/>
        <n v="15917.4"/>
        <n v="20125.0"/>
        <n v="3352.6"/>
        <n v="12600.0"/>
        <n v="20118.5"/>
        <n v="12958.2"/>
        <n v="10200.0"/>
        <n v="5775.6"/>
        <n v="6160.0"/>
        <n v="16613.4"/>
        <n v="8240.0"/>
        <n v="6410.0"/>
        <n v="8985.6"/>
        <n v="7200.0"/>
        <n v="21327.0"/>
        <n v="24760.0"/>
        <n v="5861.6"/>
        <n v="7000.0"/>
        <n v="3735.2000000000003"/>
        <n v="3300.0"/>
      </sharedItems>
    </cacheField>
    <cacheField name="purchase Price" numFmtId="165">
      <sharedItems containsSemiMixedTypes="0" containsString="0" containsNumber="1" containsInteger="1">
        <n v="3575.0"/>
        <n v="9100.0"/>
        <n v="9565.0"/>
        <n v="9900.0"/>
        <n v="11960.0"/>
        <n v="19050.0"/>
        <n v="21740.0"/>
        <n v="1775.0"/>
        <n v="10360.0"/>
        <n v="9200.0"/>
        <n v="5780.0"/>
        <n v="8460.0"/>
        <n v="12050.0"/>
        <n v="3800.0"/>
        <n v="3855.0"/>
        <n v="7190.0"/>
        <n v="13740.0"/>
        <n v="1300.0"/>
        <n v="7070.0"/>
        <n v="0.0"/>
        <n v="3510.0"/>
        <n v="2800.0"/>
        <n v="18760.0"/>
        <n v="1160.0"/>
        <n v="26220.0"/>
        <n v="520.0"/>
        <n v="16490.0"/>
        <n v="15365.0"/>
        <n v="9700.0"/>
        <n v="24030.0"/>
        <n v="8700.0"/>
        <n v="3440.0"/>
        <n v="11675.0"/>
        <n v="18860.0"/>
        <n v="13230.0"/>
        <n v="2690.0"/>
        <n v="25245.0"/>
        <n v="1280.0"/>
        <n v="17980.0"/>
        <n v="21860.0"/>
        <n v="7145.0"/>
        <n v="26140.0"/>
        <n v="7775.0"/>
        <n v="11690.0"/>
        <n v="6260.0"/>
        <n v="23810.0"/>
        <n v="8425.0"/>
        <n v="12005.0"/>
        <n v="14310.0"/>
        <n v="17240.0"/>
        <n v="18000.0"/>
        <n v="9290.0"/>
        <n v="11330.0"/>
        <n v="13820.0"/>
        <n v="10060.0"/>
        <n v="2020.0"/>
        <n v="18400.0"/>
        <n v="2540.0"/>
        <n v="16690.0"/>
        <n v="14100.0"/>
        <n v="2320.0"/>
        <n v="11735.0"/>
        <n v="900.0"/>
        <n v="4480.0"/>
        <n v="500.0"/>
        <n v="21550.0"/>
        <n v="35895.0"/>
        <n v="3475.0"/>
        <n v="19810.0"/>
        <n v="1340.0"/>
        <n v="37500.0"/>
        <n v="13180.0"/>
        <n v="9850.0"/>
        <n v="5550.0"/>
        <n v="13400.0"/>
        <n v="12320.0"/>
        <n v="4420.0"/>
        <n v="4650.0"/>
        <n v="7700.0"/>
        <n v="4430.0"/>
        <n v="9180.0"/>
        <n v="37575.0"/>
        <n v="10620.0"/>
        <n v="6440.0"/>
        <n v="6810.0"/>
        <n v="23650.0"/>
        <n v="13885.0"/>
        <n v="18290.0"/>
        <n v="2835.0"/>
        <n v="11400.0"/>
        <n v="17485.0"/>
        <n v="10890.0"/>
        <n v="9250.0"/>
        <n v="4630.0"/>
        <n v="5660.0"/>
        <n v="14070.0"/>
        <n v="7325.0"/>
        <n v="5360.0"/>
        <n v="2600.0"/>
        <n v="7800.0"/>
        <n v="6000.0"/>
        <n v="18260.0"/>
        <n v="21960.0"/>
        <n v="4880.0"/>
        <n v="6280.0"/>
        <n v="3120.0"/>
        <n v="2900.0"/>
      </sharedItems>
    </cacheField>
    <cacheField name="gross margin" numFmtId="165">
      <sharedItems containsSemiMixedTypes="0" containsString="0" containsNumber="1">
        <n v="479.0"/>
        <n v="800.0"/>
        <n v="1196.0"/>
        <n v="1500.0"/>
        <n v="2140.0"/>
        <n v="3000.0"/>
        <n v="3478.600000000002"/>
        <n v="125.0"/>
        <n v="1395.25"/>
        <n v="1450.0"/>
        <n v="918.0"/>
        <n v="765.0"/>
        <n v="1337.5"/>
        <n v="600.0"/>
        <n v="539.6999999999998"/>
        <n v="1140.0"/>
        <n v="2076.0"/>
        <n v="140.0"/>
        <n v="1362.0"/>
        <n v="0.0"/>
        <n v="459.0"/>
        <n v="200.0"/>
        <n v="2272.5"/>
        <n v="60.0"/>
        <n v="3270.5999999999985"/>
        <n v="80.0"/>
        <n v="2789.5"/>
        <n v="1955.0"/>
        <n v="1233.2000000000007"/>
        <n v="2960.0"/>
        <n v="1746.3999999999996"/>
        <n v="1410.0"/>
        <n v="572.8000000000002"/>
        <n v="1525.0"/>
        <n v="2666.0999999999985"/>
        <n v="1570.0"/>
        <n v="500.8000000000002"/>
        <n v="2665.0"/>
        <n v="307.0"/>
        <n v="1440.0"/>
        <n v="2395.0"/>
        <n v="505.0"/>
        <n v="5077.399999999998"/>
        <n v="715.0"/>
        <n v="1803.1000000000004"/>
        <n v="790.0"/>
        <n v="4531.8499999999985"/>
        <n v="1225.0"/>
        <n v="2239.2000000000007"/>
        <n v="1170.0"/>
        <n v="2958.5999999999985"/>
        <n v="2000.0"/>
        <n v="1518.4000000000015"/>
        <n v="1020.0"/>
        <n v="2053.800000000001"/>
        <n v="408.9000000000001"/>
        <n v="492.6999999999998"/>
        <n v="2010.0"/>
        <n v="2342.4000000000015"/>
        <n v="120.0"/>
        <n v="1967.0999999999985"/>
        <n v="180.0"/>
        <n v="548.0"/>
        <n v="100.0"/>
        <n v="3651.5"/>
        <n v="3405.0"/>
        <n v="728.0"/>
        <n v="2570.0"/>
        <n v="243.20000000000005"/>
        <n v="4500.0"/>
        <n v="2255.6000000000004"/>
        <n v="750.0"/>
        <n v="937.8000000000011"/>
        <n v="1630.0"/>
        <n v="1486.0"/>
        <n v="680.0"/>
        <n v="525.5"/>
        <n v="850.0"/>
        <n v="1229.2000000000007"/>
        <n v="798.7999999999993"/>
        <n v="1306.3999999999996"/>
        <n v="4475.0"/>
        <n v="1987.199999999999"/>
        <n v="640.0"/>
        <n v="1136.2000000000007"/>
        <n v="3350.0"/>
        <n v="2032.3999999999996"/>
        <n v="1835.0"/>
        <n v="517.5999999999999"/>
        <n v="1200.0"/>
        <n v="2633.5"/>
        <n v="2068.2000000000007"/>
        <n v="950.0"/>
        <n v="1145.6000000000004"/>
        <n v="500.0"/>
        <n v="2543.4000000000015"/>
        <n v="915.0"/>
        <n v="1050.0"/>
        <n v="400.0"/>
        <n v="1185.6000000000004"/>
        <n v="3067.0"/>
        <n v="2800.0"/>
        <n v="981.6000000000004"/>
        <n v="720.0"/>
        <n v="615.20000000000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ales volume comparison" cacheId="0" dataCaption="" compact="0" compactData="0">
  <location ref="A1:C21" firstHeaderRow="0" firstDataRow="2" firstDataCol="0"/>
  <pivotFields>
    <pivotField name="salts' names with weights" axis="axisRow" compact="0" outline="0" multipleItemSelectionAllowed="1" showAll="0" sortType="ascending">
      <items>
        <item x="0"/>
        <item x="1"/>
        <item x="2"/>
        <item x="12"/>
        <item x="9"/>
        <item x="10"/>
        <item x="15"/>
        <item x="16"/>
        <item x="4"/>
        <item x="5"/>
        <item x="17"/>
        <item x="18"/>
        <item x="6"/>
        <item x="7"/>
        <item x="3"/>
        <item x="11"/>
        <item x="13"/>
        <item x="14"/>
        <item x="8"/>
        <item t="default"/>
      </items>
    </pivotField>
    <pivotField name="total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ld in cas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edit s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credit sales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colFields>
    <field x="-2"/>
  </colFields>
  <dataFields>
    <dataField name="SUM of sold in cash" fld="2" baseField="0"/>
    <dataField name="SUM of credit sale" fld="3" baseField="0"/>
  </dataFields>
</pivotTableDefinition>
</file>

<file path=xl/pivotTables/pivotTable10.xml><?xml version="1.0" encoding="utf-8"?>
<pivotTableDefinition xmlns="http://schemas.openxmlformats.org/spreadsheetml/2006/main" name="Date &amp; Day-wise Sales Volume Co 2" cacheId="1" dataCaption="" compact="0" compactData="0">
  <location ref="A37:D67" firstHeaderRow="0" firstDataRow="1" firstDataCol="1" rowPageCount="1" colPageCount="1"/>
  <pivotFields>
    <pivotField name="date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ale type" axis="axisCol" compact="0" outline="0" multipleItemSelectionAllowed="1" showAll="0" sortType="ascending">
      <items>
        <item x="1"/>
        <item x="0"/>
        <item t="default"/>
      </items>
    </pivotField>
    <pivotField name="Sungol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ta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ta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j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O Plus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O Plus 5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2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nik 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shirba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hirbad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ni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kur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lack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lack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ose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ose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datewise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Page" compact="0" outline="0" multipleItemSelectionAllowed="1" showAll="0">
      <items>
        <item h="1" x="0"/>
        <item x="1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0"/>
  </rowFields>
  <colFields>
    <field x="1"/>
  </colFields>
  <pageFields>
    <pageField fld="23"/>
  </pageFields>
  <dataFields>
    <dataField name="SUM of total datewise sales" fld="21" baseField="0"/>
  </dataFields>
</pivotTableDefinition>
</file>

<file path=xl/pivotTables/pivotTable11.xml><?xml version="1.0" encoding="utf-8"?>
<pivotTableDefinition xmlns="http://schemas.openxmlformats.org/spreadsheetml/2006/main" name="Date and Day-wise Revenue compa" cacheId="1" dataCaption="" compact="0" compactData="0">
  <location ref="A3:D36" firstHeaderRow="0" firstDataRow="1" firstDataCol="1" rowPageCount="1" colPageCount="1"/>
  <pivotFields>
    <pivotField name="date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ale type" axis="axisCol" compact="0" outline="0" multipleItemSelectionAllowed="1" showAll="0" sortType="ascending">
      <items>
        <item x="1"/>
        <item x="0"/>
        <item t="default"/>
      </items>
    </pivotField>
    <pivotField name="Sungol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ta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ta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j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O Plus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O Plus 5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2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nik 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shirba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hirbad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ni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kur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lack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lack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ose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ose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datewise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Page" compact="0" outline="0" multipleItemSelectionAllowed="1" showAll="0">
      <items>
        <item x="0"/>
        <item h="1" x="1"/>
        <item t="default"/>
      </items>
    </pivotField>
    <pivotField name="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0"/>
  </rowFields>
  <colFields>
    <field x="1"/>
  </colFields>
  <pageFields>
    <pageField fld="23"/>
  </pageFields>
  <dataFields>
    <dataField name="SUM of revenue" fld="24" baseField="0"/>
  </dataFields>
</pivotTableDefinition>
</file>

<file path=xl/pivotTables/pivotTable12.xml><?xml version="1.0" encoding="utf-8"?>
<pivotTableDefinition xmlns="http://schemas.openxmlformats.org/spreadsheetml/2006/main" name="Date and Day-wise Revenue compa 2" cacheId="1" dataCaption="" compact="0" compactData="0">
  <location ref="A39:D69" firstHeaderRow="0" firstDataRow="1" firstDataCol="1" rowPageCount="1" colPageCount="1"/>
  <pivotFields>
    <pivotField name="date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ale type" axis="axisCol" compact="0" outline="0" multipleItemSelectionAllowed="1" showAll="0" sortType="ascending">
      <items>
        <item x="1"/>
        <item x="0"/>
        <item t="default"/>
      </items>
    </pivotField>
    <pivotField name="Sungol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ta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ta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j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O Plus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O Plus 5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2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nik 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shirba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hirbad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ni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kur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lack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lack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ose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ose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datewise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Page" compact="0" outline="0" multipleItemSelectionAllowed="1" showAll="0">
      <items>
        <item h="1" x="0"/>
        <item x="1"/>
        <item t="default"/>
      </items>
    </pivotField>
    <pivotField name="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0"/>
  </rowFields>
  <colFields>
    <field x="1"/>
  </colFields>
  <pageFields>
    <pageField fld="23"/>
  </pageFields>
  <dataFields>
    <dataField name="SUM of revenue" fld="24" baseField="0"/>
  </dataFields>
</pivotTableDefinition>
</file>

<file path=xl/pivotTables/pivotTable13.xml><?xml version="1.0" encoding="utf-8"?>
<pivotTableDefinition xmlns="http://schemas.openxmlformats.org/spreadsheetml/2006/main" name="Date &amp; Day-wise Gross margin Co" cacheId="1" dataCaption="" compact="0" compactData="0">
  <location ref="A3:D36" firstHeaderRow="0" firstDataRow="1" firstDataCol="1" rowPageCount="1" colPageCount="1"/>
  <pivotFields>
    <pivotField name="date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ale type" axis="axisCol" compact="0" outline="0" multipleItemSelectionAllowed="1" showAll="0" sortType="ascending">
      <items>
        <item x="1"/>
        <item x="0"/>
        <item t="default"/>
      </items>
    </pivotField>
    <pivotField name="Sungol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ta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ta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j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O Plus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O Plus 5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2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nik 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shirba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hirbad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ni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kur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lack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lack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ose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ose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datewise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Page" compact="0" outline="0" multipleItemSelectionAllowed="1" showAll="0">
      <items>
        <item x="0"/>
        <item h="1" x="1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gross margin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0"/>
  </rowFields>
  <colFields>
    <field x="1"/>
  </colFields>
  <pageFields>
    <pageField fld="23"/>
  </pageFields>
  <dataFields>
    <dataField name="SUM of gross margin" fld="26" baseField="0"/>
  </dataFields>
</pivotTableDefinition>
</file>

<file path=xl/pivotTables/pivotTable14.xml><?xml version="1.0" encoding="utf-8"?>
<pivotTableDefinition xmlns="http://schemas.openxmlformats.org/spreadsheetml/2006/main" name="Date &amp; Day-wise Gross margin Co 2" cacheId="1" dataCaption="" compact="0" compactData="0">
  <location ref="A37:D67" firstHeaderRow="0" firstDataRow="1" firstDataCol="1" rowPageCount="1" colPageCount="1"/>
  <pivotFields>
    <pivotField name="date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ale type" axis="axisCol" compact="0" outline="0" multipleItemSelectionAllowed="1" showAll="0" sortType="ascending">
      <items>
        <item x="1"/>
        <item x="0"/>
        <item t="default"/>
      </items>
    </pivotField>
    <pivotField name="Sungol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ta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ta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j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O Plus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O Plus 5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2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nik 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shirba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hirbad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ni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kur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lack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lack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ose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ose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datewise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Page" compact="0" outline="0" multipleItemSelectionAllowed="1" showAll="0">
      <items>
        <item h="1" x="0"/>
        <item x="1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gross margin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0"/>
  </rowFields>
  <colFields>
    <field x="1"/>
  </colFields>
  <pageFields>
    <pageField fld="23"/>
  </pageFields>
  <dataFields>
    <dataField name="SUM of gross margin" fld="26" baseField="0"/>
  </dataFields>
</pivotTableDefinition>
</file>

<file path=xl/pivotTables/pivotTable15.xml><?xml version="1.0" encoding="utf-8"?>
<pivotTableDefinition xmlns="http://schemas.openxmlformats.org/spreadsheetml/2006/main" name="Monthwise data analysis" cacheId="1" dataCaption="" compact="0" compactData="0">
  <location ref="A1:D5" firstHeaderRow="0" firstDataRow="1" firstDataCol="1"/>
  <pivotFields>
    <pivotField name="dat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ale type" axis="axisCol" compact="0" outline="0" multipleItemSelectionAllowed="1" showAll="0" sortType="ascending">
      <items>
        <item x="1"/>
        <item x="0"/>
        <item t="default"/>
      </items>
    </pivotField>
    <pivotField name="Sungol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ta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ta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j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O Plus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O Plus 5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2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nik 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shirba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hirbad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ni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kur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lack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lack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ose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ose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datewise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Row" compact="0" outline="0" multipleItemSelectionAllowed="1" showAll="0" sortType="descending">
      <items>
        <item x="0"/>
        <item x="1"/>
        <item t="default"/>
      </items>
    </pivotField>
    <pivotField name="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23"/>
  </rowFields>
  <colFields>
    <field x="1"/>
  </colFields>
  <dataFields>
    <dataField name="SUM of revenue" fld="24" baseField="0"/>
  </dataFields>
</pivotTableDefinition>
</file>

<file path=xl/pivotTables/pivotTable16.xml><?xml version="1.0" encoding="utf-8"?>
<pivotTableDefinition xmlns="http://schemas.openxmlformats.org/spreadsheetml/2006/main" name="Monthwise data analysis 2" cacheId="1" dataCaption="" compact="0" compactData="0">
  <location ref="A22:D26" firstHeaderRow="0" firstDataRow="1" firstDataCol="1"/>
  <pivotFields>
    <pivotField name="dat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ale type" axis="axisCol" compact="0" outline="0" multipleItemSelectionAllowed="1" showAll="0" sortType="ascending">
      <items>
        <item x="1"/>
        <item x="0"/>
        <item t="default"/>
      </items>
    </pivotField>
    <pivotField name="Sungol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ta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ta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j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O Plus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O Plus 5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2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nik 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shirba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hirbad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ni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kur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lack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lack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ose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ose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datewise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Row" compact="0" outline="0" multipleItemSelectionAllowed="1" showAll="0" sortType="descending">
      <items>
        <item x="0"/>
        <item x="1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23"/>
  </rowFields>
  <colFields>
    <field x="1"/>
  </colFields>
  <dataFields>
    <dataField name="SUM of total datewise sales" fld="21" baseField="0"/>
  </dataFields>
</pivotTableDefinition>
</file>

<file path=xl/pivotTables/pivotTable17.xml><?xml version="1.0" encoding="utf-8"?>
<pivotTableDefinition xmlns="http://schemas.openxmlformats.org/spreadsheetml/2006/main" name="Monthwise data analysis 3" cacheId="1" dataCaption="" compact="0" compactData="0">
  <location ref="A41:D45" firstHeaderRow="0" firstDataRow="1" firstDataCol="1"/>
  <pivotFields>
    <pivotField name="dat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ale type" axis="axisCol" compact="0" outline="0" multipleItemSelectionAllowed="1" showAll="0" sortType="ascending">
      <items>
        <item x="1"/>
        <item x="0"/>
        <item t="default"/>
      </items>
    </pivotField>
    <pivotField name="Sungol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ta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ta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j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O Plus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O Plus 5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2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nik 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shirba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hirbad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ni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kur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lack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lack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ose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ose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datewise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Row" compact="0" outline="0" multipleItemSelectionAllowed="1" showAll="0" sortType="descending">
      <items>
        <item x="0"/>
        <item x="1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gross margin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23"/>
  </rowFields>
  <colFields>
    <field x="1"/>
  </colFields>
  <dataFields>
    <dataField name="SUM of gross margin" fld="26" baseField="0"/>
  </dataFields>
</pivotTableDefinition>
</file>

<file path=xl/pivotTables/pivotTable2.xml><?xml version="1.0" encoding="utf-8"?>
<pivotTableDefinition xmlns="http://schemas.openxmlformats.org/spreadsheetml/2006/main" name="Volume Pareto" cacheId="0" dataCaption="" compact="0" compactData="0">
  <location ref="A1:B21" firstHeaderRow="0" firstDataRow="1" firstDataCol="0"/>
  <pivotFields>
    <pivotField name="salts' names with weights" axis="axisRow" compact="0" outline="0" multipleItemSelectionAllowed="1" showAll="0" sortType="ascending">
      <items>
        <item x="0"/>
        <item x="1"/>
        <item x="2"/>
        <item x="12"/>
        <item x="9"/>
        <item x="10"/>
        <item x="15"/>
        <item x="16"/>
        <item x="4"/>
        <item x="5"/>
        <item x="17"/>
        <item x="18"/>
        <item x="6"/>
        <item x="7"/>
        <item x="3"/>
        <item x="11"/>
        <item x="13"/>
        <item x="14"/>
        <item x="8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ld in ca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edit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credit sales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UM of total sales" fld="1" baseField="0"/>
  </dataFields>
</pivotTableDefinition>
</file>

<file path=xl/pivotTables/pivotTable3.xml><?xml version="1.0" encoding="utf-8"?>
<pivotTableDefinition xmlns="http://schemas.openxmlformats.org/spreadsheetml/2006/main" name="Revenue comparison" cacheId="0" dataCaption="" compact="0" compactData="0">
  <location ref="A1:C21" firstHeaderRow="0" firstDataRow="2" firstDataCol="0"/>
  <pivotFields>
    <pivotField name="salts' names with weights" axis="axisRow" compact="0" outline="0" multipleItemSelectionAllowed="1" showAll="0" sortType="ascending">
      <items>
        <item x="0"/>
        <item x="1"/>
        <item x="2"/>
        <item x="12"/>
        <item x="9"/>
        <item x="10"/>
        <item x="15"/>
        <item x="16"/>
        <item x="4"/>
        <item x="5"/>
        <item x="17"/>
        <item x="18"/>
        <item x="6"/>
        <item x="7"/>
        <item x="3"/>
        <item x="11"/>
        <item x="13"/>
        <item x="14"/>
        <item x="8"/>
        <item t="default"/>
      </items>
    </pivotField>
    <pivotField name="total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ld in ca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edit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sold in cash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credit sal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credit sales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colFields>
    <field x="-2"/>
  </colFields>
  <dataFields>
    <dataField name="SUM of revenue for sold in cash" fld="4" baseField="0"/>
    <dataField name="SUM of revenue for credit sale" fld="5" baseField="0"/>
  </dataFields>
</pivotTableDefinition>
</file>

<file path=xl/pivotTables/pivotTable4.xml><?xml version="1.0" encoding="utf-8"?>
<pivotTableDefinition xmlns="http://schemas.openxmlformats.org/spreadsheetml/2006/main" name="Revenue Pareto" cacheId="0" dataCaption="" compact="0" compactData="0">
  <location ref="A1:B21" firstHeaderRow="0" firstDataRow="1" firstDataCol="0"/>
  <pivotFields>
    <pivotField name="salts' names with weights" axis="axisRow" compact="0" outline="0" multipleItemSelectionAllowed="1" showAll="0" sortType="ascending">
      <items>
        <item x="0"/>
        <item x="1"/>
        <item x="2"/>
        <item x="12"/>
        <item x="9"/>
        <item x="10"/>
        <item x="15"/>
        <item x="16"/>
        <item x="4"/>
        <item x="5"/>
        <item x="17"/>
        <item x="18"/>
        <item x="6"/>
        <item x="7"/>
        <item x="3"/>
        <item x="11"/>
        <item x="13"/>
        <item x="14"/>
        <item x="8"/>
        <item t="default"/>
      </items>
    </pivotField>
    <pivotField name="total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ld in ca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edit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credit sales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UM of total revenue" fld="6" baseField="0"/>
  </dataFields>
</pivotTableDefinition>
</file>

<file path=xl/pivotTables/pivotTable5.xml><?xml version="1.0" encoding="utf-8"?>
<pivotTableDefinition xmlns="http://schemas.openxmlformats.org/spreadsheetml/2006/main" name="Gross Margin Comparison" cacheId="0" dataCaption="" compact="0" compactData="0">
  <location ref="A1:C21" firstHeaderRow="0" firstDataRow="2" firstDataCol="0"/>
  <pivotFields>
    <pivotField name="salts' names with weights" axis="axisRow" compact="0" outline="0" multipleItemSelectionAllowed="1" showAll="0" sortType="ascending">
      <items>
        <item x="0"/>
        <item x="1"/>
        <item x="2"/>
        <item x="12"/>
        <item x="9"/>
        <item x="10"/>
        <item x="15"/>
        <item x="16"/>
        <item x="4"/>
        <item x="5"/>
        <item x="17"/>
        <item x="18"/>
        <item x="6"/>
        <item x="7"/>
        <item x="3"/>
        <item x="11"/>
        <item x="13"/>
        <item x="14"/>
        <item x="8"/>
        <item t="default"/>
      </items>
    </pivotField>
    <pivotField name="total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ld in ca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edit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credit sales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sold in cash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credit sal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colFields>
    <field x="-2"/>
  </colFields>
  <dataFields>
    <dataField name="SUM of gross margin from sold in cash" fld="10" baseField="0"/>
    <dataField name="SUM of gross margin from credit sale" fld="11" baseField="0"/>
  </dataFields>
</pivotTableDefinition>
</file>

<file path=xl/pivotTables/pivotTable6.xml><?xml version="1.0" encoding="utf-8"?>
<pivotTableDefinition xmlns="http://schemas.openxmlformats.org/spreadsheetml/2006/main" name="Gross Margin Pareto" cacheId="0" dataCaption="" compact="0" compactData="0">
  <location ref="A1:B21" firstHeaderRow="0" firstDataRow="1" firstDataCol="0"/>
  <pivotFields>
    <pivotField name="salts' names with weights" axis="axisRow" compact="0" outline="0" multipleItemSelectionAllowed="1" showAll="0" sortType="ascending">
      <items>
        <item x="0"/>
        <item x="1"/>
        <item x="2"/>
        <item x="12"/>
        <item x="9"/>
        <item x="10"/>
        <item x="15"/>
        <item x="16"/>
        <item x="4"/>
        <item x="5"/>
        <item x="17"/>
        <item x="18"/>
        <item x="6"/>
        <item x="7"/>
        <item x="3"/>
        <item x="11"/>
        <item x="13"/>
        <item x="14"/>
        <item x="8"/>
        <item t="default"/>
      </items>
    </pivotField>
    <pivotField name="total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ld in ca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edit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credit sales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ross margin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UM of total gross margin" fld="12" baseField="0"/>
  </dataFields>
</pivotTableDefinition>
</file>

<file path=xl/pivotTables/pivotTable7.xml><?xml version="1.0" encoding="utf-8"?>
<pivotTableDefinition xmlns="http://schemas.openxmlformats.org/spreadsheetml/2006/main" name="sales vs revenue" cacheId="0" dataCaption="" compact="0" compactData="0">
  <location ref="A1:C21" firstHeaderRow="0" firstDataRow="2" firstDataCol="0"/>
  <pivotFields>
    <pivotField name="salts' names with weights" axis="axisRow" compact="0" outline="0" multipleItemSelectionAllowed="1" showAll="0" sortType="ascending">
      <items>
        <item x="0"/>
        <item x="1"/>
        <item x="2"/>
        <item x="12"/>
        <item x="9"/>
        <item x="10"/>
        <item x="15"/>
        <item x="16"/>
        <item x="4"/>
        <item x="5"/>
        <item x="17"/>
        <item x="18"/>
        <item x="6"/>
        <item x="7"/>
        <item x="3"/>
        <item x="11"/>
        <item x="13"/>
        <item x="14"/>
        <item x="8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ld in ca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edit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credit sales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colFields>
    <field x="-2"/>
  </colFields>
  <dataFields>
    <dataField name="SUM of total sales" fld="1" baseField="0"/>
    <dataField name="SUM of total revenue" fld="6" baseField="0"/>
  </dataFields>
</pivotTableDefinition>
</file>

<file path=xl/pivotTables/pivotTable8.xml><?xml version="1.0" encoding="utf-8"?>
<pivotTableDefinition xmlns="http://schemas.openxmlformats.org/spreadsheetml/2006/main" name="sales vs gross margin" cacheId="0" dataCaption="" compact="0" compactData="0">
  <location ref="A1:C21" firstHeaderRow="0" firstDataRow="2" firstDataCol="0"/>
  <pivotFields>
    <pivotField name="salts' names with weights" axis="axisRow" compact="0" outline="0" multipleItemSelectionAllowed="1" showAll="0" sortType="ascending">
      <items>
        <item x="0"/>
        <item x="1"/>
        <item x="2"/>
        <item x="12"/>
        <item x="9"/>
        <item x="10"/>
        <item x="15"/>
        <item x="16"/>
        <item x="4"/>
        <item x="5"/>
        <item x="17"/>
        <item x="18"/>
        <item x="6"/>
        <item x="7"/>
        <item x="3"/>
        <item x="11"/>
        <item x="13"/>
        <item x="14"/>
        <item x="8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ld in ca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edit s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enue for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 for credit sales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sold in cas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ross margin from credit sal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gross margin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colFields>
    <field x="-2"/>
  </colFields>
  <dataFields>
    <dataField name="SUM of total sales" fld="1" baseField="0"/>
    <dataField name="SUM of total gross margin" fld="12" baseField="0"/>
  </dataFields>
</pivotTableDefinition>
</file>

<file path=xl/pivotTables/pivotTable9.xml><?xml version="1.0" encoding="utf-8"?>
<pivotTableDefinition xmlns="http://schemas.openxmlformats.org/spreadsheetml/2006/main" name="Date &amp; Day-wise Sales Volume Co" cacheId="1" dataCaption="" compact="0" compactData="0">
  <location ref="A3:D36" firstHeaderRow="0" firstDataRow="1" firstDataCol="1" rowPageCount="1" colPageCount="1"/>
  <pivotFields>
    <pivotField name="date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ale type" axis="axisCol" compact="0" outline="0" multipleItemSelectionAllowed="1" showAll="0" sortType="ascending">
      <items>
        <item x="1"/>
        <item x="0"/>
        <item t="default"/>
      </items>
    </pivotField>
    <pivotField name="Sungol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ata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ta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j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O Plus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O Plus 5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2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me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anik 2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shirbad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hirbad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ni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kur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ffola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lack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lack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ose Salt 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ose Salt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datewise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Page" compact="0" outline="0" multipleItemSelectionAllowed="1" showAll="0">
      <items>
        <item x="0"/>
        <item h="1" x="1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rchase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gross marg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0"/>
  </rowFields>
  <colFields>
    <field x="1"/>
  </colFields>
  <pageFields>
    <pageField fld="23"/>
  </pageFields>
  <dataFields>
    <dataField name="SUM of total datewise sales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Relationship Id="rId3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Relationship Id="rId3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pivotTable" Target="../pivotTables/pivotTable14.xm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5.xml"/><Relationship Id="rId2" Type="http://schemas.openxmlformats.org/officeDocument/2006/relationships/pivotTable" Target="../pivotTables/pivotTable16.xml"/><Relationship Id="rId3" Type="http://schemas.openxmlformats.org/officeDocument/2006/relationships/pivotTable" Target="../pivotTables/pivotTable17.xml"/><Relationship Id="rId4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1.63"/>
    <col customWidth="1" min="2" max="2" width="18.38"/>
    <col customWidth="1" min="3" max="3" width="12.88"/>
  </cols>
  <sheetData>
    <row r="1" ht="19.5" customHeight="1">
      <c r="A1" s="1" t="s">
        <v>0</v>
      </c>
      <c r="B1" s="2" t="s">
        <v>1</v>
      </c>
      <c r="C1" s="3">
        <v>44562.0</v>
      </c>
      <c r="D1" s="3">
        <f>C1</f>
        <v>44562</v>
      </c>
      <c r="E1" s="3">
        <v>44563.0</v>
      </c>
      <c r="F1" s="3">
        <f>E1</f>
        <v>44563</v>
      </c>
      <c r="G1" s="4">
        <f t="shared" ref="G1:H1" si="1">DATE(2022,1,3)</f>
        <v>44564</v>
      </c>
      <c r="H1" s="4">
        <f t="shared" si="1"/>
        <v>44564</v>
      </c>
      <c r="I1" s="4">
        <v>44565.0</v>
      </c>
      <c r="J1" s="4">
        <f>I1</f>
        <v>44565</v>
      </c>
      <c r="K1" s="4">
        <f>J1+1</f>
        <v>44566</v>
      </c>
      <c r="L1" s="4">
        <f>K1</f>
        <v>44566</v>
      </c>
      <c r="M1" s="4">
        <f>L1+1</f>
        <v>44567</v>
      </c>
      <c r="N1" s="4">
        <f>M1</f>
        <v>44567</v>
      </c>
      <c r="O1" s="4">
        <f>N1+1</f>
        <v>44568</v>
      </c>
      <c r="P1" s="4">
        <f>O1</f>
        <v>44568</v>
      </c>
      <c r="Q1" s="4">
        <f>P1+1</f>
        <v>44569</v>
      </c>
      <c r="R1" s="4">
        <f>Q1</f>
        <v>44569</v>
      </c>
      <c r="S1" s="4">
        <f>R1+1</f>
        <v>44570</v>
      </c>
      <c r="T1" s="4">
        <f>S1</f>
        <v>44570</v>
      </c>
      <c r="U1" s="4">
        <f>T1+1</f>
        <v>44571</v>
      </c>
      <c r="V1" s="4">
        <f>U1</f>
        <v>44571</v>
      </c>
      <c r="W1" s="4">
        <f>V1+1</f>
        <v>44572</v>
      </c>
      <c r="X1" s="4">
        <f>W1</f>
        <v>44572</v>
      </c>
      <c r="Y1" s="4">
        <f>X1+1</f>
        <v>44573</v>
      </c>
      <c r="Z1" s="4">
        <f>Y1</f>
        <v>44573</v>
      </c>
      <c r="AA1" s="4">
        <f>Z1+1</f>
        <v>44574</v>
      </c>
      <c r="AB1" s="4">
        <f>AA1</f>
        <v>44574</v>
      </c>
      <c r="AC1" s="4">
        <f>AB1+1</f>
        <v>44575</v>
      </c>
      <c r="AD1" s="4">
        <f>AC1</f>
        <v>44575</v>
      </c>
      <c r="AE1" s="4">
        <f>AD1+1</f>
        <v>44576</v>
      </c>
      <c r="AF1" s="4">
        <f>AE1</f>
        <v>44576</v>
      </c>
      <c r="AG1" s="4">
        <f>AF1+1</f>
        <v>44577</v>
      </c>
      <c r="AH1" s="4">
        <f>AG1</f>
        <v>44577</v>
      </c>
      <c r="AI1" s="4">
        <f>AH1+1</f>
        <v>44578</v>
      </c>
      <c r="AJ1" s="4">
        <f>AI1</f>
        <v>44578</v>
      </c>
      <c r="AK1" s="4">
        <f>AJ1+1</f>
        <v>44579</v>
      </c>
      <c r="AL1" s="4">
        <f>AK1</f>
        <v>44579</v>
      </c>
      <c r="AM1" s="4">
        <f>AL1+1</f>
        <v>44580</v>
      </c>
      <c r="AN1" s="4">
        <f>AM1</f>
        <v>44580</v>
      </c>
      <c r="AO1" s="4">
        <f>AN1+1</f>
        <v>44581</v>
      </c>
      <c r="AP1" s="4">
        <f>AO1</f>
        <v>44581</v>
      </c>
      <c r="AQ1" s="4">
        <f>AP1+1</f>
        <v>44582</v>
      </c>
      <c r="AR1" s="4">
        <f>AQ1</f>
        <v>44582</v>
      </c>
      <c r="AS1" s="4">
        <f>AR1+1</f>
        <v>44583</v>
      </c>
      <c r="AT1" s="4">
        <f>AS1</f>
        <v>44583</v>
      </c>
      <c r="AU1" s="4">
        <f>AT1+1</f>
        <v>44584</v>
      </c>
      <c r="AV1" s="4">
        <f>AU1</f>
        <v>44584</v>
      </c>
      <c r="AW1" s="4">
        <f>AV1+1</f>
        <v>44585</v>
      </c>
      <c r="AX1" s="4">
        <f>AW1</f>
        <v>44585</v>
      </c>
      <c r="AY1" s="4">
        <f>AX1+1</f>
        <v>44586</v>
      </c>
      <c r="AZ1" s="4">
        <f>AY1</f>
        <v>44586</v>
      </c>
      <c r="BA1" s="4">
        <f>AZ1+1</f>
        <v>44587</v>
      </c>
      <c r="BB1" s="4">
        <f>BA1</f>
        <v>44587</v>
      </c>
      <c r="BC1" s="4">
        <f>BB1+1</f>
        <v>44588</v>
      </c>
      <c r="BD1" s="4">
        <f>BC1</f>
        <v>44588</v>
      </c>
      <c r="BE1" s="4">
        <f>BD1+1</f>
        <v>44589</v>
      </c>
      <c r="BF1" s="4">
        <f>BE1</f>
        <v>44589</v>
      </c>
      <c r="BG1" s="4">
        <f>BF1+1</f>
        <v>44590</v>
      </c>
      <c r="BH1" s="4">
        <f>BG1</f>
        <v>44590</v>
      </c>
      <c r="BI1" s="4">
        <f>BH1+1</f>
        <v>44591</v>
      </c>
      <c r="BJ1" s="4">
        <f>BI1</f>
        <v>44591</v>
      </c>
      <c r="BK1" s="4">
        <f>BJ1+1</f>
        <v>44592</v>
      </c>
      <c r="BL1" s="4">
        <f>BK1</f>
        <v>44592</v>
      </c>
      <c r="BM1" s="4">
        <f>BL1+1</f>
        <v>44593</v>
      </c>
      <c r="BN1" s="4">
        <f>BM1</f>
        <v>44593</v>
      </c>
      <c r="BO1" s="4">
        <f>BN1+1</f>
        <v>44594</v>
      </c>
      <c r="BP1" s="4">
        <f>BO1</f>
        <v>44594</v>
      </c>
      <c r="BQ1" s="4">
        <f>BP1+1</f>
        <v>44595</v>
      </c>
      <c r="BR1" s="4">
        <f>BQ1</f>
        <v>44595</v>
      </c>
      <c r="BS1" s="4">
        <f>BR1+1</f>
        <v>44596</v>
      </c>
      <c r="BT1" s="4">
        <f>BS1</f>
        <v>44596</v>
      </c>
      <c r="BU1" s="4">
        <f>BT1+1</f>
        <v>44597</v>
      </c>
      <c r="BV1" s="4">
        <f>BU1</f>
        <v>44597</v>
      </c>
      <c r="BW1" s="4">
        <f>BV1+1</f>
        <v>44598</v>
      </c>
      <c r="BX1" s="4">
        <f>BW1</f>
        <v>44598</v>
      </c>
      <c r="BY1" s="4">
        <f>BX1+1</f>
        <v>44599</v>
      </c>
      <c r="BZ1" s="4">
        <f>BY1</f>
        <v>44599</v>
      </c>
      <c r="CA1" s="4">
        <f>BZ1+1</f>
        <v>44600</v>
      </c>
      <c r="CB1" s="4">
        <f>CA1</f>
        <v>44600</v>
      </c>
      <c r="CC1" s="4">
        <f>CB1+1</f>
        <v>44601</v>
      </c>
      <c r="CD1" s="4">
        <f>CC1</f>
        <v>44601</v>
      </c>
      <c r="CE1" s="4">
        <f>CD1+1</f>
        <v>44602</v>
      </c>
      <c r="CF1" s="4">
        <f>CE1</f>
        <v>44602</v>
      </c>
      <c r="CG1" s="4">
        <f>CF1+1</f>
        <v>44603</v>
      </c>
      <c r="CH1" s="4">
        <f>CG1</f>
        <v>44603</v>
      </c>
      <c r="CI1" s="4">
        <f>CH1+1</f>
        <v>44604</v>
      </c>
      <c r="CJ1" s="4">
        <f>CI1</f>
        <v>44604</v>
      </c>
      <c r="CK1" s="4">
        <f>CJ1+1</f>
        <v>44605</v>
      </c>
      <c r="CL1" s="4">
        <f>CK1</f>
        <v>44605</v>
      </c>
      <c r="CM1" s="4">
        <f>CL1+1</f>
        <v>44606</v>
      </c>
      <c r="CN1" s="4">
        <f>CM1</f>
        <v>44606</v>
      </c>
      <c r="CO1" s="4">
        <f>CN1+1</f>
        <v>44607</v>
      </c>
      <c r="CP1" s="4">
        <f>CO1</f>
        <v>44607</v>
      </c>
      <c r="CQ1" s="4">
        <f>CP1+1</f>
        <v>44608</v>
      </c>
      <c r="CR1" s="4">
        <f>CQ1</f>
        <v>44608</v>
      </c>
      <c r="CS1" s="4">
        <f>CR1+1</f>
        <v>44609</v>
      </c>
      <c r="CT1" s="4">
        <f>CS1</f>
        <v>44609</v>
      </c>
      <c r="CU1" s="4">
        <f>CT1+1</f>
        <v>44610</v>
      </c>
      <c r="CV1" s="4">
        <f>CU1</f>
        <v>44610</v>
      </c>
      <c r="CW1" s="4">
        <f>CV1+1</f>
        <v>44611</v>
      </c>
      <c r="CX1" s="4">
        <f>CW1</f>
        <v>44611</v>
      </c>
      <c r="CY1" s="4">
        <f>CX1+1</f>
        <v>44612</v>
      </c>
      <c r="CZ1" s="4">
        <f>CY1</f>
        <v>44612</v>
      </c>
      <c r="DA1" s="4">
        <f>CZ1+1</f>
        <v>44613</v>
      </c>
      <c r="DB1" s="4">
        <f>DA1</f>
        <v>44613</v>
      </c>
      <c r="DC1" s="4">
        <f>DB1+1</f>
        <v>44614</v>
      </c>
      <c r="DD1" s="4">
        <f>DC1</f>
        <v>44614</v>
      </c>
      <c r="DE1" s="4">
        <f>DD1+1</f>
        <v>44615</v>
      </c>
      <c r="DF1" s="4">
        <f>DE1</f>
        <v>44615</v>
      </c>
      <c r="DG1" s="4">
        <f>DF1+1</f>
        <v>44616</v>
      </c>
      <c r="DH1" s="4">
        <f>DG1</f>
        <v>44616</v>
      </c>
      <c r="DI1" s="4">
        <f>DH1+1</f>
        <v>44617</v>
      </c>
      <c r="DJ1" s="4">
        <f>DI1</f>
        <v>44617</v>
      </c>
      <c r="DK1" s="4">
        <f>DJ1+1</f>
        <v>44618</v>
      </c>
      <c r="DL1" s="4">
        <f>DK1</f>
        <v>44618</v>
      </c>
      <c r="DM1" s="4">
        <f>DL1+1</f>
        <v>44619</v>
      </c>
      <c r="DN1" s="4">
        <f>DM1</f>
        <v>44619</v>
      </c>
      <c r="DO1" s="4">
        <f>DN1+1</f>
        <v>44620</v>
      </c>
      <c r="DP1" s="4">
        <f>DO1</f>
        <v>44620</v>
      </c>
      <c r="DQ1" s="5" t="s">
        <v>2</v>
      </c>
      <c r="DR1" s="4"/>
      <c r="DS1" s="4"/>
      <c r="DT1" s="4"/>
      <c r="DU1" s="4"/>
      <c r="DV1" s="4"/>
      <c r="DW1" s="4"/>
      <c r="DX1" s="4"/>
    </row>
    <row r="2">
      <c r="C2" s="6" t="s">
        <v>3</v>
      </c>
      <c r="D2" s="6" t="s">
        <v>4</v>
      </c>
      <c r="E2" s="6" t="s">
        <v>3</v>
      </c>
      <c r="F2" s="6" t="s">
        <v>4</v>
      </c>
      <c r="G2" s="6" t="s">
        <v>3</v>
      </c>
      <c r="H2" s="6" t="s">
        <v>4</v>
      </c>
      <c r="I2" s="6" t="s">
        <v>3</v>
      </c>
      <c r="J2" s="6" t="s">
        <v>4</v>
      </c>
      <c r="K2" s="6" t="s">
        <v>3</v>
      </c>
      <c r="L2" s="6" t="s">
        <v>4</v>
      </c>
      <c r="M2" s="6" t="s">
        <v>3</v>
      </c>
      <c r="N2" s="6" t="s">
        <v>4</v>
      </c>
      <c r="O2" s="6" t="s">
        <v>3</v>
      </c>
      <c r="P2" s="6" t="s">
        <v>4</v>
      </c>
      <c r="Q2" s="6" t="s">
        <v>3</v>
      </c>
      <c r="R2" s="6" t="s">
        <v>4</v>
      </c>
      <c r="S2" s="6" t="s">
        <v>3</v>
      </c>
      <c r="T2" s="6" t="s">
        <v>4</v>
      </c>
      <c r="U2" s="6" t="s">
        <v>3</v>
      </c>
      <c r="V2" s="6" t="s">
        <v>4</v>
      </c>
      <c r="W2" s="6" t="s">
        <v>3</v>
      </c>
      <c r="X2" s="6" t="s">
        <v>4</v>
      </c>
      <c r="Y2" s="6" t="s">
        <v>3</v>
      </c>
      <c r="Z2" s="6" t="s">
        <v>4</v>
      </c>
      <c r="AA2" s="6" t="s">
        <v>3</v>
      </c>
      <c r="AB2" s="6" t="s">
        <v>4</v>
      </c>
      <c r="AC2" s="6" t="s">
        <v>3</v>
      </c>
      <c r="AD2" s="6" t="s">
        <v>4</v>
      </c>
      <c r="AE2" s="6" t="s">
        <v>3</v>
      </c>
      <c r="AF2" s="6" t="s">
        <v>4</v>
      </c>
      <c r="AG2" s="6" t="s">
        <v>3</v>
      </c>
      <c r="AH2" s="6" t="s">
        <v>4</v>
      </c>
      <c r="AI2" s="6" t="s">
        <v>3</v>
      </c>
      <c r="AJ2" s="6" t="s">
        <v>4</v>
      </c>
      <c r="AK2" s="6" t="s">
        <v>3</v>
      </c>
      <c r="AL2" s="6" t="s">
        <v>4</v>
      </c>
      <c r="AM2" s="6" t="s">
        <v>3</v>
      </c>
      <c r="AN2" s="6" t="s">
        <v>4</v>
      </c>
      <c r="AO2" s="6" t="s">
        <v>3</v>
      </c>
      <c r="AP2" s="6" t="s">
        <v>4</v>
      </c>
      <c r="AQ2" s="6" t="s">
        <v>3</v>
      </c>
      <c r="AR2" s="6" t="s">
        <v>4</v>
      </c>
      <c r="AS2" s="6" t="s">
        <v>3</v>
      </c>
      <c r="AT2" s="6" t="s">
        <v>4</v>
      </c>
      <c r="AU2" s="6" t="s">
        <v>3</v>
      </c>
      <c r="AV2" s="6" t="s">
        <v>4</v>
      </c>
      <c r="AW2" s="6" t="s">
        <v>3</v>
      </c>
      <c r="AX2" s="6" t="s">
        <v>4</v>
      </c>
      <c r="AY2" s="6" t="s">
        <v>3</v>
      </c>
      <c r="AZ2" s="6" t="s">
        <v>4</v>
      </c>
      <c r="BA2" s="6" t="s">
        <v>3</v>
      </c>
      <c r="BB2" s="6" t="s">
        <v>4</v>
      </c>
      <c r="BC2" s="6" t="s">
        <v>3</v>
      </c>
      <c r="BD2" s="6" t="s">
        <v>4</v>
      </c>
      <c r="BE2" s="6" t="s">
        <v>3</v>
      </c>
      <c r="BF2" s="6" t="s">
        <v>4</v>
      </c>
      <c r="BG2" s="6" t="s">
        <v>3</v>
      </c>
      <c r="BH2" s="6" t="s">
        <v>4</v>
      </c>
      <c r="BI2" s="6" t="s">
        <v>3</v>
      </c>
      <c r="BJ2" s="6" t="s">
        <v>4</v>
      </c>
      <c r="BK2" s="6" t="s">
        <v>3</v>
      </c>
      <c r="BL2" s="6" t="s">
        <v>4</v>
      </c>
      <c r="BM2" s="6" t="s">
        <v>3</v>
      </c>
      <c r="BN2" s="6" t="s">
        <v>4</v>
      </c>
      <c r="BO2" s="6" t="s">
        <v>3</v>
      </c>
      <c r="BP2" s="6" t="s">
        <v>4</v>
      </c>
      <c r="BQ2" s="6" t="s">
        <v>3</v>
      </c>
      <c r="BR2" s="6" t="s">
        <v>4</v>
      </c>
      <c r="BS2" s="6" t="s">
        <v>3</v>
      </c>
      <c r="BT2" s="6" t="s">
        <v>4</v>
      </c>
      <c r="BU2" s="6" t="s">
        <v>3</v>
      </c>
      <c r="BV2" s="6" t="s">
        <v>4</v>
      </c>
      <c r="BW2" s="6" t="s">
        <v>3</v>
      </c>
      <c r="BX2" s="6" t="s">
        <v>4</v>
      </c>
      <c r="BY2" s="6" t="s">
        <v>3</v>
      </c>
      <c r="BZ2" s="6" t="s">
        <v>4</v>
      </c>
      <c r="CA2" s="6" t="s">
        <v>3</v>
      </c>
      <c r="CB2" s="6" t="s">
        <v>4</v>
      </c>
      <c r="CC2" s="6" t="s">
        <v>3</v>
      </c>
      <c r="CD2" s="6" t="s">
        <v>4</v>
      </c>
      <c r="CE2" s="6" t="s">
        <v>3</v>
      </c>
      <c r="CF2" s="6" t="s">
        <v>4</v>
      </c>
      <c r="CG2" s="6" t="s">
        <v>3</v>
      </c>
      <c r="CH2" s="6" t="s">
        <v>4</v>
      </c>
      <c r="CI2" s="6" t="s">
        <v>3</v>
      </c>
      <c r="CJ2" s="6" t="s">
        <v>4</v>
      </c>
      <c r="CK2" s="6" t="s">
        <v>3</v>
      </c>
      <c r="CL2" s="6" t="s">
        <v>4</v>
      </c>
      <c r="CM2" s="6" t="s">
        <v>3</v>
      </c>
      <c r="CN2" s="6" t="s">
        <v>4</v>
      </c>
      <c r="CO2" s="6" t="s">
        <v>3</v>
      </c>
      <c r="CP2" s="6" t="s">
        <v>4</v>
      </c>
      <c r="CQ2" s="6" t="s">
        <v>3</v>
      </c>
      <c r="CR2" s="6" t="s">
        <v>4</v>
      </c>
      <c r="CS2" s="6" t="s">
        <v>3</v>
      </c>
      <c r="CT2" s="6" t="s">
        <v>4</v>
      </c>
      <c r="CU2" s="6" t="s">
        <v>3</v>
      </c>
      <c r="CV2" s="6" t="s">
        <v>4</v>
      </c>
      <c r="CW2" s="6" t="s">
        <v>3</v>
      </c>
      <c r="CX2" s="6" t="s">
        <v>4</v>
      </c>
      <c r="CY2" s="6" t="s">
        <v>3</v>
      </c>
      <c r="CZ2" s="6" t="s">
        <v>4</v>
      </c>
      <c r="DA2" s="6" t="s">
        <v>3</v>
      </c>
      <c r="DB2" s="6" t="s">
        <v>4</v>
      </c>
      <c r="DC2" s="6" t="s">
        <v>3</v>
      </c>
      <c r="DD2" s="6" t="s">
        <v>4</v>
      </c>
      <c r="DE2" s="6" t="s">
        <v>3</v>
      </c>
      <c r="DF2" s="6" t="s">
        <v>4</v>
      </c>
      <c r="DG2" s="6" t="s">
        <v>3</v>
      </c>
      <c r="DH2" s="6" t="s">
        <v>4</v>
      </c>
      <c r="DI2" s="6" t="s">
        <v>3</v>
      </c>
      <c r="DJ2" s="6" t="s">
        <v>4</v>
      </c>
      <c r="DK2" s="6" t="s">
        <v>3</v>
      </c>
      <c r="DL2" s="6" t="s">
        <v>4</v>
      </c>
      <c r="DM2" s="6" t="s">
        <v>3</v>
      </c>
      <c r="DN2" s="6" t="s">
        <v>4</v>
      </c>
      <c r="DO2" s="6" t="s">
        <v>3</v>
      </c>
      <c r="DP2" s="6" t="s">
        <v>4</v>
      </c>
      <c r="DR2" s="6"/>
      <c r="DS2" s="6"/>
      <c r="DT2" s="6"/>
      <c r="DU2" s="6"/>
      <c r="DV2" s="6"/>
      <c r="DW2" s="6"/>
      <c r="DX2" s="6"/>
    </row>
    <row r="3">
      <c r="A3" s="7">
        <v>1.0</v>
      </c>
      <c r="B3" s="8" t="s">
        <v>5</v>
      </c>
      <c r="C3" s="6">
        <v>0.0</v>
      </c>
      <c r="D3" s="6">
        <v>0.0</v>
      </c>
      <c r="E3" s="6">
        <v>0.0</v>
      </c>
      <c r="F3" s="6">
        <v>10.0</v>
      </c>
      <c r="G3" s="7">
        <v>17.0</v>
      </c>
      <c r="H3" s="6">
        <v>0.0</v>
      </c>
      <c r="I3" s="7">
        <v>3.0</v>
      </c>
      <c r="J3" s="6">
        <v>0.0</v>
      </c>
      <c r="K3" s="7">
        <v>15.0</v>
      </c>
      <c r="L3" s="6">
        <v>0.0</v>
      </c>
      <c r="M3" s="7">
        <v>10.0</v>
      </c>
      <c r="N3" s="6">
        <v>0.0</v>
      </c>
      <c r="O3" s="7">
        <v>5.0</v>
      </c>
      <c r="P3" s="6">
        <v>0.0</v>
      </c>
      <c r="Q3" s="7">
        <v>4.0</v>
      </c>
      <c r="R3" s="6">
        <v>0.0</v>
      </c>
      <c r="S3" s="7">
        <v>5.0</v>
      </c>
      <c r="T3" s="6">
        <v>0.0</v>
      </c>
      <c r="U3" s="7">
        <v>1.0</v>
      </c>
      <c r="V3" s="6">
        <v>0.0</v>
      </c>
      <c r="W3" s="7">
        <v>4.0</v>
      </c>
      <c r="X3" s="7">
        <v>10.0</v>
      </c>
      <c r="Y3" s="7">
        <v>7.0</v>
      </c>
      <c r="Z3" s="6">
        <v>0.0</v>
      </c>
      <c r="AA3" s="7">
        <v>25.0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7">
        <v>4.0</v>
      </c>
      <c r="AH3" s="7">
        <v>2.0</v>
      </c>
      <c r="AI3" s="7">
        <v>10.0</v>
      </c>
      <c r="AJ3" s="6">
        <v>0.0</v>
      </c>
      <c r="AK3" s="7">
        <v>2.0</v>
      </c>
      <c r="AL3" s="7">
        <v>4.0</v>
      </c>
      <c r="AM3" s="6">
        <v>0.0</v>
      </c>
      <c r="AN3" s="6">
        <v>0.0</v>
      </c>
      <c r="AO3" s="7">
        <v>5.0</v>
      </c>
      <c r="AP3" s="6">
        <v>0.0</v>
      </c>
      <c r="AQ3" s="6">
        <v>0.0</v>
      </c>
      <c r="AR3" s="7">
        <v>20.0</v>
      </c>
      <c r="AS3" s="7">
        <v>1.0</v>
      </c>
      <c r="AT3" s="6">
        <v>0.0</v>
      </c>
      <c r="AU3" s="7">
        <v>2.0</v>
      </c>
      <c r="AV3" s="6">
        <v>0.0</v>
      </c>
      <c r="AW3" s="6">
        <v>0.0</v>
      </c>
      <c r="AX3" s="7">
        <v>6.0</v>
      </c>
      <c r="AY3" s="6">
        <v>0.0</v>
      </c>
      <c r="AZ3" s="6">
        <v>0.0</v>
      </c>
      <c r="BA3" s="7">
        <v>15.0</v>
      </c>
      <c r="BB3" s="6">
        <v>0.0</v>
      </c>
      <c r="BC3" s="6">
        <v>0.0</v>
      </c>
      <c r="BD3" s="7">
        <v>21.0</v>
      </c>
      <c r="BE3" s="6">
        <v>0.0</v>
      </c>
      <c r="BF3" s="7">
        <v>30.0</v>
      </c>
      <c r="BG3" s="6">
        <v>0.0</v>
      </c>
      <c r="BH3" s="7">
        <v>2.0</v>
      </c>
      <c r="BI3" s="7">
        <v>1.0</v>
      </c>
      <c r="BJ3" s="6">
        <v>0.0</v>
      </c>
      <c r="BK3" s="6">
        <v>0.0</v>
      </c>
      <c r="BL3" s="6">
        <v>0.0</v>
      </c>
      <c r="BM3" s="6">
        <v>0.0</v>
      </c>
      <c r="BN3" s="6">
        <v>0.0</v>
      </c>
      <c r="BO3" s="7">
        <v>4.0</v>
      </c>
      <c r="BP3" s="6">
        <v>0.0</v>
      </c>
      <c r="BQ3" s="7">
        <v>10.0</v>
      </c>
      <c r="BR3" s="6">
        <v>0.0</v>
      </c>
      <c r="BS3" s="7">
        <v>1.0</v>
      </c>
      <c r="BT3" s="6">
        <v>0.0</v>
      </c>
      <c r="BU3" s="7">
        <v>2.0</v>
      </c>
      <c r="BV3" s="6">
        <v>0.0</v>
      </c>
      <c r="BW3" s="7">
        <v>5.0</v>
      </c>
      <c r="BX3" s="7">
        <v>30.0</v>
      </c>
      <c r="BY3" s="7">
        <v>4.0</v>
      </c>
      <c r="BZ3" s="6">
        <v>0.0</v>
      </c>
      <c r="CA3" s="6">
        <v>0.0</v>
      </c>
      <c r="CB3" s="6">
        <v>0.0</v>
      </c>
      <c r="CC3" s="7">
        <v>8.0</v>
      </c>
      <c r="CD3" s="7">
        <v>30.0</v>
      </c>
      <c r="CE3" s="7">
        <v>1.0</v>
      </c>
      <c r="CF3" s="6">
        <v>0.0</v>
      </c>
      <c r="CG3" s="6">
        <v>0.0</v>
      </c>
      <c r="CH3" s="6">
        <v>0.0</v>
      </c>
      <c r="CI3" s="6">
        <v>0.0</v>
      </c>
      <c r="CJ3" s="6">
        <v>0.0</v>
      </c>
      <c r="CK3" s="7">
        <v>10.0</v>
      </c>
      <c r="CL3" s="6">
        <v>0.0</v>
      </c>
      <c r="CM3" s="7">
        <v>8.0</v>
      </c>
      <c r="CN3" s="6">
        <v>0.0</v>
      </c>
      <c r="CO3" s="7">
        <v>2.0</v>
      </c>
      <c r="CP3" s="7">
        <v>5.0</v>
      </c>
      <c r="CQ3" s="7">
        <v>8.0</v>
      </c>
      <c r="CR3" s="7">
        <v>10.0</v>
      </c>
      <c r="CS3" s="7">
        <v>9.0</v>
      </c>
      <c r="CT3" s="6">
        <v>0.0</v>
      </c>
      <c r="CU3" s="7">
        <v>10.0</v>
      </c>
      <c r="CV3" s="7">
        <v>8.0</v>
      </c>
      <c r="CW3" s="6">
        <v>0.0</v>
      </c>
      <c r="CX3" s="7">
        <v>30.0</v>
      </c>
      <c r="CY3" s="7">
        <v>9.0</v>
      </c>
      <c r="CZ3" s="7">
        <v>0.0</v>
      </c>
      <c r="DA3" s="7">
        <v>17.0</v>
      </c>
      <c r="DB3" s="6">
        <v>0.0</v>
      </c>
      <c r="DC3" s="7">
        <v>2.0</v>
      </c>
      <c r="DD3" s="6">
        <v>0.0</v>
      </c>
      <c r="DE3" s="6">
        <v>0.0</v>
      </c>
      <c r="DF3" s="7">
        <v>10.0</v>
      </c>
      <c r="DG3" s="6">
        <v>0.0</v>
      </c>
      <c r="DH3" s="6">
        <v>0.0</v>
      </c>
      <c r="DI3" s="6">
        <v>0.0</v>
      </c>
      <c r="DJ3" s="6">
        <v>0.0</v>
      </c>
      <c r="DK3" s="7">
        <v>4.0</v>
      </c>
      <c r="DL3" s="6">
        <v>0.0</v>
      </c>
      <c r="DM3" s="6">
        <v>0.0</v>
      </c>
      <c r="DN3" s="7">
        <v>10.0</v>
      </c>
      <c r="DO3" s="7">
        <v>4.0</v>
      </c>
      <c r="DP3" s="7">
        <v>5.0</v>
      </c>
      <c r="DQ3" s="6">
        <f t="shared" ref="DQ3:DQ21" si="2">SUM(B3:DP3)</f>
        <v>497</v>
      </c>
      <c r="DR3" s="6"/>
      <c r="DS3" s="9"/>
      <c r="DT3" s="6"/>
      <c r="DU3" s="6"/>
      <c r="DV3" s="6"/>
      <c r="DW3" s="6"/>
      <c r="DX3" s="6"/>
    </row>
    <row r="4">
      <c r="A4" s="6">
        <v>2.0</v>
      </c>
      <c r="B4" s="8" t="s">
        <v>6</v>
      </c>
      <c r="C4" s="6">
        <v>1.0</v>
      </c>
      <c r="D4" s="6">
        <v>0.0</v>
      </c>
      <c r="E4" s="6">
        <v>5.0</v>
      </c>
      <c r="F4" s="6">
        <v>0.0</v>
      </c>
      <c r="G4" s="6">
        <v>0.0</v>
      </c>
      <c r="H4" s="6">
        <v>0.0</v>
      </c>
      <c r="I4" s="6">
        <v>0.0</v>
      </c>
      <c r="J4" s="7">
        <v>5.0</v>
      </c>
      <c r="K4" s="7">
        <v>2.0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7">
        <v>5.0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7">
        <v>10.0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7">
        <v>10.0</v>
      </c>
      <c r="AH4" s="6">
        <v>0.0</v>
      </c>
      <c r="AI4" s="7">
        <v>12.0</v>
      </c>
      <c r="AJ4" s="7">
        <v>8.0</v>
      </c>
      <c r="AK4" s="6">
        <v>0.0</v>
      </c>
      <c r="AL4" s="7">
        <v>8.0</v>
      </c>
      <c r="AM4" s="6">
        <v>0.0</v>
      </c>
      <c r="AN4" s="7">
        <v>9.0</v>
      </c>
      <c r="AO4" s="7">
        <v>20.0</v>
      </c>
      <c r="AP4" s="6">
        <v>0.0</v>
      </c>
      <c r="AQ4" s="7">
        <v>2.0</v>
      </c>
      <c r="AR4" s="7">
        <v>15.0</v>
      </c>
      <c r="AS4" s="6">
        <v>0.0</v>
      </c>
      <c r="AT4" s="7">
        <v>16.0</v>
      </c>
      <c r="AU4" s="6">
        <v>0.0</v>
      </c>
      <c r="AV4" s="7">
        <v>9.0</v>
      </c>
      <c r="AW4" s="6">
        <v>0.0</v>
      </c>
      <c r="AX4" s="6">
        <v>0.0</v>
      </c>
      <c r="AY4" s="7">
        <v>4.0</v>
      </c>
      <c r="AZ4" s="6">
        <v>0.0</v>
      </c>
      <c r="BA4" s="6">
        <v>0.0</v>
      </c>
      <c r="BB4" s="7">
        <v>1.0</v>
      </c>
      <c r="BC4" s="7">
        <v>3.0</v>
      </c>
      <c r="BD4" s="6">
        <v>0.0</v>
      </c>
      <c r="BE4" s="6">
        <v>0.0</v>
      </c>
      <c r="BF4" s="6">
        <v>0.0</v>
      </c>
      <c r="BG4" s="6">
        <v>0.0</v>
      </c>
      <c r="BH4" s="6">
        <v>0.0</v>
      </c>
      <c r="BI4" s="6">
        <v>0.0</v>
      </c>
      <c r="BJ4" s="6">
        <v>0.0</v>
      </c>
      <c r="BK4" s="6">
        <v>0.0</v>
      </c>
      <c r="BL4" s="6">
        <v>0.0</v>
      </c>
      <c r="BM4" s="7">
        <v>2.0</v>
      </c>
      <c r="BN4" s="6">
        <v>0.0</v>
      </c>
      <c r="BO4" s="6">
        <v>0.0</v>
      </c>
      <c r="BP4" s="6">
        <v>0.0</v>
      </c>
      <c r="BQ4" s="7">
        <v>10.0</v>
      </c>
      <c r="BR4" s="6">
        <v>0.0</v>
      </c>
      <c r="BS4" s="7">
        <v>1.0</v>
      </c>
      <c r="BT4" s="6">
        <v>0.0</v>
      </c>
      <c r="BU4" s="6">
        <v>0.0</v>
      </c>
      <c r="BV4" s="6">
        <v>0.0</v>
      </c>
      <c r="BW4" s="7">
        <v>10.0</v>
      </c>
      <c r="BX4" s="7">
        <v>45.0</v>
      </c>
      <c r="BY4" s="7">
        <v>1.0</v>
      </c>
      <c r="BZ4" s="6">
        <v>0.0</v>
      </c>
      <c r="CA4" s="6">
        <v>0.0</v>
      </c>
      <c r="CB4" s="6">
        <v>0.0</v>
      </c>
      <c r="CC4" s="6">
        <v>0.0</v>
      </c>
      <c r="CD4" s="6">
        <v>0.0</v>
      </c>
      <c r="CE4" s="6">
        <v>0.0</v>
      </c>
      <c r="CF4" s="6">
        <v>0.0</v>
      </c>
      <c r="CG4" s="7">
        <v>4.0</v>
      </c>
      <c r="CH4" s="6">
        <v>0.0</v>
      </c>
      <c r="CI4" s="6">
        <v>0.0</v>
      </c>
      <c r="CJ4" s="6">
        <v>0.0</v>
      </c>
      <c r="CK4" s="6">
        <v>0.0</v>
      </c>
      <c r="CL4" s="6">
        <v>0.0</v>
      </c>
      <c r="CM4" s="6">
        <v>0.0</v>
      </c>
      <c r="CN4" s="6">
        <v>0.0</v>
      </c>
      <c r="CO4" s="7">
        <v>10.0</v>
      </c>
      <c r="CP4" s="7">
        <v>5.0</v>
      </c>
      <c r="CQ4" s="6">
        <v>0.0</v>
      </c>
      <c r="CR4" s="6">
        <v>0.0</v>
      </c>
      <c r="CS4" s="6">
        <v>0.0</v>
      </c>
      <c r="CT4" s="7">
        <v>30.0</v>
      </c>
      <c r="CU4" s="7">
        <v>15.0</v>
      </c>
      <c r="CV4" s="7">
        <v>10.0</v>
      </c>
      <c r="CW4" s="7">
        <v>1.0</v>
      </c>
      <c r="CX4" s="6">
        <v>0.0</v>
      </c>
      <c r="CY4" s="7">
        <v>15.0</v>
      </c>
      <c r="CZ4" s="6">
        <v>0.0</v>
      </c>
      <c r="DA4" s="6">
        <v>0.0</v>
      </c>
      <c r="DB4" s="6">
        <v>0.0</v>
      </c>
      <c r="DC4" s="6">
        <v>0.0</v>
      </c>
      <c r="DD4" s="7">
        <v>2.0</v>
      </c>
      <c r="DE4" s="7">
        <v>4.0</v>
      </c>
      <c r="DF4" s="7">
        <v>3.0</v>
      </c>
      <c r="DG4" s="6">
        <v>0.0</v>
      </c>
      <c r="DH4" s="6">
        <v>0.0</v>
      </c>
      <c r="DI4" s="6">
        <v>0.0</v>
      </c>
      <c r="DJ4" s="6">
        <v>0.0</v>
      </c>
      <c r="DK4" s="7">
        <v>6.0</v>
      </c>
      <c r="DL4" s="7">
        <v>8.0</v>
      </c>
      <c r="DM4" s="6">
        <v>0.0</v>
      </c>
      <c r="DN4" s="6">
        <v>0.0</v>
      </c>
      <c r="DO4" s="6">
        <v>0.0</v>
      </c>
      <c r="DP4" s="6">
        <v>0.0</v>
      </c>
      <c r="DQ4" s="6">
        <f t="shared" si="2"/>
        <v>327</v>
      </c>
      <c r="DR4" s="9"/>
      <c r="DS4" s="9"/>
      <c r="DT4" s="6"/>
      <c r="DU4" s="6"/>
      <c r="DV4" s="6"/>
      <c r="DW4" s="6"/>
      <c r="DX4" s="6"/>
    </row>
    <row r="5">
      <c r="A5" s="6">
        <v>3.0</v>
      </c>
      <c r="B5" s="8" t="s">
        <v>7</v>
      </c>
      <c r="C5" s="6">
        <v>2.0</v>
      </c>
      <c r="D5" s="6">
        <v>10.0</v>
      </c>
      <c r="E5" s="6">
        <v>4.0</v>
      </c>
      <c r="F5" s="6">
        <v>0.0</v>
      </c>
      <c r="G5" s="6">
        <v>0.0</v>
      </c>
      <c r="H5" s="7">
        <v>10.0</v>
      </c>
      <c r="I5" s="6">
        <v>0.0</v>
      </c>
      <c r="J5" s="6">
        <v>0.0</v>
      </c>
      <c r="K5" s="7">
        <v>0.0</v>
      </c>
      <c r="L5" s="6">
        <v>0.0</v>
      </c>
      <c r="M5" s="6">
        <v>0.0</v>
      </c>
      <c r="N5" s="6">
        <v>0.0</v>
      </c>
      <c r="O5" s="7">
        <v>15.0</v>
      </c>
      <c r="P5" s="6">
        <v>0.0</v>
      </c>
      <c r="Q5" s="6">
        <v>0.0</v>
      </c>
      <c r="R5" s="6">
        <v>0.0</v>
      </c>
      <c r="S5" s="7">
        <v>6.0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7">
        <v>10.0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7">
        <v>4.0</v>
      </c>
      <c r="AK5" s="6">
        <v>0.0</v>
      </c>
      <c r="AL5" s="6">
        <v>0.0</v>
      </c>
      <c r="AM5" s="6">
        <v>0.0</v>
      </c>
      <c r="AN5" s="6">
        <v>0.0</v>
      </c>
      <c r="AO5" s="7">
        <v>5.0</v>
      </c>
      <c r="AP5" s="6">
        <v>0.0</v>
      </c>
      <c r="AQ5" s="6">
        <v>0.0</v>
      </c>
      <c r="AR5" s="7">
        <v>2.0</v>
      </c>
      <c r="AS5" s="6">
        <v>0.0</v>
      </c>
      <c r="AT5" s="7">
        <v>8.0</v>
      </c>
      <c r="AU5" s="7">
        <v>30.0</v>
      </c>
      <c r="AV5" s="7">
        <v>5.0</v>
      </c>
      <c r="AW5" s="7">
        <v>6.0</v>
      </c>
      <c r="AX5" s="6">
        <v>0.0</v>
      </c>
      <c r="AY5" s="7">
        <v>9.0</v>
      </c>
      <c r="AZ5" s="6">
        <v>0.0</v>
      </c>
      <c r="BA5" s="6">
        <v>0.0</v>
      </c>
      <c r="BB5" s="7">
        <v>1.0</v>
      </c>
      <c r="BC5" s="7">
        <v>0.0</v>
      </c>
      <c r="BD5" s="7">
        <v>10.0</v>
      </c>
      <c r="BE5" s="7">
        <v>10.0</v>
      </c>
      <c r="BF5" s="7">
        <v>0.0</v>
      </c>
      <c r="BG5" s="7">
        <v>4.0</v>
      </c>
      <c r="BH5" s="7">
        <v>5.0</v>
      </c>
      <c r="BI5" s="7">
        <v>4.0</v>
      </c>
      <c r="BJ5" s="6">
        <v>0.0</v>
      </c>
      <c r="BK5" s="6">
        <v>0.0</v>
      </c>
      <c r="BL5" s="6">
        <v>0.0</v>
      </c>
      <c r="BM5" s="6">
        <v>0.0</v>
      </c>
      <c r="BN5" s="6">
        <v>0.0</v>
      </c>
      <c r="BO5" s="6">
        <v>0.0</v>
      </c>
      <c r="BP5" s="7">
        <v>8.0</v>
      </c>
      <c r="BQ5" s="6">
        <v>0.0</v>
      </c>
      <c r="BR5" s="6">
        <v>0.0</v>
      </c>
      <c r="BS5" s="7">
        <v>2.0</v>
      </c>
      <c r="BT5" s="6">
        <v>0.0</v>
      </c>
      <c r="BU5" s="7">
        <v>4.0</v>
      </c>
      <c r="BV5" s="6">
        <v>0.0</v>
      </c>
      <c r="BW5" s="6">
        <v>0.0</v>
      </c>
      <c r="BX5" s="6">
        <v>0.0</v>
      </c>
      <c r="BY5" s="6">
        <v>0.0</v>
      </c>
      <c r="BZ5" s="6">
        <v>0.0</v>
      </c>
      <c r="CA5" s="6">
        <v>0.0</v>
      </c>
      <c r="CB5" s="6">
        <v>0.0</v>
      </c>
      <c r="CC5" s="6">
        <v>0.0</v>
      </c>
      <c r="CD5" s="6">
        <v>0.0</v>
      </c>
      <c r="CE5" s="6">
        <v>0.0</v>
      </c>
      <c r="CF5" s="6">
        <v>0.0</v>
      </c>
      <c r="CG5" s="6">
        <v>0.0</v>
      </c>
      <c r="CH5" s="6">
        <v>0.0</v>
      </c>
      <c r="CI5" s="7">
        <v>5.0</v>
      </c>
      <c r="CJ5" s="6">
        <v>0.0</v>
      </c>
      <c r="CK5" s="6">
        <v>0.0</v>
      </c>
      <c r="CL5" s="6">
        <v>0.0</v>
      </c>
      <c r="CM5" s="6">
        <v>0.0</v>
      </c>
      <c r="CN5" s="6">
        <v>0.0</v>
      </c>
      <c r="CO5" s="6">
        <v>0.0</v>
      </c>
      <c r="CP5" s="7">
        <v>5.0</v>
      </c>
      <c r="CQ5" s="6">
        <v>0.0</v>
      </c>
      <c r="CR5" s="6">
        <v>0.0</v>
      </c>
      <c r="CS5" s="6">
        <v>0.0</v>
      </c>
      <c r="CT5" s="6">
        <v>0.0</v>
      </c>
      <c r="CU5" s="6">
        <v>0.0</v>
      </c>
      <c r="CV5" s="7">
        <v>5.0</v>
      </c>
      <c r="CW5" s="6">
        <v>0.0</v>
      </c>
      <c r="CX5" s="6">
        <v>0.0</v>
      </c>
      <c r="CY5" s="6">
        <v>0.0</v>
      </c>
      <c r="CZ5" s="6">
        <v>0.0</v>
      </c>
      <c r="DA5" s="6">
        <v>0.0</v>
      </c>
      <c r="DB5" s="6">
        <v>0.0</v>
      </c>
      <c r="DC5" s="6">
        <v>0.0</v>
      </c>
      <c r="DD5" s="6">
        <v>0.0</v>
      </c>
      <c r="DE5" s="6">
        <v>0.0</v>
      </c>
      <c r="DF5" s="6">
        <v>0.0</v>
      </c>
      <c r="DG5" s="6">
        <v>0.0</v>
      </c>
      <c r="DH5" s="6">
        <v>0.0</v>
      </c>
      <c r="DI5" s="6">
        <v>0.0</v>
      </c>
      <c r="DJ5" s="6">
        <v>0.0</v>
      </c>
      <c r="DK5" s="7">
        <v>6.0</v>
      </c>
      <c r="DL5" s="7">
        <v>8.0</v>
      </c>
      <c r="DM5" s="6">
        <v>0.0</v>
      </c>
      <c r="DN5" s="6">
        <v>0.0</v>
      </c>
      <c r="DO5" s="6">
        <v>0.0</v>
      </c>
      <c r="DP5" s="6">
        <v>0.0</v>
      </c>
      <c r="DQ5" s="6">
        <f t="shared" si="2"/>
        <v>203</v>
      </c>
      <c r="DR5" s="6"/>
      <c r="DS5" s="9"/>
      <c r="DT5" s="6"/>
      <c r="DU5" s="6"/>
      <c r="DV5" s="6"/>
      <c r="DW5" s="6"/>
      <c r="DX5" s="6"/>
    </row>
    <row r="6">
      <c r="A6" s="6">
        <v>4.0</v>
      </c>
      <c r="B6" s="8" t="s">
        <v>8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7">
        <v>10.0</v>
      </c>
      <c r="L6" s="6">
        <v>0.0</v>
      </c>
      <c r="M6" s="6">
        <v>0.0</v>
      </c>
      <c r="N6" s="7">
        <v>2.0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7">
        <v>2.0</v>
      </c>
      <c r="V6" s="6">
        <v>0.0</v>
      </c>
      <c r="W6" s="7">
        <v>5.0</v>
      </c>
      <c r="X6" s="6">
        <v>0.0</v>
      </c>
      <c r="Y6" s="6">
        <v>0.0</v>
      </c>
      <c r="Z6" s="6">
        <v>0.0</v>
      </c>
      <c r="AA6" s="7">
        <v>20.0</v>
      </c>
      <c r="AB6" s="7">
        <v>4.0</v>
      </c>
      <c r="AC6" s="6">
        <v>0.0</v>
      </c>
      <c r="AD6" s="6">
        <v>0.0</v>
      </c>
      <c r="AE6" s="6">
        <v>0.0</v>
      </c>
      <c r="AF6" s="6">
        <v>0.0</v>
      </c>
      <c r="AG6" s="7">
        <v>10.0</v>
      </c>
      <c r="AH6" s="6">
        <v>0.0</v>
      </c>
      <c r="AI6" s="6">
        <v>0.0</v>
      </c>
      <c r="AJ6" s="7">
        <v>25.0</v>
      </c>
      <c r="AK6" s="6">
        <v>0.0</v>
      </c>
      <c r="AL6" s="7">
        <v>25.0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6">
        <v>0.0</v>
      </c>
      <c r="AZ6" s="6">
        <v>0.0</v>
      </c>
      <c r="BA6" s="6">
        <v>0.0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7">
        <v>9.0</v>
      </c>
      <c r="BK6" s="6">
        <v>0.0</v>
      </c>
      <c r="BL6" s="6">
        <v>0.0</v>
      </c>
      <c r="BM6" s="7">
        <v>1.0</v>
      </c>
      <c r="BN6" s="6">
        <v>0.0</v>
      </c>
      <c r="BO6" s="7">
        <v>1.0</v>
      </c>
      <c r="BP6" s="6">
        <v>0.0</v>
      </c>
      <c r="BQ6" s="6">
        <v>0.0</v>
      </c>
      <c r="BR6" s="6">
        <v>0.0</v>
      </c>
      <c r="BS6" s="7">
        <v>1.0</v>
      </c>
      <c r="BT6" s="6">
        <v>0.0</v>
      </c>
      <c r="BU6" s="6">
        <v>0.0</v>
      </c>
      <c r="BV6" s="6">
        <v>0.0</v>
      </c>
      <c r="BW6" s="7">
        <v>3.0</v>
      </c>
      <c r="BX6" s="6">
        <v>0.0</v>
      </c>
      <c r="BY6" s="6">
        <v>0.0</v>
      </c>
      <c r="BZ6" s="7">
        <v>10.0</v>
      </c>
      <c r="CA6" s="6">
        <v>0.0</v>
      </c>
      <c r="CB6" s="6">
        <v>0.0</v>
      </c>
      <c r="CC6" s="7">
        <v>4.0</v>
      </c>
      <c r="CD6" s="6">
        <v>0.0</v>
      </c>
      <c r="CE6" s="6">
        <v>0.0</v>
      </c>
      <c r="CF6" s="6">
        <v>0.0</v>
      </c>
      <c r="CG6" s="6">
        <v>0.0</v>
      </c>
      <c r="CH6" s="6">
        <v>0.0</v>
      </c>
      <c r="CI6" s="6">
        <v>0.0</v>
      </c>
      <c r="CJ6" s="7">
        <v>10.0</v>
      </c>
      <c r="CK6" s="6">
        <v>0.0</v>
      </c>
      <c r="CL6" s="6">
        <v>0.0</v>
      </c>
      <c r="CM6" s="6">
        <v>0.0</v>
      </c>
      <c r="CN6" s="6">
        <v>0.0</v>
      </c>
      <c r="CO6" s="6">
        <v>0.0</v>
      </c>
      <c r="CP6" s="7">
        <v>5.0</v>
      </c>
      <c r="CQ6" s="6">
        <v>0.0</v>
      </c>
      <c r="CR6" s="6">
        <v>0.0</v>
      </c>
      <c r="CS6" s="6">
        <v>0.0</v>
      </c>
      <c r="CT6" s="6">
        <v>0.0</v>
      </c>
      <c r="CU6" s="6">
        <v>0.0</v>
      </c>
      <c r="CV6" s="7">
        <v>15.0</v>
      </c>
      <c r="CW6" s="6">
        <v>0.0</v>
      </c>
      <c r="CX6" s="6">
        <v>0.0</v>
      </c>
      <c r="CY6" s="6">
        <v>0.0</v>
      </c>
      <c r="CZ6" s="6">
        <v>0.0</v>
      </c>
      <c r="DA6" s="6">
        <v>0.0</v>
      </c>
      <c r="DB6" s="6">
        <v>0.0</v>
      </c>
      <c r="DC6" s="6">
        <v>0.0</v>
      </c>
      <c r="DD6" s="6">
        <v>0.0</v>
      </c>
      <c r="DE6" s="7">
        <v>50.0</v>
      </c>
      <c r="DF6" s="6">
        <v>0.0</v>
      </c>
      <c r="DG6" s="6">
        <v>0.0</v>
      </c>
      <c r="DH6" s="7">
        <v>20.0</v>
      </c>
      <c r="DI6" s="6">
        <v>0.0</v>
      </c>
      <c r="DJ6" s="6">
        <v>0.0</v>
      </c>
      <c r="DK6" s="6">
        <v>0.0</v>
      </c>
      <c r="DL6" s="6">
        <v>0.0</v>
      </c>
      <c r="DM6" s="6">
        <v>0.0</v>
      </c>
      <c r="DN6" s="6">
        <v>0.0</v>
      </c>
      <c r="DO6" s="6">
        <v>0.0</v>
      </c>
      <c r="DP6" s="6">
        <v>0.0</v>
      </c>
      <c r="DQ6" s="6">
        <f t="shared" si="2"/>
        <v>232</v>
      </c>
      <c r="DR6" s="6"/>
      <c r="DS6" s="6"/>
      <c r="DT6" s="6"/>
      <c r="DU6" s="6"/>
      <c r="DV6" s="6"/>
      <c r="DW6" s="6"/>
      <c r="DX6" s="6"/>
    </row>
    <row r="7">
      <c r="A7" s="6">
        <v>5.0</v>
      </c>
      <c r="B7" s="8" t="s">
        <v>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7">
        <v>5.0</v>
      </c>
      <c r="L7" s="6">
        <v>0.0</v>
      </c>
      <c r="M7" s="6">
        <v>0.0</v>
      </c>
      <c r="N7" s="7">
        <v>15.0</v>
      </c>
      <c r="O7" s="6">
        <v>0.0</v>
      </c>
      <c r="P7" s="6">
        <v>0.0</v>
      </c>
      <c r="Q7" s="7">
        <v>2.0</v>
      </c>
      <c r="R7" s="7">
        <v>6.0</v>
      </c>
      <c r="S7" s="6">
        <v>0.0</v>
      </c>
      <c r="T7" s="6">
        <v>0.0</v>
      </c>
      <c r="U7" s="6">
        <v>0.0</v>
      </c>
      <c r="V7" s="6">
        <v>0.0</v>
      </c>
      <c r="W7" s="7">
        <v>6.0</v>
      </c>
      <c r="X7" s="6">
        <v>0.0</v>
      </c>
      <c r="Y7" s="7">
        <v>10.0</v>
      </c>
      <c r="Z7" s="7">
        <v>4.0</v>
      </c>
      <c r="AA7" s="7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7">
        <v>2.0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7">
        <v>4.0</v>
      </c>
      <c r="AY7" s="6">
        <v>0.0</v>
      </c>
      <c r="AZ7" s="6">
        <v>0.0</v>
      </c>
      <c r="BA7" s="7">
        <v>5.0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7">
        <v>10.0</v>
      </c>
      <c r="BI7" s="6">
        <v>0.0</v>
      </c>
      <c r="BJ7" s="7">
        <v>10.0</v>
      </c>
      <c r="BK7" s="6">
        <v>0.0</v>
      </c>
      <c r="BL7" s="6">
        <v>0.0</v>
      </c>
      <c r="BM7" s="6">
        <v>0.0</v>
      </c>
      <c r="BN7" s="6">
        <v>0.0</v>
      </c>
      <c r="BO7" s="6">
        <v>0.0</v>
      </c>
      <c r="BP7" s="6">
        <v>0.0</v>
      </c>
      <c r="BQ7" s="6">
        <v>0.0</v>
      </c>
      <c r="BR7" s="7">
        <v>8.0</v>
      </c>
      <c r="BS7" s="6">
        <v>0.0</v>
      </c>
      <c r="BT7" s="6">
        <v>0.0</v>
      </c>
      <c r="BU7" s="6">
        <v>0.0</v>
      </c>
      <c r="BV7" s="6">
        <v>0.0</v>
      </c>
      <c r="BW7" s="6">
        <v>0.0</v>
      </c>
      <c r="BX7" s="6">
        <v>0.0</v>
      </c>
      <c r="BY7" s="6">
        <v>0.0</v>
      </c>
      <c r="BZ7" s="6">
        <v>0.0</v>
      </c>
      <c r="CA7" s="6">
        <v>0.0</v>
      </c>
      <c r="CB7" s="6">
        <v>0.0</v>
      </c>
      <c r="CC7" s="6">
        <v>0.0</v>
      </c>
      <c r="CD7" s="6">
        <v>0.0</v>
      </c>
      <c r="CE7" s="6">
        <v>0.0</v>
      </c>
      <c r="CF7" s="6">
        <v>0.0</v>
      </c>
      <c r="CG7" s="6">
        <v>0.0</v>
      </c>
      <c r="CH7" s="7">
        <v>40.0</v>
      </c>
      <c r="CI7" s="6">
        <v>0.0</v>
      </c>
      <c r="CJ7" s="6">
        <v>0.0</v>
      </c>
      <c r="CK7" s="6">
        <v>0.0</v>
      </c>
      <c r="CL7" s="6">
        <v>0.0</v>
      </c>
      <c r="CM7" s="6">
        <v>0.0</v>
      </c>
      <c r="CN7" s="6">
        <v>0.0</v>
      </c>
      <c r="CO7" s="6">
        <v>0.0</v>
      </c>
      <c r="CP7" s="7">
        <v>5.0</v>
      </c>
      <c r="CQ7" s="6">
        <v>0.0</v>
      </c>
      <c r="CR7" s="6">
        <v>0.0</v>
      </c>
      <c r="CS7" s="6">
        <v>0.0</v>
      </c>
      <c r="CT7" s="6">
        <v>0.0</v>
      </c>
      <c r="CU7" s="6">
        <v>0.0</v>
      </c>
      <c r="CV7" s="6">
        <v>0.0</v>
      </c>
      <c r="CW7" s="6">
        <v>0.0</v>
      </c>
      <c r="CX7" s="6">
        <v>0.0</v>
      </c>
      <c r="CY7" s="7">
        <v>10.0</v>
      </c>
      <c r="CZ7" s="6">
        <v>0.0</v>
      </c>
      <c r="DA7" s="6">
        <v>0.0</v>
      </c>
      <c r="DB7" s="6">
        <v>0.0</v>
      </c>
      <c r="DC7" s="6">
        <v>0.0</v>
      </c>
      <c r="DD7" s="6">
        <v>0.0</v>
      </c>
      <c r="DE7" s="6">
        <v>0.0</v>
      </c>
      <c r="DF7" s="6">
        <v>0.0</v>
      </c>
      <c r="DG7" s="6">
        <v>0.0</v>
      </c>
      <c r="DH7" s="6">
        <v>0.0</v>
      </c>
      <c r="DI7" s="6">
        <v>0.0</v>
      </c>
      <c r="DJ7" s="6">
        <v>0.0</v>
      </c>
      <c r="DK7" s="6">
        <v>0.0</v>
      </c>
      <c r="DL7" s="6">
        <v>0.0</v>
      </c>
      <c r="DM7" s="6">
        <v>0.0</v>
      </c>
      <c r="DN7" s="6">
        <v>0.0</v>
      </c>
      <c r="DO7" s="6">
        <v>0.0</v>
      </c>
      <c r="DP7" s="6">
        <v>0.0</v>
      </c>
      <c r="DQ7" s="6">
        <f t="shared" si="2"/>
        <v>142</v>
      </c>
      <c r="DR7" s="6"/>
      <c r="DS7" s="6"/>
      <c r="DT7" s="6"/>
      <c r="DU7" s="6"/>
      <c r="DV7" s="6"/>
      <c r="DW7" s="6"/>
      <c r="DX7" s="6"/>
    </row>
    <row r="8">
      <c r="A8" s="6">
        <v>6.0</v>
      </c>
      <c r="B8" s="8" t="s">
        <v>10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7">
        <v>3.0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7">
        <v>4.0</v>
      </c>
      <c r="T8" s="6">
        <v>0.0</v>
      </c>
      <c r="U8" s="7">
        <v>3.0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7">
        <v>20.0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7">
        <v>4.0</v>
      </c>
      <c r="AI8" s="6">
        <v>0.0</v>
      </c>
      <c r="AJ8" s="6">
        <v>0.0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  <c r="AY8" s="6">
        <v>0.0</v>
      </c>
      <c r="AZ8" s="6">
        <v>0.0</v>
      </c>
      <c r="BA8" s="6">
        <v>0.0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>
        <v>0.0</v>
      </c>
      <c r="BK8" s="6">
        <v>0.0</v>
      </c>
      <c r="BL8" s="6">
        <v>0.0</v>
      </c>
      <c r="BM8" s="6">
        <v>0.0</v>
      </c>
      <c r="BN8" s="7">
        <v>30.0</v>
      </c>
      <c r="BO8" s="6">
        <v>0.0</v>
      </c>
      <c r="BP8" s="6">
        <v>0.0</v>
      </c>
      <c r="BQ8" s="6">
        <v>0.0</v>
      </c>
      <c r="BR8" s="6">
        <v>0.0</v>
      </c>
      <c r="BS8" s="7">
        <v>3.0</v>
      </c>
      <c r="BT8" s="6">
        <v>0.0</v>
      </c>
      <c r="BU8" s="6">
        <v>0.0</v>
      </c>
      <c r="BV8" s="6">
        <v>0.0</v>
      </c>
      <c r="BW8" s="6">
        <v>0.0</v>
      </c>
      <c r="BX8" s="6">
        <v>0.0</v>
      </c>
      <c r="BY8" s="6">
        <v>0.0</v>
      </c>
      <c r="BZ8" s="6">
        <v>0.0</v>
      </c>
      <c r="CA8" s="6">
        <v>0.0</v>
      </c>
      <c r="CB8" s="6">
        <v>0.0</v>
      </c>
      <c r="CC8" s="6">
        <v>0.0</v>
      </c>
      <c r="CD8" s="6">
        <v>0.0</v>
      </c>
      <c r="CE8" s="6">
        <v>0.0</v>
      </c>
      <c r="CF8" s="6">
        <v>0.0</v>
      </c>
      <c r="CG8" s="6">
        <v>0.0</v>
      </c>
      <c r="CH8" s="6">
        <v>0.0</v>
      </c>
      <c r="CI8" s="6">
        <v>0.0</v>
      </c>
      <c r="CJ8" s="6">
        <v>0.0</v>
      </c>
      <c r="CK8" s="6">
        <v>0.0</v>
      </c>
      <c r="CL8" s="6">
        <v>0.0</v>
      </c>
      <c r="CM8" s="6">
        <v>0.0</v>
      </c>
      <c r="CN8" s="6">
        <v>0.0</v>
      </c>
      <c r="CO8" s="7">
        <v>4.0</v>
      </c>
      <c r="CP8" s="7">
        <v>5.0</v>
      </c>
      <c r="CQ8" s="6">
        <v>0.0</v>
      </c>
      <c r="CR8" s="6">
        <v>0.0</v>
      </c>
      <c r="CS8" s="6">
        <v>0.0</v>
      </c>
      <c r="CT8" s="6">
        <v>0.0</v>
      </c>
      <c r="CU8" s="6">
        <v>0.0</v>
      </c>
      <c r="CV8" s="6">
        <v>0.0</v>
      </c>
      <c r="CW8" s="6">
        <v>0.0</v>
      </c>
      <c r="CX8" s="6">
        <v>0.0</v>
      </c>
      <c r="CY8" s="6">
        <v>0.0</v>
      </c>
      <c r="CZ8" s="6">
        <v>0.0</v>
      </c>
      <c r="DA8" s="6">
        <v>0.0</v>
      </c>
      <c r="DB8" s="6">
        <v>0.0</v>
      </c>
      <c r="DC8" s="6">
        <v>0.0</v>
      </c>
      <c r="DD8" s="6">
        <v>0.0</v>
      </c>
      <c r="DE8" s="6">
        <v>0.0</v>
      </c>
      <c r="DF8" s="6">
        <v>0.0</v>
      </c>
      <c r="DG8" s="6">
        <v>0.0</v>
      </c>
      <c r="DH8" s="6">
        <v>0.0</v>
      </c>
      <c r="DI8" s="6">
        <v>0.0</v>
      </c>
      <c r="DJ8" s="6">
        <v>0.0</v>
      </c>
      <c r="DK8" s="6">
        <v>0.0</v>
      </c>
      <c r="DL8" s="6">
        <v>0.0</v>
      </c>
      <c r="DM8" s="6">
        <v>0.0</v>
      </c>
      <c r="DN8" s="6">
        <v>0.0</v>
      </c>
      <c r="DO8" s="6">
        <v>0.0</v>
      </c>
      <c r="DP8" s="6">
        <v>0.0</v>
      </c>
      <c r="DQ8" s="6">
        <f t="shared" si="2"/>
        <v>76</v>
      </c>
      <c r="DR8" s="6"/>
      <c r="DS8" s="6"/>
      <c r="DT8" s="6"/>
      <c r="DU8" s="6"/>
      <c r="DV8" s="6"/>
      <c r="DW8" s="6"/>
      <c r="DX8" s="6"/>
    </row>
    <row r="9">
      <c r="A9" s="6">
        <v>7.0</v>
      </c>
      <c r="B9" s="8" t="s">
        <v>11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7">
        <v>10.0</v>
      </c>
      <c r="Z9" s="7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7">
        <v>5.0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7">
        <v>1.0</v>
      </c>
      <c r="AY9" s="6">
        <v>0.0</v>
      </c>
      <c r="AZ9" s="6">
        <v>0.0</v>
      </c>
      <c r="BA9" s="6">
        <v>0.0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>
        <v>0.0</v>
      </c>
      <c r="BK9" s="6">
        <v>0.0</v>
      </c>
      <c r="BL9" s="6">
        <v>0.0</v>
      </c>
      <c r="BM9" s="6">
        <v>0.0</v>
      </c>
      <c r="BN9" s="6">
        <v>0.0</v>
      </c>
      <c r="BO9" s="6">
        <v>0.0</v>
      </c>
      <c r="BP9" s="6">
        <v>0.0</v>
      </c>
      <c r="BQ9" s="6">
        <v>0.0</v>
      </c>
      <c r="BR9" s="6">
        <v>0.0</v>
      </c>
      <c r="BS9" s="6">
        <v>0.0</v>
      </c>
      <c r="BT9" s="6">
        <v>0.0</v>
      </c>
      <c r="BU9" s="6">
        <v>0.0</v>
      </c>
      <c r="BV9" s="6">
        <v>0.0</v>
      </c>
      <c r="BW9" s="6">
        <v>0.0</v>
      </c>
      <c r="BX9" s="6">
        <v>0.0</v>
      </c>
      <c r="BY9" s="6">
        <v>0.0</v>
      </c>
      <c r="BZ9" s="6">
        <v>0.0</v>
      </c>
      <c r="CA9" s="6">
        <v>0.0</v>
      </c>
      <c r="CB9" s="6">
        <v>0.0</v>
      </c>
      <c r="CC9" s="6">
        <v>0.0</v>
      </c>
      <c r="CD9" s="7">
        <v>10.0</v>
      </c>
      <c r="CE9" s="6">
        <v>0.0</v>
      </c>
      <c r="CF9" s="6">
        <v>0.0</v>
      </c>
      <c r="CG9" s="6">
        <v>0.0</v>
      </c>
      <c r="CH9" s="6">
        <v>0.0</v>
      </c>
      <c r="CI9" s="7">
        <v>6.0</v>
      </c>
      <c r="CJ9" s="7">
        <v>10.0</v>
      </c>
      <c r="CK9" s="6">
        <v>0.0</v>
      </c>
      <c r="CL9" s="6">
        <v>0.0</v>
      </c>
      <c r="CM9" s="6">
        <v>0.0</v>
      </c>
      <c r="CN9" s="6">
        <v>0.0</v>
      </c>
      <c r="CO9" s="6">
        <v>0.0</v>
      </c>
      <c r="CP9" s="7">
        <v>5.0</v>
      </c>
      <c r="CQ9" s="6">
        <v>0.0</v>
      </c>
      <c r="CR9" s="6">
        <v>0.0</v>
      </c>
      <c r="CS9" s="6">
        <v>0.0</v>
      </c>
      <c r="CT9" s="6">
        <v>0.0</v>
      </c>
      <c r="CU9" s="6">
        <v>0.0</v>
      </c>
      <c r="CV9" s="7">
        <v>5.0</v>
      </c>
      <c r="CW9" s="6">
        <v>0.0</v>
      </c>
      <c r="CX9" s="6">
        <v>0.0</v>
      </c>
      <c r="CY9" s="6">
        <v>0.0</v>
      </c>
      <c r="CZ9" s="6">
        <v>0.0</v>
      </c>
      <c r="DA9" s="7">
        <v>20.0</v>
      </c>
      <c r="DB9" s="6">
        <v>0.0</v>
      </c>
      <c r="DC9" s="6">
        <v>0.0</v>
      </c>
      <c r="DD9" s="6">
        <v>0.0</v>
      </c>
      <c r="DE9" s="6">
        <v>0.0</v>
      </c>
      <c r="DF9" s="6">
        <v>0.0</v>
      </c>
      <c r="DG9" s="6">
        <v>0.0</v>
      </c>
      <c r="DH9" s="6">
        <v>0.0</v>
      </c>
      <c r="DI9" s="6">
        <v>0.0</v>
      </c>
      <c r="DJ9" s="6">
        <v>0.0</v>
      </c>
      <c r="DK9" s="7">
        <v>10.0</v>
      </c>
      <c r="DL9" s="6">
        <v>0.0</v>
      </c>
      <c r="DM9" s="6">
        <v>0.0</v>
      </c>
      <c r="DN9" s="6">
        <v>0.0</v>
      </c>
      <c r="DO9" s="6">
        <v>0.0</v>
      </c>
      <c r="DP9" s="6">
        <v>0.0</v>
      </c>
      <c r="DQ9" s="6">
        <f t="shared" si="2"/>
        <v>82</v>
      </c>
      <c r="DR9" s="6"/>
      <c r="DS9" s="6"/>
      <c r="DT9" s="6"/>
      <c r="DU9" s="6"/>
      <c r="DV9" s="6"/>
      <c r="DW9" s="6"/>
      <c r="DX9" s="6"/>
    </row>
    <row r="10">
      <c r="A10" s="6">
        <v>8.0</v>
      </c>
      <c r="B10" s="8" t="s">
        <v>12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7">
        <v>10.0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7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7">
        <v>9.0</v>
      </c>
      <c r="AL10" s="6">
        <v>0.0</v>
      </c>
      <c r="AM10" s="6">
        <v>0.0</v>
      </c>
      <c r="AN10" s="7">
        <v>2.0</v>
      </c>
      <c r="AO10" s="6">
        <v>0.0</v>
      </c>
      <c r="AP10" s="6">
        <v>0.0</v>
      </c>
      <c r="AQ10" s="6">
        <v>0.0</v>
      </c>
      <c r="AR10" s="7">
        <v>9.0</v>
      </c>
      <c r="AS10" s="6">
        <v>0.0</v>
      </c>
      <c r="AT10" s="7">
        <v>2.0</v>
      </c>
      <c r="AU10" s="6">
        <v>0.0</v>
      </c>
      <c r="AV10" s="6">
        <v>0.0</v>
      </c>
      <c r="AW10" s="6">
        <v>0.0</v>
      </c>
      <c r="AX10" s="6">
        <v>0.0</v>
      </c>
      <c r="AY10" s="6">
        <v>0.0</v>
      </c>
      <c r="AZ10" s="7">
        <v>21.0</v>
      </c>
      <c r="BA10" s="6">
        <v>0.0</v>
      </c>
      <c r="BB10" s="6">
        <v>0.0</v>
      </c>
      <c r="BC10" s="7">
        <v>9.0</v>
      </c>
      <c r="BD10" s="6">
        <v>0.0</v>
      </c>
      <c r="BE10" s="6">
        <v>0.0</v>
      </c>
      <c r="BF10" s="6">
        <v>0.0</v>
      </c>
      <c r="BG10" s="6">
        <v>0.0</v>
      </c>
      <c r="BH10" s="6">
        <v>0.0</v>
      </c>
      <c r="BI10" s="7">
        <v>8.0</v>
      </c>
      <c r="BJ10" s="6">
        <v>0.0</v>
      </c>
      <c r="BK10" s="6">
        <v>0.0</v>
      </c>
      <c r="BL10" s="6">
        <v>0.0</v>
      </c>
      <c r="BM10" s="6">
        <v>0.0</v>
      </c>
      <c r="BN10" s="6">
        <v>0.0</v>
      </c>
      <c r="BO10" s="6">
        <v>0.0</v>
      </c>
      <c r="BP10" s="7">
        <v>15.0</v>
      </c>
      <c r="BQ10" s="6">
        <v>0.0</v>
      </c>
      <c r="BR10" s="6">
        <v>0.0</v>
      </c>
      <c r="BS10" s="6">
        <v>0.0</v>
      </c>
      <c r="BT10" s="6">
        <v>0.0</v>
      </c>
      <c r="BU10" s="6">
        <v>0.0</v>
      </c>
      <c r="BV10" s="6">
        <v>0.0</v>
      </c>
      <c r="BW10" s="6">
        <v>0.0</v>
      </c>
      <c r="BX10" s="6">
        <v>0.0</v>
      </c>
      <c r="BY10" s="6">
        <v>0.0</v>
      </c>
      <c r="BZ10" s="6">
        <v>0.0</v>
      </c>
      <c r="CA10" s="6">
        <v>0.0</v>
      </c>
      <c r="CB10" s="6">
        <v>0.0</v>
      </c>
      <c r="CC10" s="6">
        <v>0.0</v>
      </c>
      <c r="CD10" s="6">
        <v>0.0</v>
      </c>
      <c r="CE10" s="6">
        <v>0.0</v>
      </c>
      <c r="CF10" s="7">
        <v>15.0</v>
      </c>
      <c r="CG10" s="6">
        <v>0.0</v>
      </c>
      <c r="CH10" s="6">
        <v>0.0</v>
      </c>
      <c r="CI10" s="6">
        <v>0.0</v>
      </c>
      <c r="CJ10" s="6">
        <v>0.0</v>
      </c>
      <c r="CK10" s="6">
        <v>0.0</v>
      </c>
      <c r="CL10" s="6">
        <v>0.0</v>
      </c>
      <c r="CM10" s="7">
        <v>4.0</v>
      </c>
      <c r="CN10" s="6">
        <v>0.0</v>
      </c>
      <c r="CO10" s="6">
        <v>0.0</v>
      </c>
      <c r="CP10" s="7">
        <v>5.0</v>
      </c>
      <c r="CQ10" s="6">
        <v>0.0</v>
      </c>
      <c r="CR10" s="6">
        <v>0.0</v>
      </c>
      <c r="CS10" s="6">
        <v>0.0</v>
      </c>
      <c r="CT10" s="6">
        <v>0.0</v>
      </c>
      <c r="CU10" s="6">
        <v>0.0</v>
      </c>
      <c r="CV10" s="6">
        <v>0.0</v>
      </c>
      <c r="CW10" s="6">
        <v>0.0</v>
      </c>
      <c r="CX10" s="6">
        <v>0.0</v>
      </c>
      <c r="CY10" s="6">
        <v>0.0</v>
      </c>
      <c r="CZ10" s="6">
        <v>0.0</v>
      </c>
      <c r="DA10" s="6">
        <v>0.0</v>
      </c>
      <c r="DB10" s="6">
        <v>0.0</v>
      </c>
      <c r="DC10" s="6">
        <v>0.0</v>
      </c>
      <c r="DD10" s="6">
        <v>0.0</v>
      </c>
      <c r="DE10" s="6">
        <v>0.0</v>
      </c>
      <c r="DF10" s="6">
        <v>0.0</v>
      </c>
      <c r="DG10" s="6">
        <v>0.0</v>
      </c>
      <c r="DH10" s="6">
        <v>0.0</v>
      </c>
      <c r="DI10" s="6">
        <v>0.0</v>
      </c>
      <c r="DJ10" s="6">
        <v>0.0</v>
      </c>
      <c r="DK10" s="6">
        <v>0.0</v>
      </c>
      <c r="DL10" s="6">
        <v>0.0</v>
      </c>
      <c r="DM10" s="6">
        <v>0.0</v>
      </c>
      <c r="DN10" s="6">
        <v>0.0</v>
      </c>
      <c r="DO10" s="6">
        <v>0.0</v>
      </c>
      <c r="DP10" s="6">
        <v>0.0</v>
      </c>
      <c r="DQ10" s="6">
        <f t="shared" si="2"/>
        <v>109</v>
      </c>
      <c r="DR10" s="9"/>
      <c r="DS10" s="6"/>
      <c r="DT10" s="6"/>
      <c r="DU10" s="6"/>
      <c r="DV10" s="6"/>
      <c r="DW10" s="6"/>
      <c r="DX10" s="6"/>
    </row>
    <row r="11">
      <c r="A11" s="6">
        <v>9.0</v>
      </c>
      <c r="B11" s="8" t="s">
        <v>13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7">
        <v>30.0</v>
      </c>
      <c r="I11" s="7">
        <v>16.0</v>
      </c>
      <c r="J11" s="6">
        <v>0.0</v>
      </c>
      <c r="K11" s="6">
        <v>0.0</v>
      </c>
      <c r="L11" s="6">
        <v>0.0</v>
      </c>
      <c r="M11" s="6">
        <v>0.0</v>
      </c>
      <c r="N11" s="7">
        <v>6.0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7">
        <v>16.0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7">
        <v>8.0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6">
        <v>0.0</v>
      </c>
      <c r="AZ11" s="6">
        <v>0.0</v>
      </c>
      <c r="BA11" s="6">
        <v>0.0</v>
      </c>
      <c r="BB11" s="6">
        <v>0.0</v>
      </c>
      <c r="BC11" s="6">
        <v>0.0</v>
      </c>
      <c r="BD11" s="6">
        <v>0.0</v>
      </c>
      <c r="BE11" s="6">
        <v>0.0</v>
      </c>
      <c r="BF11" s="6">
        <v>0.0</v>
      </c>
      <c r="BG11" s="6">
        <v>0.0</v>
      </c>
      <c r="BH11" s="6">
        <v>0.0</v>
      </c>
      <c r="BI11" s="6">
        <v>0.0</v>
      </c>
      <c r="BJ11" s="7">
        <v>8.0</v>
      </c>
      <c r="BK11" s="6">
        <v>0.0</v>
      </c>
      <c r="BL11" s="6">
        <v>0.0</v>
      </c>
      <c r="BM11" s="6">
        <v>0.0</v>
      </c>
      <c r="BN11" s="6">
        <v>0.0</v>
      </c>
      <c r="BO11" s="7">
        <v>2.0</v>
      </c>
      <c r="BP11" s="6">
        <v>0.0</v>
      </c>
      <c r="BQ11" s="6">
        <v>0.0</v>
      </c>
      <c r="BR11" s="6">
        <v>0.0</v>
      </c>
      <c r="BS11" s="6">
        <v>0.0</v>
      </c>
      <c r="BT11" s="6">
        <v>0.0</v>
      </c>
      <c r="BU11" s="6">
        <v>0.0</v>
      </c>
      <c r="BV11" s="6">
        <v>0.0</v>
      </c>
      <c r="BW11" s="6">
        <v>0.0</v>
      </c>
      <c r="BX11" s="6">
        <v>0.0</v>
      </c>
      <c r="BY11" s="6">
        <v>0.0</v>
      </c>
      <c r="BZ11" s="6">
        <v>0.0</v>
      </c>
      <c r="CA11" s="6">
        <v>0.0</v>
      </c>
      <c r="CB11" s="6">
        <v>0.0</v>
      </c>
      <c r="CC11" s="6">
        <v>0.0</v>
      </c>
      <c r="CD11" s="6">
        <v>0.0</v>
      </c>
      <c r="CE11" s="7">
        <v>6.0</v>
      </c>
      <c r="CF11" s="6">
        <v>0.0</v>
      </c>
      <c r="CG11" s="6">
        <v>0.0</v>
      </c>
      <c r="CH11" s="6">
        <v>0.0</v>
      </c>
      <c r="CI11" s="6">
        <v>0.0</v>
      </c>
      <c r="CJ11" s="6">
        <v>0.0</v>
      </c>
      <c r="CK11" s="6">
        <v>0.0</v>
      </c>
      <c r="CL11" s="6">
        <v>0.0</v>
      </c>
      <c r="CM11" s="6">
        <v>0.0</v>
      </c>
      <c r="CN11" s="6">
        <v>0.0</v>
      </c>
      <c r="CO11" s="6">
        <v>0.0</v>
      </c>
      <c r="CP11" s="7">
        <v>5.0</v>
      </c>
      <c r="CQ11" s="6">
        <v>0.0</v>
      </c>
      <c r="CR11" s="6">
        <v>0.0</v>
      </c>
      <c r="CS11" s="6">
        <v>0.0</v>
      </c>
      <c r="CT11" s="6">
        <v>0.0</v>
      </c>
      <c r="CU11" s="6">
        <v>0.0</v>
      </c>
      <c r="CV11" s="7">
        <v>5.0</v>
      </c>
      <c r="CW11" s="6">
        <v>0.0</v>
      </c>
      <c r="CX11" s="6">
        <v>0.0</v>
      </c>
      <c r="CY11" s="7">
        <v>20.0</v>
      </c>
      <c r="CZ11" s="6">
        <v>0.0</v>
      </c>
      <c r="DA11" s="6">
        <v>0.0</v>
      </c>
      <c r="DB11" s="6">
        <v>0.0</v>
      </c>
      <c r="DC11" s="7">
        <v>8.0</v>
      </c>
      <c r="DD11" s="6">
        <v>0.0</v>
      </c>
      <c r="DE11" s="6">
        <v>0.0</v>
      </c>
      <c r="DF11" s="6">
        <v>0.0</v>
      </c>
      <c r="DG11" s="6">
        <v>0.0</v>
      </c>
      <c r="DH11" s="6">
        <v>0.0</v>
      </c>
      <c r="DI11" s="6">
        <v>0.0</v>
      </c>
      <c r="DJ11" s="6">
        <v>0.0</v>
      </c>
      <c r="DK11" s="6">
        <v>0.0</v>
      </c>
      <c r="DL11" s="6">
        <v>0.0</v>
      </c>
      <c r="DM11" s="7">
        <v>6.0</v>
      </c>
      <c r="DN11" s="6">
        <v>0.0</v>
      </c>
      <c r="DO11" s="6">
        <v>0.0</v>
      </c>
      <c r="DP11" s="6">
        <v>0.0</v>
      </c>
      <c r="DQ11" s="6">
        <f t="shared" si="2"/>
        <v>136</v>
      </c>
      <c r="DR11" s="6"/>
      <c r="DS11" s="6"/>
      <c r="DT11" s="6"/>
      <c r="DU11" s="6"/>
      <c r="DV11" s="6"/>
      <c r="DW11" s="6"/>
      <c r="DX11" s="6"/>
    </row>
    <row r="12">
      <c r="A12" s="6">
        <v>10.0</v>
      </c>
      <c r="B12" s="8" t="s">
        <v>14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7">
        <v>18.0</v>
      </c>
      <c r="J12" s="6">
        <v>0.0</v>
      </c>
      <c r="K12" s="6">
        <v>0.0</v>
      </c>
      <c r="L12" s="6">
        <v>0.0</v>
      </c>
      <c r="M12" s="7">
        <v>8.0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7">
        <v>16.0</v>
      </c>
      <c r="AO12" s="6">
        <v>0.0</v>
      </c>
      <c r="AP12" s="7">
        <v>8.0</v>
      </c>
      <c r="AQ12" s="6">
        <v>0.0</v>
      </c>
      <c r="AR12" s="6">
        <v>0.0</v>
      </c>
      <c r="AS12" s="6">
        <v>0.0</v>
      </c>
      <c r="AT12" s="6">
        <v>0.0</v>
      </c>
      <c r="AU12" s="6">
        <v>0.0</v>
      </c>
      <c r="AV12" s="6">
        <v>0.0</v>
      </c>
      <c r="AW12" s="6">
        <v>0.0</v>
      </c>
      <c r="AX12" s="7">
        <v>1.0</v>
      </c>
      <c r="AY12" s="6">
        <v>0.0</v>
      </c>
      <c r="AZ12" s="6">
        <v>0.0</v>
      </c>
      <c r="BA12" s="7">
        <v>1.0</v>
      </c>
      <c r="BB12" s="6">
        <v>0.0</v>
      </c>
      <c r="BC12" s="7">
        <v>20.0</v>
      </c>
      <c r="BD12" s="6">
        <v>0.0</v>
      </c>
      <c r="BE12" s="6">
        <v>0.0</v>
      </c>
      <c r="BF12" s="6">
        <v>0.0</v>
      </c>
      <c r="BG12" s="6">
        <v>0.0</v>
      </c>
      <c r="BH12" s="6">
        <v>0.0</v>
      </c>
      <c r="BI12" s="6">
        <v>0.0</v>
      </c>
      <c r="BJ12" s="6">
        <v>0.0</v>
      </c>
      <c r="BK12" s="6">
        <v>0.0</v>
      </c>
      <c r="BL12" s="6">
        <v>0.0</v>
      </c>
      <c r="BM12" s="6">
        <v>0.0</v>
      </c>
      <c r="BN12" s="6">
        <v>0.0</v>
      </c>
      <c r="BO12" s="6">
        <v>0.0</v>
      </c>
      <c r="BP12" s="7">
        <v>1.0</v>
      </c>
      <c r="BQ12" s="7">
        <v>6.0</v>
      </c>
      <c r="BR12" s="6">
        <v>0.0</v>
      </c>
      <c r="BS12" s="6">
        <v>0.0</v>
      </c>
      <c r="BT12" s="6">
        <v>0.0</v>
      </c>
      <c r="BU12" s="6">
        <v>0.0</v>
      </c>
      <c r="BV12" s="6">
        <v>0.0</v>
      </c>
      <c r="BW12" s="7">
        <v>5.0</v>
      </c>
      <c r="BX12" s="7">
        <v>16.0</v>
      </c>
      <c r="BY12" s="6">
        <v>0.0</v>
      </c>
      <c r="BZ12" s="6">
        <v>0.0</v>
      </c>
      <c r="CA12" s="7">
        <v>4.0</v>
      </c>
      <c r="CB12" s="6">
        <v>0.0</v>
      </c>
      <c r="CC12" s="6">
        <v>0.0</v>
      </c>
      <c r="CD12" s="6">
        <v>0.0</v>
      </c>
      <c r="CE12" s="6">
        <v>0.0</v>
      </c>
      <c r="CF12" s="6">
        <v>0.0</v>
      </c>
      <c r="CG12" s="6">
        <v>0.0</v>
      </c>
      <c r="CH12" s="6">
        <v>0.0</v>
      </c>
      <c r="CI12" s="6">
        <v>0.0</v>
      </c>
      <c r="CJ12" s="6">
        <v>0.0</v>
      </c>
      <c r="CK12" s="6">
        <v>0.0</v>
      </c>
      <c r="CL12" s="6">
        <v>0.0</v>
      </c>
      <c r="CM12" s="6">
        <v>0.0</v>
      </c>
      <c r="CN12" s="6">
        <v>0.0</v>
      </c>
      <c r="CO12" s="7">
        <v>5.0</v>
      </c>
      <c r="CP12" s="7">
        <v>5.0</v>
      </c>
      <c r="CQ12" s="6">
        <v>0.0</v>
      </c>
      <c r="CR12" s="6">
        <v>0.0</v>
      </c>
      <c r="CS12" s="6">
        <v>0.0</v>
      </c>
      <c r="CT12" s="6">
        <v>0.0</v>
      </c>
      <c r="CU12" s="6">
        <v>0.0</v>
      </c>
      <c r="CV12" s="7">
        <v>5.0</v>
      </c>
      <c r="CW12" s="6">
        <v>0.0</v>
      </c>
      <c r="CX12" s="6">
        <v>0.0</v>
      </c>
      <c r="CY12" s="6">
        <v>0.0</v>
      </c>
      <c r="CZ12" s="6">
        <v>0.0</v>
      </c>
      <c r="DA12" s="6">
        <v>0.0</v>
      </c>
      <c r="DB12" s="6">
        <v>0.0</v>
      </c>
      <c r="DC12" s="6">
        <v>0.0</v>
      </c>
      <c r="DD12" s="6">
        <v>0.0</v>
      </c>
      <c r="DE12" s="6">
        <v>0.0</v>
      </c>
      <c r="DF12" s="6">
        <v>0.0</v>
      </c>
      <c r="DG12" s="7">
        <v>8.0</v>
      </c>
      <c r="DH12" s="6">
        <v>0.0</v>
      </c>
      <c r="DI12" s="6">
        <v>0.0</v>
      </c>
      <c r="DJ12" s="6">
        <v>0.0</v>
      </c>
      <c r="DK12" s="6">
        <v>0.0</v>
      </c>
      <c r="DL12" s="6">
        <v>0.0</v>
      </c>
      <c r="DM12" s="6">
        <v>0.0</v>
      </c>
      <c r="DN12" s="7">
        <v>8.0</v>
      </c>
      <c r="DO12" s="6">
        <v>0.0</v>
      </c>
      <c r="DP12" s="6">
        <v>0.0</v>
      </c>
      <c r="DQ12" s="6">
        <f t="shared" si="2"/>
        <v>135</v>
      </c>
      <c r="DR12" s="9"/>
      <c r="DS12" s="6"/>
      <c r="DT12" s="9"/>
      <c r="DU12" s="6"/>
      <c r="DV12" s="6"/>
      <c r="DW12" s="6"/>
      <c r="DX12" s="6"/>
    </row>
    <row r="13">
      <c r="A13" s="6">
        <v>11.0</v>
      </c>
      <c r="B13" s="8" t="s">
        <v>15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7">
        <v>10.0</v>
      </c>
      <c r="AH13" s="6">
        <v>0.0</v>
      </c>
      <c r="AI13" s="6">
        <v>0.0</v>
      </c>
      <c r="AJ13" s="7">
        <v>20.0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U13" s="6">
        <v>0.0</v>
      </c>
      <c r="AV13" s="6">
        <v>0.0</v>
      </c>
      <c r="AW13" s="6">
        <v>0.0</v>
      </c>
      <c r="AX13" s="6">
        <v>0.0</v>
      </c>
      <c r="AY13" s="6">
        <v>0.0</v>
      </c>
      <c r="AZ13" s="6">
        <v>0.0</v>
      </c>
      <c r="BA13" s="6">
        <v>0.0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0.0</v>
      </c>
      <c r="BH13" s="6">
        <v>0.0</v>
      </c>
      <c r="BI13" s="6">
        <v>0.0</v>
      </c>
      <c r="BJ13" s="6">
        <v>0.0</v>
      </c>
      <c r="BK13" s="6">
        <v>0.0</v>
      </c>
      <c r="BL13" s="6">
        <v>0.0</v>
      </c>
      <c r="BM13" s="6">
        <v>0.0</v>
      </c>
      <c r="BN13" s="6">
        <v>0.0</v>
      </c>
      <c r="BO13" s="6">
        <v>0.0</v>
      </c>
      <c r="BP13" s="7">
        <v>1.0</v>
      </c>
      <c r="BQ13" s="6">
        <v>0.0</v>
      </c>
      <c r="BR13" s="6">
        <v>0.0</v>
      </c>
      <c r="BS13" s="7">
        <v>5.0</v>
      </c>
      <c r="BT13" s="6">
        <v>0.0</v>
      </c>
      <c r="BU13" s="6">
        <v>0.0</v>
      </c>
      <c r="BV13" s="6">
        <v>0.0</v>
      </c>
      <c r="BW13" s="7">
        <v>5.0</v>
      </c>
      <c r="BX13" s="7">
        <v>8.0</v>
      </c>
      <c r="BY13" s="6">
        <v>0.0</v>
      </c>
      <c r="BZ13" s="6">
        <v>0.0</v>
      </c>
      <c r="CA13" s="6">
        <v>0.0</v>
      </c>
      <c r="CB13" s="6">
        <v>0.0</v>
      </c>
      <c r="CC13" s="6">
        <v>0.0</v>
      </c>
      <c r="CD13" s="6">
        <v>0.0</v>
      </c>
      <c r="CE13" s="6">
        <v>0.0</v>
      </c>
      <c r="CF13" s="6">
        <v>0.0</v>
      </c>
      <c r="CG13" s="6">
        <v>0.0</v>
      </c>
      <c r="CH13" s="6">
        <v>0.0</v>
      </c>
      <c r="CI13" s="6">
        <v>0.0</v>
      </c>
      <c r="CJ13" s="6">
        <v>0.0</v>
      </c>
      <c r="CK13" s="6">
        <v>0.0</v>
      </c>
      <c r="CL13" s="6">
        <v>0.0</v>
      </c>
      <c r="CM13" s="6">
        <v>0.0</v>
      </c>
      <c r="CN13" s="6">
        <v>0.0</v>
      </c>
      <c r="CO13" s="6">
        <v>0.0</v>
      </c>
      <c r="CP13" s="7">
        <v>5.0</v>
      </c>
      <c r="CQ13" s="7">
        <v>7.0</v>
      </c>
      <c r="CR13" s="6">
        <v>0.0</v>
      </c>
      <c r="CS13" s="6">
        <v>0.0</v>
      </c>
      <c r="CT13" s="6">
        <v>0.0</v>
      </c>
      <c r="CU13" s="6">
        <v>0.0</v>
      </c>
      <c r="CV13" s="7">
        <v>5.0</v>
      </c>
      <c r="CW13" s="7">
        <v>4.0</v>
      </c>
      <c r="CX13" s="6">
        <v>0.0</v>
      </c>
      <c r="CY13" s="6">
        <v>0.0</v>
      </c>
      <c r="CZ13" s="6">
        <v>0.0</v>
      </c>
      <c r="DA13" s="6">
        <v>0.0</v>
      </c>
      <c r="DB13" s="6">
        <v>0.0</v>
      </c>
      <c r="DC13" s="6">
        <v>0.0</v>
      </c>
      <c r="DD13" s="6">
        <v>0.0</v>
      </c>
      <c r="DE13" s="6">
        <v>0.0</v>
      </c>
      <c r="DF13" s="6">
        <v>0.0</v>
      </c>
      <c r="DG13" s="6">
        <v>0.0</v>
      </c>
      <c r="DH13" s="6">
        <v>0.0</v>
      </c>
      <c r="DI13" s="6">
        <v>0.0</v>
      </c>
      <c r="DJ13" s="6">
        <v>0.0</v>
      </c>
      <c r="DK13" s="6">
        <v>0.0</v>
      </c>
      <c r="DL13" s="7">
        <v>12.0</v>
      </c>
      <c r="DM13" s="6">
        <v>0.0</v>
      </c>
      <c r="DN13" s="6">
        <v>0.0</v>
      </c>
      <c r="DO13" s="7">
        <v>2.0</v>
      </c>
      <c r="DP13" s="6">
        <v>0.0</v>
      </c>
      <c r="DQ13" s="6">
        <f t="shared" si="2"/>
        <v>84</v>
      </c>
      <c r="DR13" s="6"/>
      <c r="DS13" s="6"/>
      <c r="DT13" s="6"/>
      <c r="DU13" s="6"/>
      <c r="DV13" s="6"/>
      <c r="DW13" s="6"/>
      <c r="DX13" s="6"/>
    </row>
    <row r="14">
      <c r="A14" s="6">
        <v>12.0</v>
      </c>
      <c r="B14" s="8" t="s">
        <v>16</v>
      </c>
      <c r="C14" s="6">
        <v>10.0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7">
        <v>10.0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7">
        <v>10.0</v>
      </c>
      <c r="Z14" s="6">
        <v>0.0</v>
      </c>
      <c r="AA14" s="7">
        <v>15.0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7">
        <v>6.0</v>
      </c>
      <c r="AR14" s="6">
        <v>0.0</v>
      </c>
      <c r="AS14" s="6">
        <v>0.0</v>
      </c>
      <c r="AT14" s="7">
        <v>5.0</v>
      </c>
      <c r="AU14" s="6">
        <v>0.0</v>
      </c>
      <c r="AV14" s="6">
        <v>0.0</v>
      </c>
      <c r="AW14" s="6">
        <v>0.0</v>
      </c>
      <c r="AX14" s="7">
        <v>2.0</v>
      </c>
      <c r="AY14" s="7">
        <v>6.0</v>
      </c>
      <c r="AZ14" s="6">
        <v>0.0</v>
      </c>
      <c r="BA14" s="6">
        <v>0.0</v>
      </c>
      <c r="BB14" s="6">
        <v>0.0</v>
      </c>
      <c r="BC14" s="6">
        <v>0.0</v>
      </c>
      <c r="BD14" s="6">
        <v>0.0</v>
      </c>
      <c r="BE14" s="7">
        <v>9.0</v>
      </c>
      <c r="BF14" s="6">
        <v>0.0</v>
      </c>
      <c r="BG14" s="6">
        <v>0.0</v>
      </c>
      <c r="BH14" s="6">
        <v>0.0</v>
      </c>
      <c r="BI14" s="7">
        <v>9.0</v>
      </c>
      <c r="BJ14" s="7">
        <v>2.0</v>
      </c>
      <c r="BK14" s="6">
        <v>0.0</v>
      </c>
      <c r="BL14" s="6">
        <v>0.0</v>
      </c>
      <c r="BM14" s="6">
        <v>0.0</v>
      </c>
      <c r="BN14" s="6">
        <v>0.0</v>
      </c>
      <c r="BO14" s="6">
        <v>0.0</v>
      </c>
      <c r="BP14" s="6">
        <v>0.0</v>
      </c>
      <c r="BQ14" s="7">
        <v>1.0</v>
      </c>
      <c r="BR14" s="6">
        <v>0.0</v>
      </c>
      <c r="BS14" s="6">
        <v>0.0</v>
      </c>
      <c r="BT14" s="6">
        <v>0.0</v>
      </c>
      <c r="BU14" s="7">
        <v>6.0</v>
      </c>
      <c r="BV14" s="6">
        <v>0.0</v>
      </c>
      <c r="BW14" s="7">
        <v>5.0</v>
      </c>
      <c r="BX14" s="6">
        <v>0.0</v>
      </c>
      <c r="BY14" s="6">
        <v>0.0</v>
      </c>
      <c r="BZ14" s="7">
        <v>5.0</v>
      </c>
      <c r="CA14" s="6">
        <v>0.0</v>
      </c>
      <c r="CB14" s="6">
        <v>0.0</v>
      </c>
      <c r="CC14" s="7">
        <v>9.0</v>
      </c>
      <c r="CD14" s="6">
        <v>0.0</v>
      </c>
      <c r="CE14" s="6">
        <v>0.0</v>
      </c>
      <c r="CF14" s="6">
        <v>0.0</v>
      </c>
      <c r="CG14" s="6">
        <v>0.0</v>
      </c>
      <c r="CH14" s="7">
        <v>4.0</v>
      </c>
      <c r="CI14" s="6">
        <v>0.0</v>
      </c>
      <c r="CJ14" s="6">
        <v>0.0</v>
      </c>
      <c r="CK14" s="6">
        <v>0.0</v>
      </c>
      <c r="CL14" s="6">
        <v>0.0</v>
      </c>
      <c r="CM14" s="6">
        <v>0.0</v>
      </c>
      <c r="CN14" s="6">
        <v>0.0</v>
      </c>
      <c r="CO14" s="6">
        <v>0.0</v>
      </c>
      <c r="CP14" s="7">
        <v>5.0</v>
      </c>
      <c r="CQ14" s="6">
        <v>0.0</v>
      </c>
      <c r="CR14" s="6">
        <v>0.0</v>
      </c>
      <c r="CS14" s="7">
        <v>1.0</v>
      </c>
      <c r="CT14" s="6">
        <v>0.0</v>
      </c>
      <c r="CU14" s="6">
        <v>0.0</v>
      </c>
      <c r="CV14" s="7">
        <v>5.0</v>
      </c>
      <c r="CW14" s="6">
        <v>0.0</v>
      </c>
      <c r="CX14" s="6">
        <v>0.0</v>
      </c>
      <c r="CY14" s="6">
        <v>0.0</v>
      </c>
      <c r="CZ14" s="6">
        <v>0.0</v>
      </c>
      <c r="DA14" s="6">
        <v>0.0</v>
      </c>
      <c r="DB14" s="6">
        <v>0.0</v>
      </c>
      <c r="DC14" s="6">
        <v>0.0</v>
      </c>
      <c r="DD14" s="6">
        <v>0.0</v>
      </c>
      <c r="DE14" s="6">
        <v>0.0</v>
      </c>
      <c r="DF14" s="6">
        <v>0.0</v>
      </c>
      <c r="DG14" s="6">
        <v>0.0</v>
      </c>
      <c r="DH14" s="6">
        <v>0.0</v>
      </c>
      <c r="DI14" s="6">
        <v>0.0</v>
      </c>
      <c r="DJ14" s="6">
        <v>0.0</v>
      </c>
      <c r="DK14" s="6">
        <v>0.0</v>
      </c>
      <c r="DL14" s="6">
        <v>0.0</v>
      </c>
      <c r="DM14" s="7">
        <v>2.0</v>
      </c>
      <c r="DN14" s="6">
        <v>0.0</v>
      </c>
      <c r="DO14" s="6">
        <v>0.0</v>
      </c>
      <c r="DP14" s="6">
        <v>0.0</v>
      </c>
      <c r="DQ14" s="6">
        <f t="shared" si="2"/>
        <v>127</v>
      </c>
      <c r="DR14" s="6"/>
      <c r="DS14" s="6"/>
      <c r="DT14" s="6"/>
      <c r="DU14" s="6"/>
      <c r="DV14" s="6"/>
      <c r="DW14" s="6"/>
      <c r="DX14" s="6"/>
    </row>
    <row r="15">
      <c r="A15" s="6">
        <v>13.0</v>
      </c>
      <c r="B15" s="8" t="s">
        <v>17</v>
      </c>
      <c r="C15" s="6">
        <v>0.0</v>
      </c>
      <c r="D15" s="6">
        <v>0.0</v>
      </c>
      <c r="E15" s="6">
        <v>0.0</v>
      </c>
      <c r="F15" s="6">
        <v>20.0</v>
      </c>
      <c r="G15" s="6">
        <v>0.0</v>
      </c>
      <c r="H15" s="7">
        <v>40.0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7">
        <v>2.0</v>
      </c>
      <c r="O15" s="6">
        <v>0.0</v>
      </c>
      <c r="P15" s="6">
        <v>0.0</v>
      </c>
      <c r="Q15" s="7">
        <v>2.0</v>
      </c>
      <c r="R15" s="7">
        <v>15.0</v>
      </c>
      <c r="S15" s="6">
        <v>0.0</v>
      </c>
      <c r="T15" s="6">
        <v>0.0</v>
      </c>
      <c r="U15" s="7">
        <v>5.0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7">
        <v>11.0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6">
        <v>0.0</v>
      </c>
      <c r="AZ15" s="6">
        <v>0.0</v>
      </c>
      <c r="BA15" s="6">
        <v>0.0</v>
      </c>
      <c r="BB15" s="6">
        <v>0.0</v>
      </c>
      <c r="BC15" s="6">
        <v>0.0</v>
      </c>
      <c r="BD15" s="7">
        <v>7.0</v>
      </c>
      <c r="BE15" s="6">
        <v>0.0</v>
      </c>
      <c r="BF15" s="6">
        <v>0.0</v>
      </c>
      <c r="BG15" s="6">
        <v>0.0</v>
      </c>
      <c r="BH15" s="6">
        <v>0.0</v>
      </c>
      <c r="BI15" s="6">
        <v>0.0</v>
      </c>
      <c r="BJ15" s="6">
        <v>0.0</v>
      </c>
      <c r="BK15" s="6">
        <v>0.0</v>
      </c>
      <c r="BL15" s="6">
        <v>0.0</v>
      </c>
      <c r="BM15" s="6">
        <v>0.0</v>
      </c>
      <c r="BN15" s="6">
        <v>0.0</v>
      </c>
      <c r="BO15" s="6">
        <v>0.0</v>
      </c>
      <c r="BP15" s="7">
        <v>4.0</v>
      </c>
      <c r="BQ15" s="7">
        <v>3.0</v>
      </c>
      <c r="BR15" s="6">
        <v>0.0</v>
      </c>
      <c r="BS15" s="6">
        <v>0.0</v>
      </c>
      <c r="BT15" s="6">
        <v>0.0</v>
      </c>
      <c r="BU15" s="6">
        <v>0.0</v>
      </c>
      <c r="BV15" s="6">
        <v>0.0</v>
      </c>
      <c r="BW15" s="6">
        <v>0.0</v>
      </c>
      <c r="BX15" s="6">
        <v>0.0</v>
      </c>
      <c r="BY15" s="6">
        <v>0.0</v>
      </c>
      <c r="BZ15" s="6">
        <v>0.0</v>
      </c>
      <c r="CA15" s="6">
        <v>0.0</v>
      </c>
      <c r="CB15" s="6">
        <v>0.0</v>
      </c>
      <c r="CC15" s="6">
        <v>0.0</v>
      </c>
      <c r="CD15" s="6">
        <v>0.0</v>
      </c>
      <c r="CE15" s="6">
        <v>0.0</v>
      </c>
      <c r="CF15" s="6">
        <v>0.0</v>
      </c>
      <c r="CG15" s="6">
        <v>0.0</v>
      </c>
      <c r="CH15" s="6">
        <v>0.0</v>
      </c>
      <c r="CI15" s="6">
        <v>0.0</v>
      </c>
      <c r="CJ15" s="7">
        <v>10.0</v>
      </c>
      <c r="CK15" s="6">
        <v>0.0</v>
      </c>
      <c r="CL15" s="6">
        <v>0.0</v>
      </c>
      <c r="CM15" s="7">
        <v>5.0</v>
      </c>
      <c r="CN15" s="6">
        <v>0.0</v>
      </c>
      <c r="CO15" s="6">
        <v>0.0</v>
      </c>
      <c r="CP15" s="7">
        <v>5.0</v>
      </c>
      <c r="CQ15" s="6">
        <v>0.0</v>
      </c>
      <c r="CR15" s="6">
        <v>0.0</v>
      </c>
      <c r="CS15" s="6">
        <v>0.0</v>
      </c>
      <c r="CT15" s="6">
        <v>0.0</v>
      </c>
      <c r="CU15" s="6">
        <v>0.0</v>
      </c>
      <c r="CV15" s="6">
        <v>0.0</v>
      </c>
      <c r="CW15" s="6">
        <v>0.0</v>
      </c>
      <c r="CX15" s="6">
        <v>0.0</v>
      </c>
      <c r="CY15" s="6">
        <v>0.0</v>
      </c>
      <c r="CZ15" s="6">
        <v>0.0</v>
      </c>
      <c r="DA15" s="7">
        <v>17.0</v>
      </c>
      <c r="DB15" s="6">
        <v>0.0</v>
      </c>
      <c r="DC15" s="7">
        <v>9.0</v>
      </c>
      <c r="DD15" s="6">
        <v>0.0</v>
      </c>
      <c r="DE15" s="6">
        <v>0.0</v>
      </c>
      <c r="DF15" s="6">
        <v>0.0</v>
      </c>
      <c r="DG15" s="6">
        <v>0.0</v>
      </c>
      <c r="DH15" s="6">
        <v>0.0</v>
      </c>
      <c r="DI15" s="6">
        <v>0.0</v>
      </c>
      <c r="DJ15" s="6">
        <v>0.0</v>
      </c>
      <c r="DK15" s="7">
        <v>15.0</v>
      </c>
      <c r="DL15" s="6">
        <v>0.0</v>
      </c>
      <c r="DM15" s="6">
        <v>0.0</v>
      </c>
      <c r="DN15" s="6">
        <v>0.0</v>
      </c>
      <c r="DO15" s="7">
        <v>4.0</v>
      </c>
      <c r="DP15" s="6">
        <v>0.0</v>
      </c>
      <c r="DQ15" s="6">
        <f t="shared" si="2"/>
        <v>174</v>
      </c>
      <c r="DR15" s="6"/>
      <c r="DS15" s="6"/>
      <c r="DT15" s="6"/>
      <c r="DU15" s="6"/>
      <c r="DV15" s="6"/>
      <c r="DW15" s="6"/>
      <c r="DX15" s="6"/>
    </row>
    <row r="16">
      <c r="A16" s="6">
        <v>14.0</v>
      </c>
      <c r="B16" s="8" t="s">
        <v>18</v>
      </c>
      <c r="C16" s="6">
        <v>0.0</v>
      </c>
      <c r="D16" s="6">
        <v>0.0</v>
      </c>
      <c r="E16" s="6">
        <v>15.0</v>
      </c>
      <c r="F16" s="6">
        <v>10.0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7">
        <v>6.0</v>
      </c>
      <c r="AH16" s="6">
        <v>0.0</v>
      </c>
      <c r="AI16" s="7">
        <v>8.0</v>
      </c>
      <c r="AJ16" s="6">
        <v>0.0</v>
      </c>
      <c r="AK16" s="6">
        <v>0.0</v>
      </c>
      <c r="AL16" s="7">
        <v>0.0</v>
      </c>
      <c r="AM16" s="7">
        <v>8.0</v>
      </c>
      <c r="AN16" s="6">
        <v>0.0</v>
      </c>
      <c r="AO16" s="7">
        <v>9.0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7">
        <v>4.0</v>
      </c>
      <c r="AX16" s="7">
        <v>4.0</v>
      </c>
      <c r="AY16" s="6">
        <v>0.0</v>
      </c>
      <c r="AZ16" s="6">
        <v>0.0</v>
      </c>
      <c r="BA16" s="7">
        <v>5.0</v>
      </c>
      <c r="BB16" s="6">
        <v>0.0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0.0</v>
      </c>
      <c r="BL16" s="6">
        <v>0.0</v>
      </c>
      <c r="BM16" s="6">
        <v>0.0</v>
      </c>
      <c r="BN16" s="6">
        <v>0.0</v>
      </c>
      <c r="BO16" s="6">
        <v>0.0</v>
      </c>
      <c r="BP16" s="7">
        <v>1.0</v>
      </c>
      <c r="BQ16" s="6">
        <v>0.0</v>
      </c>
      <c r="BR16" s="6">
        <v>0.0</v>
      </c>
      <c r="BS16" s="7">
        <v>7.0</v>
      </c>
      <c r="BT16" s="6">
        <v>0.0</v>
      </c>
      <c r="BU16" s="6">
        <v>0.0</v>
      </c>
      <c r="BV16" s="6">
        <v>0.0</v>
      </c>
      <c r="BW16" s="7">
        <v>5.0</v>
      </c>
      <c r="BX16" s="6">
        <v>0.0</v>
      </c>
      <c r="BY16" s="6">
        <v>0.0</v>
      </c>
      <c r="BZ16" s="7">
        <v>7.0</v>
      </c>
      <c r="CA16" s="6">
        <v>0.0</v>
      </c>
      <c r="CB16" s="6">
        <v>0.0</v>
      </c>
      <c r="CC16" s="6">
        <v>0.0</v>
      </c>
      <c r="CD16" s="6">
        <v>0.0</v>
      </c>
      <c r="CE16" s="7">
        <v>10.0</v>
      </c>
      <c r="CF16" s="6">
        <v>0.0</v>
      </c>
      <c r="CG16" s="7">
        <v>5.0</v>
      </c>
      <c r="CH16" s="6">
        <v>0.0</v>
      </c>
      <c r="CI16" s="6">
        <v>0.0</v>
      </c>
      <c r="CJ16" s="6">
        <v>0.0</v>
      </c>
      <c r="CK16" s="7">
        <v>10.0</v>
      </c>
      <c r="CL16" s="6">
        <v>0.0</v>
      </c>
      <c r="CM16" s="6">
        <v>0.0</v>
      </c>
      <c r="CN16" s="6">
        <v>0.0</v>
      </c>
      <c r="CO16" s="6">
        <v>0.0</v>
      </c>
      <c r="CP16" s="7">
        <v>5.0</v>
      </c>
      <c r="CQ16" s="6">
        <v>0.0</v>
      </c>
      <c r="CR16" s="7">
        <v>8.0</v>
      </c>
      <c r="CS16" s="7">
        <v>2.0</v>
      </c>
      <c r="CT16" s="6">
        <v>0.0</v>
      </c>
      <c r="CU16" s="7">
        <v>12.0</v>
      </c>
      <c r="CV16" s="6">
        <v>0.0</v>
      </c>
      <c r="CW16" s="6">
        <v>0.0</v>
      </c>
      <c r="CX16" s="6">
        <v>0.0</v>
      </c>
      <c r="CY16" s="6">
        <v>0.0</v>
      </c>
      <c r="CZ16" s="6">
        <v>0.0</v>
      </c>
      <c r="DA16" s="6">
        <v>0.0</v>
      </c>
      <c r="DB16" s="7">
        <v>25.0</v>
      </c>
      <c r="DC16" s="6">
        <v>0.0</v>
      </c>
      <c r="DD16" s="7">
        <v>15.0</v>
      </c>
      <c r="DE16" s="7">
        <v>15.0</v>
      </c>
      <c r="DF16" s="6">
        <v>0.0</v>
      </c>
      <c r="DG16" s="6">
        <v>0.0</v>
      </c>
      <c r="DH16" s="6">
        <v>0.0</v>
      </c>
      <c r="DI16" s="6">
        <v>0.0</v>
      </c>
      <c r="DJ16" s="6">
        <v>0.0</v>
      </c>
      <c r="DK16" s="7">
        <v>15.0</v>
      </c>
      <c r="DL16" s="6">
        <v>0.0</v>
      </c>
      <c r="DM16" s="7">
        <v>5.0</v>
      </c>
      <c r="DN16" s="6">
        <v>0.0</v>
      </c>
      <c r="DO16" s="6">
        <v>0.0</v>
      </c>
      <c r="DP16" s="6">
        <v>0.0</v>
      </c>
      <c r="DQ16" s="6">
        <f t="shared" si="2"/>
        <v>216</v>
      </c>
      <c r="DR16" s="6"/>
      <c r="DS16" s="9"/>
      <c r="DT16" s="6"/>
      <c r="DU16" s="6"/>
      <c r="DV16" s="6"/>
      <c r="DW16" s="6"/>
      <c r="DX16" s="6"/>
    </row>
    <row r="17">
      <c r="A17" s="6">
        <v>15.0</v>
      </c>
      <c r="B17" s="8" t="s">
        <v>19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20.0</v>
      </c>
      <c r="J17" s="6">
        <v>0.0</v>
      </c>
      <c r="K17" s="6">
        <v>0.0</v>
      </c>
      <c r="L17" s="6">
        <v>0.0</v>
      </c>
      <c r="M17" s="6">
        <v>0.0</v>
      </c>
      <c r="N17" s="7">
        <v>4.0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7">
        <v>2.0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7">
        <v>4.0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7">
        <v>15.0</v>
      </c>
      <c r="AQ17" s="6">
        <v>0.0</v>
      </c>
      <c r="AR17" s="6">
        <v>0.0</v>
      </c>
      <c r="AS17" s="6">
        <v>0.0</v>
      </c>
      <c r="AT17" s="7">
        <v>8.0</v>
      </c>
      <c r="AU17" s="6">
        <v>0.0</v>
      </c>
      <c r="AV17" s="6">
        <v>0.0</v>
      </c>
      <c r="AW17" s="6">
        <v>0.0</v>
      </c>
      <c r="AX17" s="7">
        <v>4.0</v>
      </c>
      <c r="AY17" s="6">
        <v>0.0</v>
      </c>
      <c r="AZ17" s="6">
        <v>0.0</v>
      </c>
      <c r="BA17" s="6">
        <v>0.0</v>
      </c>
      <c r="BB17" s="6">
        <v>0.0</v>
      </c>
      <c r="BC17" s="6">
        <v>0.0</v>
      </c>
      <c r="BD17" s="6">
        <v>0.0</v>
      </c>
      <c r="BE17" s="6">
        <v>0.0</v>
      </c>
      <c r="BF17" s="6">
        <v>0.0</v>
      </c>
      <c r="BG17" s="7">
        <v>7.0</v>
      </c>
      <c r="BH17" s="6">
        <v>0.0</v>
      </c>
      <c r="BI17" s="7">
        <v>10.0</v>
      </c>
      <c r="BJ17" s="7">
        <v>3.0</v>
      </c>
      <c r="BK17" s="6">
        <v>0.0</v>
      </c>
      <c r="BL17" s="6">
        <v>0.0</v>
      </c>
      <c r="BM17" s="6">
        <v>0.0</v>
      </c>
      <c r="BN17" s="6">
        <v>0.0</v>
      </c>
      <c r="BO17" s="6">
        <v>0.0</v>
      </c>
      <c r="BP17" s="7">
        <v>1.0</v>
      </c>
      <c r="BQ17" s="7">
        <v>2.0</v>
      </c>
      <c r="BR17" s="6">
        <v>0.0</v>
      </c>
      <c r="BS17" s="6">
        <v>0.0</v>
      </c>
      <c r="BT17" s="6">
        <v>0.0</v>
      </c>
      <c r="BU17" s="6">
        <v>0.0</v>
      </c>
      <c r="BV17" s="6">
        <v>0.0</v>
      </c>
      <c r="BW17" s="7">
        <v>5.0</v>
      </c>
      <c r="BX17" s="6">
        <v>0.0</v>
      </c>
      <c r="BY17" s="6">
        <v>0.0</v>
      </c>
      <c r="BZ17" s="7">
        <v>8.0</v>
      </c>
      <c r="CA17" s="6">
        <v>0.0</v>
      </c>
      <c r="CB17" s="7">
        <v>50.0</v>
      </c>
      <c r="CC17" s="7">
        <v>10.0</v>
      </c>
      <c r="CD17" s="6">
        <v>0.0</v>
      </c>
      <c r="CE17" s="6">
        <v>0.0</v>
      </c>
      <c r="CF17" s="7">
        <v>12.0</v>
      </c>
      <c r="CG17" s="6">
        <v>0.0</v>
      </c>
      <c r="CH17" s="6">
        <v>0.0</v>
      </c>
      <c r="CI17" s="6">
        <v>0.0</v>
      </c>
      <c r="CJ17" s="6">
        <v>0.0</v>
      </c>
      <c r="CK17" s="6">
        <v>0.0</v>
      </c>
      <c r="CL17" s="6">
        <v>0.0</v>
      </c>
      <c r="CM17" s="6">
        <v>0.0</v>
      </c>
      <c r="CN17" s="6">
        <v>0.0</v>
      </c>
      <c r="CO17" s="6">
        <v>0.0</v>
      </c>
      <c r="CP17" s="7">
        <v>5.0</v>
      </c>
      <c r="CQ17" s="6">
        <v>0.0</v>
      </c>
      <c r="CR17" s="6">
        <v>0.0</v>
      </c>
      <c r="CS17" s="7">
        <v>3.0</v>
      </c>
      <c r="CT17" s="6">
        <v>0.0</v>
      </c>
      <c r="CU17" s="6">
        <v>0.0</v>
      </c>
      <c r="CV17" s="6">
        <v>0.0</v>
      </c>
      <c r="CW17" s="6">
        <v>0.0</v>
      </c>
      <c r="CX17" s="6">
        <v>0.0</v>
      </c>
      <c r="CY17" s="6">
        <v>0.0</v>
      </c>
      <c r="CZ17" s="6">
        <v>0.0</v>
      </c>
      <c r="DA17" s="6">
        <v>0.0</v>
      </c>
      <c r="DB17" s="6">
        <v>0.0</v>
      </c>
      <c r="DC17" s="6">
        <v>0.0</v>
      </c>
      <c r="DD17" s="6">
        <v>0.0</v>
      </c>
      <c r="DE17" s="6">
        <v>0.0</v>
      </c>
      <c r="DF17" s="6">
        <v>0.0</v>
      </c>
      <c r="DG17" s="6">
        <v>0.0</v>
      </c>
      <c r="DH17" s="6">
        <v>0.0</v>
      </c>
      <c r="DI17" s="7">
        <v>12.0</v>
      </c>
      <c r="DJ17" s="6">
        <v>0.0</v>
      </c>
      <c r="DK17" s="6">
        <v>0.0</v>
      </c>
      <c r="DL17" s="6">
        <v>0.0</v>
      </c>
      <c r="DM17" s="6">
        <v>0.0</v>
      </c>
      <c r="DN17" s="6">
        <v>0.0</v>
      </c>
      <c r="DO17" s="6">
        <v>0.0</v>
      </c>
      <c r="DP17" s="6">
        <v>0.0</v>
      </c>
      <c r="DQ17" s="6">
        <f t="shared" si="2"/>
        <v>185</v>
      </c>
      <c r="DR17" s="6"/>
      <c r="DS17" s="6"/>
      <c r="DT17" s="9"/>
      <c r="DU17" s="6"/>
      <c r="DV17" s="6"/>
      <c r="DW17" s="6"/>
      <c r="DX17" s="6"/>
    </row>
    <row r="18">
      <c r="A18" s="6">
        <v>16.0</v>
      </c>
      <c r="B18" s="8" t="s">
        <v>20</v>
      </c>
      <c r="C18" s="6">
        <v>0.0</v>
      </c>
      <c r="D18" s="6">
        <v>0.0</v>
      </c>
      <c r="E18" s="6">
        <v>0.0</v>
      </c>
      <c r="F18" s="6">
        <v>0.0</v>
      </c>
      <c r="G18" s="7">
        <v>15.0</v>
      </c>
      <c r="H18" s="6">
        <v>0.0</v>
      </c>
      <c r="I18" s="6">
        <v>0.0</v>
      </c>
      <c r="J18" s="6">
        <v>0.0</v>
      </c>
      <c r="K18" s="7">
        <v>0.0</v>
      </c>
      <c r="L18" s="7">
        <v>15.0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7">
        <v>2.0</v>
      </c>
      <c r="AH18" s="7">
        <v>20.0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7">
        <v>0.0</v>
      </c>
      <c r="AS18" s="6">
        <v>0.0</v>
      </c>
      <c r="AT18" s="6">
        <v>0.0</v>
      </c>
      <c r="AU18" s="6">
        <v>0.0</v>
      </c>
      <c r="AV18" s="6">
        <v>0.0</v>
      </c>
      <c r="AW18" s="7">
        <v>10.0</v>
      </c>
      <c r="AX18" s="6">
        <v>0.0</v>
      </c>
      <c r="AY18" s="6">
        <v>0.0</v>
      </c>
      <c r="AZ18" s="6">
        <v>0.0</v>
      </c>
      <c r="BA18" s="7">
        <v>30.0</v>
      </c>
      <c r="BB18" s="6">
        <v>0.0</v>
      </c>
      <c r="BC18" s="6">
        <v>0.0</v>
      </c>
      <c r="BD18" s="6">
        <v>0.0</v>
      </c>
      <c r="BE18" s="6">
        <v>0.0</v>
      </c>
      <c r="BF18" s="7">
        <v>20.0</v>
      </c>
      <c r="BG18" s="6">
        <v>0.0</v>
      </c>
      <c r="BH18" s="7">
        <v>9.0</v>
      </c>
      <c r="BI18" s="6">
        <v>0.0</v>
      </c>
      <c r="BJ18" s="7">
        <v>4.0</v>
      </c>
      <c r="BK18" s="6">
        <v>0.0</v>
      </c>
      <c r="BL18" s="6">
        <v>0.0</v>
      </c>
      <c r="BM18" s="7">
        <v>1.0</v>
      </c>
      <c r="BN18" s="6">
        <v>0.0</v>
      </c>
      <c r="BO18" s="6">
        <v>0.0</v>
      </c>
      <c r="BP18" s="7">
        <v>1.0</v>
      </c>
      <c r="BQ18" s="7">
        <v>2.0</v>
      </c>
      <c r="BR18" s="6">
        <v>0.0</v>
      </c>
      <c r="BS18" s="6">
        <v>0.0</v>
      </c>
      <c r="BT18" s="6">
        <v>0.0</v>
      </c>
      <c r="BU18" s="6">
        <v>0.0</v>
      </c>
      <c r="BV18" s="6">
        <v>0.0</v>
      </c>
      <c r="BW18" s="7">
        <v>12.0</v>
      </c>
      <c r="BX18" s="6">
        <v>0.0</v>
      </c>
      <c r="BY18" s="6">
        <v>0.0</v>
      </c>
      <c r="BZ18" s="6">
        <v>0.0</v>
      </c>
      <c r="CA18" s="6">
        <v>0.0</v>
      </c>
      <c r="CB18" s="6">
        <v>0.0</v>
      </c>
      <c r="CC18" s="6">
        <v>0.0</v>
      </c>
      <c r="CD18" s="6">
        <v>0.0</v>
      </c>
      <c r="CE18" s="6">
        <v>0.0</v>
      </c>
      <c r="CF18" s="6">
        <v>0.0</v>
      </c>
      <c r="CG18" s="6">
        <v>0.0</v>
      </c>
      <c r="CH18" s="6">
        <v>0.0</v>
      </c>
      <c r="CI18" s="6">
        <v>0.0</v>
      </c>
      <c r="CJ18" s="6">
        <v>0.0</v>
      </c>
      <c r="CK18" s="6">
        <v>0.0</v>
      </c>
      <c r="CL18" s="6">
        <v>0.0</v>
      </c>
      <c r="CM18" s="6">
        <v>0.0</v>
      </c>
      <c r="CN18" s="6">
        <v>0.0</v>
      </c>
      <c r="CO18" s="6">
        <v>0.0</v>
      </c>
      <c r="CP18" s="7">
        <v>5.0</v>
      </c>
      <c r="CQ18" s="6">
        <v>0.0</v>
      </c>
      <c r="CR18" s="6">
        <v>0.0</v>
      </c>
      <c r="CS18" s="6">
        <v>0.0</v>
      </c>
      <c r="CT18" s="6">
        <v>0.0</v>
      </c>
      <c r="CU18" s="6">
        <v>0.0</v>
      </c>
      <c r="CV18" s="6">
        <v>0.0</v>
      </c>
      <c r="CW18" s="6">
        <v>0.0</v>
      </c>
      <c r="CX18" s="6">
        <v>0.0</v>
      </c>
      <c r="CY18" s="6">
        <v>0.0</v>
      </c>
      <c r="CZ18" s="6">
        <v>0.0</v>
      </c>
      <c r="DA18" s="6">
        <v>0.0</v>
      </c>
      <c r="DB18" s="6">
        <v>0.0</v>
      </c>
      <c r="DC18" s="6">
        <v>0.0</v>
      </c>
      <c r="DD18" s="6">
        <v>0.0</v>
      </c>
      <c r="DE18" s="6">
        <v>0.0</v>
      </c>
      <c r="DF18" s="6">
        <v>0.0</v>
      </c>
      <c r="DG18" s="7">
        <v>6.0</v>
      </c>
      <c r="DH18" s="6">
        <v>0.0</v>
      </c>
      <c r="DI18" s="6">
        <v>0.0</v>
      </c>
      <c r="DJ18" s="6">
        <v>0.0</v>
      </c>
      <c r="DK18" s="6">
        <v>0.0</v>
      </c>
      <c r="DL18" s="6">
        <v>0.0</v>
      </c>
      <c r="DM18" s="6">
        <v>0.0</v>
      </c>
      <c r="DN18" s="6">
        <v>0.0</v>
      </c>
      <c r="DO18" s="6">
        <v>0.0</v>
      </c>
      <c r="DP18" s="6">
        <v>0.0</v>
      </c>
      <c r="DQ18" s="6">
        <f t="shared" si="2"/>
        <v>152</v>
      </c>
      <c r="DR18" s="6"/>
      <c r="DS18" s="6"/>
      <c r="DT18" s="6"/>
      <c r="DU18" s="6"/>
      <c r="DV18" s="6"/>
      <c r="DW18" s="6"/>
      <c r="DX18" s="6"/>
    </row>
    <row r="19">
      <c r="A19" s="6">
        <v>17.0</v>
      </c>
      <c r="B19" s="8" t="s">
        <v>21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7">
        <v>0.0</v>
      </c>
      <c r="K19" s="7">
        <v>1.0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7">
        <v>6.0</v>
      </c>
      <c r="T19" s="6">
        <v>0.0</v>
      </c>
      <c r="U19" s="7">
        <v>4.0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7">
        <v>5.0</v>
      </c>
      <c r="AL19" s="6">
        <v>0.0</v>
      </c>
      <c r="AM19" s="6">
        <v>0.0</v>
      </c>
      <c r="AN19" s="6">
        <v>0.0</v>
      </c>
      <c r="AO19" s="7">
        <v>4.0</v>
      </c>
      <c r="AP19" s="6">
        <v>0.0</v>
      </c>
      <c r="AQ19" s="6">
        <v>0.0</v>
      </c>
      <c r="AR19" s="7">
        <v>11.0</v>
      </c>
      <c r="AS19" s="6">
        <v>0.0</v>
      </c>
      <c r="AT19" s="6">
        <v>0.0</v>
      </c>
      <c r="AU19" s="6">
        <v>0.0</v>
      </c>
      <c r="AV19" s="6">
        <v>0.0</v>
      </c>
      <c r="AW19" s="7">
        <v>16.0</v>
      </c>
      <c r="AX19" s="6">
        <v>0.0</v>
      </c>
      <c r="AY19" s="6">
        <v>0.0</v>
      </c>
      <c r="AZ19" s="6">
        <v>0.0</v>
      </c>
      <c r="BA19" s="6">
        <v>0.0</v>
      </c>
      <c r="BB19" s="7">
        <v>6.0</v>
      </c>
      <c r="BC19" s="6">
        <v>0.0</v>
      </c>
      <c r="BD19" s="6">
        <v>0.0</v>
      </c>
      <c r="BE19" s="7">
        <v>7.0</v>
      </c>
      <c r="BF19" s="6">
        <v>0.0</v>
      </c>
      <c r="BG19" s="6">
        <v>0.0</v>
      </c>
      <c r="BH19" s="6">
        <v>0.0</v>
      </c>
      <c r="BI19" s="6">
        <v>0.0</v>
      </c>
      <c r="BJ19" s="6">
        <v>0.0</v>
      </c>
      <c r="BK19" s="6">
        <v>0.0</v>
      </c>
      <c r="BL19" s="6">
        <v>0.0</v>
      </c>
      <c r="BM19" s="6">
        <v>0.0</v>
      </c>
      <c r="BN19" s="6">
        <v>0.0</v>
      </c>
      <c r="BO19" s="6">
        <v>0.0</v>
      </c>
      <c r="BP19" s="7">
        <v>1.0</v>
      </c>
      <c r="BQ19" s="7">
        <v>3.0</v>
      </c>
      <c r="BR19" s="6">
        <v>0.0</v>
      </c>
      <c r="BS19" s="6">
        <v>0.0</v>
      </c>
      <c r="BT19" s="6">
        <v>0.0</v>
      </c>
      <c r="BU19" s="6">
        <v>0.0</v>
      </c>
      <c r="BV19" s="6">
        <v>0.0</v>
      </c>
      <c r="BW19" s="6">
        <v>0.0</v>
      </c>
      <c r="BX19" s="6">
        <v>0.0</v>
      </c>
      <c r="BY19" s="6">
        <v>0.0</v>
      </c>
      <c r="BZ19" s="7">
        <v>10.0</v>
      </c>
      <c r="CA19" s="6">
        <v>0.0</v>
      </c>
      <c r="CB19" s="6">
        <v>0.0</v>
      </c>
      <c r="CC19" s="6">
        <v>0.0</v>
      </c>
      <c r="CD19" s="6">
        <v>0.0</v>
      </c>
      <c r="CE19" s="6">
        <v>0.0</v>
      </c>
      <c r="CF19" s="6">
        <v>0.0</v>
      </c>
      <c r="CG19" s="6">
        <v>0.0</v>
      </c>
      <c r="CH19" s="6">
        <v>0.0</v>
      </c>
      <c r="CI19" s="6">
        <v>0.0</v>
      </c>
      <c r="CJ19" s="6">
        <v>0.0</v>
      </c>
      <c r="CK19" s="6">
        <v>0.0</v>
      </c>
      <c r="CL19" s="6">
        <v>0.0</v>
      </c>
      <c r="CM19" s="6">
        <v>0.0</v>
      </c>
      <c r="CN19" s="6">
        <v>0.0</v>
      </c>
      <c r="CO19" s="6">
        <v>0.0</v>
      </c>
      <c r="CP19" s="7">
        <v>5.0</v>
      </c>
      <c r="CQ19" s="7">
        <v>4.0</v>
      </c>
      <c r="CR19" s="6">
        <v>0.0</v>
      </c>
      <c r="CS19" s="6">
        <v>0.0</v>
      </c>
      <c r="CT19" s="6">
        <v>0.0</v>
      </c>
      <c r="CU19" s="6">
        <v>0.0</v>
      </c>
      <c r="CV19" s="6">
        <v>0.0</v>
      </c>
      <c r="CW19" s="6">
        <v>0.0</v>
      </c>
      <c r="CX19" s="6">
        <v>0.0</v>
      </c>
      <c r="CY19" s="7">
        <v>4.0</v>
      </c>
      <c r="CZ19" s="6">
        <v>0.0</v>
      </c>
      <c r="DA19" s="6">
        <v>0.0</v>
      </c>
      <c r="DB19" s="6">
        <v>0.0</v>
      </c>
      <c r="DC19" s="6">
        <v>0.0</v>
      </c>
      <c r="DD19" s="6">
        <v>0.0</v>
      </c>
      <c r="DE19" s="6">
        <v>0.0</v>
      </c>
      <c r="DF19" s="7">
        <v>1.0</v>
      </c>
      <c r="DG19" s="6">
        <v>0.0</v>
      </c>
      <c r="DH19" s="6">
        <v>0.0</v>
      </c>
      <c r="DI19" s="6">
        <v>0.0</v>
      </c>
      <c r="DJ19" s="6">
        <v>0.0</v>
      </c>
      <c r="DK19" s="6">
        <v>0.0</v>
      </c>
      <c r="DL19" s="6">
        <v>0.0</v>
      </c>
      <c r="DM19" s="6">
        <v>0.0</v>
      </c>
      <c r="DN19" s="6">
        <v>0.0</v>
      </c>
      <c r="DO19" s="6">
        <v>0.0</v>
      </c>
      <c r="DP19" s="6">
        <v>0.0</v>
      </c>
      <c r="DQ19" s="6">
        <f t="shared" si="2"/>
        <v>88</v>
      </c>
      <c r="DR19" s="6"/>
      <c r="DS19" s="9"/>
      <c r="DT19" s="6"/>
      <c r="DU19" s="6"/>
      <c r="DV19" s="6"/>
      <c r="DW19" s="6"/>
      <c r="DX19" s="6"/>
    </row>
    <row r="20">
      <c r="A20" s="6">
        <v>18.0</v>
      </c>
      <c r="B20" s="8" t="s">
        <v>22</v>
      </c>
      <c r="C20" s="6">
        <v>0.0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7">
        <v>5.0</v>
      </c>
      <c r="N20" s="6">
        <v>0.0</v>
      </c>
      <c r="O20" s="6">
        <v>0.0</v>
      </c>
      <c r="P20" s="7">
        <v>20.0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7">
        <v>10.0</v>
      </c>
      <c r="AI20" s="6">
        <v>0.0</v>
      </c>
      <c r="AJ20" s="7">
        <v>1.0</v>
      </c>
      <c r="AK20" s="7">
        <v>10.0</v>
      </c>
      <c r="AL20" s="7">
        <v>4.0</v>
      </c>
      <c r="AM20" s="7">
        <v>8.0</v>
      </c>
      <c r="AN20" s="6">
        <v>0.0</v>
      </c>
      <c r="AO20" s="6">
        <v>0.0</v>
      </c>
      <c r="AP20" s="7">
        <v>10.0</v>
      </c>
      <c r="AQ20" s="7">
        <v>9.0</v>
      </c>
      <c r="AR20" s="6">
        <v>0.0</v>
      </c>
      <c r="AS20" s="7">
        <v>10.0</v>
      </c>
      <c r="AT20" s="6">
        <v>0.0</v>
      </c>
      <c r="AU20" s="6">
        <v>0.0</v>
      </c>
      <c r="AV20" s="7">
        <v>4.0</v>
      </c>
      <c r="AW20" s="6">
        <v>0.0</v>
      </c>
      <c r="AX20" s="6">
        <v>0.0</v>
      </c>
      <c r="AY20" s="6">
        <v>0.0</v>
      </c>
      <c r="AZ20" s="7">
        <v>8.0</v>
      </c>
      <c r="BA20" s="6">
        <v>0.0</v>
      </c>
      <c r="BB20" s="6">
        <v>0.0</v>
      </c>
      <c r="BC20" s="6">
        <v>0.0</v>
      </c>
      <c r="BD20" s="6">
        <v>0.0</v>
      </c>
      <c r="BE20" s="7">
        <v>10.0</v>
      </c>
      <c r="BF20" s="6">
        <v>0.0</v>
      </c>
      <c r="BG20" s="7">
        <v>3.0</v>
      </c>
      <c r="BH20" s="6">
        <v>0.0</v>
      </c>
      <c r="BI20" s="7">
        <v>5.0</v>
      </c>
      <c r="BJ20" s="7">
        <v>6.0</v>
      </c>
      <c r="BK20" s="6">
        <v>0.0</v>
      </c>
      <c r="BL20" s="6">
        <v>0.0</v>
      </c>
      <c r="BM20" s="7">
        <v>1.0</v>
      </c>
      <c r="BN20" s="7">
        <v>10.0</v>
      </c>
      <c r="BO20" s="7">
        <v>10.0</v>
      </c>
      <c r="BP20" s="7">
        <v>30.0</v>
      </c>
      <c r="BQ20" s="6">
        <v>0.0</v>
      </c>
      <c r="BR20" s="6">
        <v>0.0</v>
      </c>
      <c r="BS20" s="6">
        <v>0.0</v>
      </c>
      <c r="BT20" s="7">
        <v>1.0</v>
      </c>
      <c r="BU20" s="6">
        <v>0.0</v>
      </c>
      <c r="BV20" s="7">
        <v>5.0</v>
      </c>
      <c r="BW20" s="6">
        <v>0.0</v>
      </c>
      <c r="BX20" s="7">
        <v>6.0</v>
      </c>
      <c r="BY20" s="7">
        <v>20.0</v>
      </c>
      <c r="BZ20" s="7">
        <v>1.0</v>
      </c>
      <c r="CA20" s="7">
        <v>1.0</v>
      </c>
      <c r="CB20" s="7">
        <v>50.0</v>
      </c>
      <c r="CC20" s="7">
        <v>7.0</v>
      </c>
      <c r="CD20" s="6">
        <v>0.0</v>
      </c>
      <c r="CE20" s="7">
        <v>3.0</v>
      </c>
      <c r="CF20" s="7">
        <v>17.0</v>
      </c>
      <c r="CG20" s="6">
        <v>0.0</v>
      </c>
      <c r="CH20" s="6">
        <v>0.0</v>
      </c>
      <c r="CI20" s="6">
        <v>0.0</v>
      </c>
      <c r="CJ20" s="6">
        <v>0.0</v>
      </c>
      <c r="CK20" s="6">
        <v>0.0</v>
      </c>
      <c r="CL20" s="6">
        <v>0.0</v>
      </c>
      <c r="CM20" s="7">
        <v>2.0</v>
      </c>
      <c r="CN20" s="6">
        <v>0.0</v>
      </c>
      <c r="CO20" s="6">
        <v>0.0</v>
      </c>
      <c r="CP20" s="7">
        <v>15.0</v>
      </c>
      <c r="CQ20" s="7">
        <v>2.0</v>
      </c>
      <c r="CR20" s="7">
        <v>10.0</v>
      </c>
      <c r="CS20" s="7">
        <v>15.0</v>
      </c>
      <c r="CT20" s="7">
        <v>30.0</v>
      </c>
      <c r="CU20" s="7">
        <v>18.0</v>
      </c>
      <c r="CV20" s="6">
        <v>0.0</v>
      </c>
      <c r="CW20" s="6">
        <v>0.0</v>
      </c>
      <c r="CX20" s="7">
        <v>30.0</v>
      </c>
      <c r="CY20" s="6">
        <v>0.0</v>
      </c>
      <c r="CZ20" s="6">
        <v>0.0</v>
      </c>
      <c r="DA20" s="6">
        <v>0.0</v>
      </c>
      <c r="DB20" s="7">
        <v>10.0</v>
      </c>
      <c r="DC20" s="6">
        <v>0.0</v>
      </c>
      <c r="DD20" s="6">
        <v>0.0</v>
      </c>
      <c r="DE20" s="6">
        <v>0.0</v>
      </c>
      <c r="DF20" s="7">
        <v>25.0</v>
      </c>
      <c r="DG20" s="6">
        <v>0.0</v>
      </c>
      <c r="DH20" s="6">
        <v>0.0</v>
      </c>
      <c r="DI20" s="6">
        <v>0.0</v>
      </c>
      <c r="DJ20" s="6">
        <v>0.0</v>
      </c>
      <c r="DK20" s="7">
        <v>15.0</v>
      </c>
      <c r="DL20" s="6">
        <v>0.0</v>
      </c>
      <c r="DM20" s="7">
        <v>20.0</v>
      </c>
      <c r="DN20" s="6">
        <v>0.0</v>
      </c>
      <c r="DO20" s="6">
        <v>0.0</v>
      </c>
      <c r="DP20" s="7">
        <v>15.0</v>
      </c>
      <c r="DQ20" s="6">
        <f t="shared" si="2"/>
        <v>492</v>
      </c>
      <c r="DR20" s="6"/>
      <c r="DS20" s="6"/>
      <c r="DT20" s="9"/>
      <c r="DU20" s="6"/>
      <c r="DV20" s="6"/>
      <c r="DW20" s="6"/>
      <c r="DX20" s="6"/>
    </row>
    <row r="21">
      <c r="A21" s="6">
        <v>19.0</v>
      </c>
      <c r="B21" s="8" t="s">
        <v>23</v>
      </c>
      <c r="C21" s="6">
        <v>0.0</v>
      </c>
      <c r="D21" s="6">
        <v>10.0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7">
        <v>0.0</v>
      </c>
      <c r="L21" s="7">
        <v>10.0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7">
        <v>4.0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7">
        <v>15.0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7">
        <v>2.0</v>
      </c>
      <c r="AX21" s="7">
        <v>1.0</v>
      </c>
      <c r="AY21" s="7">
        <v>14.0</v>
      </c>
      <c r="AZ21" s="6">
        <v>0.0</v>
      </c>
      <c r="BA21" s="7">
        <v>9.0</v>
      </c>
      <c r="BB21" s="7">
        <v>8.0</v>
      </c>
      <c r="BC21" s="7">
        <v>12.0</v>
      </c>
      <c r="BD21" s="6">
        <v>0.0</v>
      </c>
      <c r="BE21" s="7">
        <v>4.0</v>
      </c>
      <c r="BF21" s="6">
        <v>0.0</v>
      </c>
      <c r="BG21" s="7">
        <v>8.0</v>
      </c>
      <c r="BH21" s="6">
        <v>0.0</v>
      </c>
      <c r="BI21" s="6">
        <v>0.0</v>
      </c>
      <c r="BJ21" s="6">
        <v>0.0</v>
      </c>
      <c r="BK21" s="6">
        <v>0.0</v>
      </c>
      <c r="BL21" s="6">
        <v>0.0</v>
      </c>
      <c r="BM21" s="7">
        <v>3.0</v>
      </c>
      <c r="BN21" s="6">
        <v>0.0</v>
      </c>
      <c r="BO21" s="6">
        <v>0.0</v>
      </c>
      <c r="BP21" s="6">
        <v>0.0</v>
      </c>
      <c r="BQ21" s="6">
        <v>0.0</v>
      </c>
      <c r="BR21" s="6">
        <v>0.0</v>
      </c>
      <c r="BS21" s="7">
        <v>12.0</v>
      </c>
      <c r="BT21" s="7">
        <v>4.0</v>
      </c>
      <c r="BU21" s="7">
        <v>0.0</v>
      </c>
      <c r="BV21" s="6">
        <v>0.0</v>
      </c>
      <c r="BW21" s="7">
        <v>0.0</v>
      </c>
      <c r="BX21" s="7">
        <v>5.0</v>
      </c>
      <c r="BY21" s="6">
        <v>0.0</v>
      </c>
      <c r="BZ21" s="7">
        <v>2.0</v>
      </c>
      <c r="CA21" s="6">
        <v>0.0</v>
      </c>
      <c r="CB21" s="7">
        <v>0.0</v>
      </c>
      <c r="CC21" s="7">
        <v>8.0</v>
      </c>
      <c r="CD21" s="7">
        <v>0.0</v>
      </c>
      <c r="CE21" s="7">
        <v>4.0</v>
      </c>
      <c r="CF21" s="6">
        <v>0.0</v>
      </c>
      <c r="CG21" s="7">
        <v>20.0</v>
      </c>
      <c r="CH21" s="6">
        <v>0.0</v>
      </c>
      <c r="CI21" s="6">
        <v>0.0</v>
      </c>
      <c r="CJ21" s="6">
        <v>0.0</v>
      </c>
      <c r="CK21" s="7">
        <v>8.0</v>
      </c>
      <c r="CL21" s="6">
        <v>0.0</v>
      </c>
      <c r="CM21" s="6">
        <v>0.0</v>
      </c>
      <c r="CN21" s="6">
        <v>0.0</v>
      </c>
      <c r="CO21" s="7">
        <v>6.0</v>
      </c>
      <c r="CP21" s="7">
        <v>15.0</v>
      </c>
      <c r="CQ21" s="6">
        <v>0.0</v>
      </c>
      <c r="CR21" s="6">
        <v>0.0</v>
      </c>
      <c r="CS21" s="6">
        <v>0.0</v>
      </c>
      <c r="CT21" s="7">
        <v>50.0</v>
      </c>
      <c r="CU21" s="6">
        <v>0.0</v>
      </c>
      <c r="CV21" s="6">
        <v>0.0</v>
      </c>
      <c r="CW21" s="6">
        <v>0.0</v>
      </c>
      <c r="CX21" s="6">
        <v>0.0</v>
      </c>
      <c r="CY21" s="6">
        <v>0.0</v>
      </c>
      <c r="CZ21" s="6">
        <v>0.0</v>
      </c>
      <c r="DA21" s="6">
        <v>0.0</v>
      </c>
      <c r="DB21" s="6">
        <v>0.0</v>
      </c>
      <c r="DC21" s="7">
        <v>6.0</v>
      </c>
      <c r="DD21" s="6">
        <v>0.0</v>
      </c>
      <c r="DE21" s="7">
        <v>6.0</v>
      </c>
      <c r="DF21" s="6">
        <v>0.0</v>
      </c>
      <c r="DG21" s="6">
        <v>0.0</v>
      </c>
      <c r="DH21" s="6">
        <v>0.0</v>
      </c>
      <c r="DI21" s="6">
        <v>0.0</v>
      </c>
      <c r="DJ21" s="7">
        <v>30.0</v>
      </c>
      <c r="DK21" s="6">
        <v>0.0</v>
      </c>
      <c r="DL21" s="7">
        <v>30.0</v>
      </c>
      <c r="DM21" s="6">
        <v>0.0</v>
      </c>
      <c r="DN21" s="7">
        <v>5.0</v>
      </c>
      <c r="DO21" s="6">
        <v>0.0</v>
      </c>
      <c r="DP21" s="6">
        <v>0.0</v>
      </c>
      <c r="DQ21" s="6">
        <f t="shared" si="2"/>
        <v>311</v>
      </c>
      <c r="DR21" s="9"/>
      <c r="DS21" s="6"/>
      <c r="DT21" s="6"/>
      <c r="DU21" s="6"/>
      <c r="DV21" s="6"/>
      <c r="DW21" s="6"/>
      <c r="DX21" s="6"/>
    </row>
    <row r="22">
      <c r="A22" s="10"/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6">
        <f>SUM(DQ3:DQ21)</f>
        <v>3768</v>
      </c>
      <c r="DR22" s="8"/>
      <c r="DS22" s="8"/>
      <c r="DT22" s="8"/>
      <c r="DU22" s="8"/>
      <c r="DV22" s="8"/>
      <c r="DW22" s="8"/>
      <c r="DX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11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  <c r="CV595" s="8"/>
      <c r="CW595" s="8"/>
      <c r="CX595" s="8"/>
      <c r="CY595" s="8"/>
      <c r="CZ595" s="8"/>
      <c r="DA595" s="8"/>
      <c r="DB595" s="8"/>
      <c r="DC595" s="8"/>
      <c r="DD595" s="8"/>
      <c r="DE595" s="8"/>
      <c r="DF595" s="8"/>
      <c r="DG595" s="8"/>
      <c r="DH595" s="8"/>
      <c r="DI595" s="8"/>
      <c r="DJ595" s="8"/>
      <c r="DK595" s="8"/>
      <c r="DL595" s="8"/>
      <c r="DM595" s="8"/>
      <c r="DN595" s="8"/>
      <c r="DO595" s="8"/>
      <c r="DP595" s="8"/>
      <c r="DQ595" s="8"/>
      <c r="DR595" s="8"/>
      <c r="DS595" s="8"/>
      <c r="DT595" s="8"/>
      <c r="DU595" s="8"/>
      <c r="DV595" s="8"/>
      <c r="DW595" s="8"/>
      <c r="DX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  <c r="CV596" s="8"/>
      <c r="CW596" s="8"/>
      <c r="CX596" s="8"/>
      <c r="CY596" s="8"/>
      <c r="CZ596" s="8"/>
      <c r="DA596" s="8"/>
      <c r="DB596" s="8"/>
      <c r="DC596" s="8"/>
      <c r="DD596" s="8"/>
      <c r="DE596" s="8"/>
      <c r="DF596" s="8"/>
      <c r="DG596" s="8"/>
      <c r="DH596" s="8"/>
      <c r="DI596" s="8"/>
      <c r="DJ596" s="8"/>
      <c r="DK596" s="8"/>
      <c r="DL596" s="8"/>
      <c r="DM596" s="8"/>
      <c r="DN596" s="8"/>
      <c r="DO596" s="8"/>
      <c r="DP596" s="8"/>
      <c r="DQ596" s="8"/>
      <c r="DR596" s="8"/>
      <c r="DS596" s="8"/>
      <c r="DT596" s="8"/>
      <c r="DU596" s="8"/>
      <c r="DV596" s="8"/>
      <c r="DW596" s="8"/>
      <c r="DX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  <c r="CV597" s="8"/>
      <c r="CW597" s="8"/>
      <c r="CX597" s="8"/>
      <c r="CY597" s="8"/>
      <c r="CZ597" s="8"/>
      <c r="DA597" s="8"/>
      <c r="DB597" s="8"/>
      <c r="DC597" s="8"/>
      <c r="DD597" s="8"/>
      <c r="DE597" s="8"/>
      <c r="DF597" s="8"/>
      <c r="DG597" s="8"/>
      <c r="DH597" s="8"/>
      <c r="DI597" s="8"/>
      <c r="DJ597" s="8"/>
      <c r="DK597" s="8"/>
      <c r="DL597" s="8"/>
      <c r="DM597" s="8"/>
      <c r="DN597" s="8"/>
      <c r="DO597" s="8"/>
      <c r="DP597" s="8"/>
      <c r="DQ597" s="8"/>
      <c r="DR597" s="8"/>
      <c r="DS597" s="8"/>
      <c r="DT597" s="8"/>
      <c r="DU597" s="8"/>
      <c r="DV597" s="8"/>
      <c r="DW597" s="8"/>
      <c r="DX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  <c r="DO598" s="8"/>
      <c r="DP598" s="8"/>
      <c r="DQ598" s="8"/>
      <c r="DR598" s="8"/>
      <c r="DS598" s="8"/>
      <c r="DT598" s="8"/>
      <c r="DU598" s="8"/>
      <c r="DV598" s="8"/>
      <c r="DW598" s="8"/>
      <c r="DX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  <c r="CV599" s="8"/>
      <c r="CW599" s="8"/>
      <c r="CX599" s="8"/>
      <c r="CY599" s="8"/>
      <c r="CZ599" s="8"/>
      <c r="DA599" s="8"/>
      <c r="DB599" s="8"/>
      <c r="DC599" s="8"/>
      <c r="DD599" s="8"/>
      <c r="DE599" s="8"/>
      <c r="DF599" s="8"/>
      <c r="DG599" s="8"/>
      <c r="DH599" s="8"/>
      <c r="DI599" s="8"/>
      <c r="DJ599" s="8"/>
      <c r="DK599" s="8"/>
      <c r="DL599" s="8"/>
      <c r="DM599" s="8"/>
      <c r="DN599" s="8"/>
      <c r="DO599" s="8"/>
      <c r="DP599" s="8"/>
      <c r="DQ599" s="8"/>
      <c r="DR599" s="8"/>
      <c r="DS599" s="8"/>
      <c r="DT599" s="8"/>
      <c r="DU599" s="8"/>
      <c r="DV599" s="8"/>
      <c r="DW599" s="8"/>
      <c r="DX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  <c r="CV600" s="8"/>
      <c r="CW600" s="8"/>
      <c r="CX600" s="8"/>
      <c r="CY600" s="8"/>
      <c r="CZ600" s="8"/>
      <c r="DA600" s="8"/>
      <c r="DB600" s="8"/>
      <c r="DC600" s="8"/>
      <c r="DD600" s="8"/>
      <c r="DE600" s="8"/>
      <c r="DF600" s="8"/>
      <c r="DG600" s="8"/>
      <c r="DH600" s="8"/>
      <c r="DI600" s="8"/>
      <c r="DJ600" s="8"/>
      <c r="DK600" s="8"/>
      <c r="DL600" s="8"/>
      <c r="DM600" s="8"/>
      <c r="DN600" s="8"/>
      <c r="DO600" s="8"/>
      <c r="DP600" s="8"/>
      <c r="DQ600" s="8"/>
      <c r="DR600" s="8"/>
      <c r="DS600" s="8"/>
      <c r="DT600" s="8"/>
      <c r="DU600" s="8"/>
      <c r="DV600" s="8"/>
      <c r="DW600" s="8"/>
      <c r="DX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  <c r="CV601" s="8"/>
      <c r="CW601" s="8"/>
      <c r="CX601" s="8"/>
      <c r="CY601" s="8"/>
      <c r="CZ601" s="8"/>
      <c r="DA601" s="8"/>
      <c r="DB601" s="8"/>
      <c r="DC601" s="8"/>
      <c r="DD601" s="8"/>
      <c r="DE601" s="8"/>
      <c r="DF601" s="8"/>
      <c r="DG601" s="8"/>
      <c r="DH601" s="8"/>
      <c r="DI601" s="8"/>
      <c r="DJ601" s="8"/>
      <c r="DK601" s="8"/>
      <c r="DL601" s="8"/>
      <c r="DM601" s="8"/>
      <c r="DN601" s="8"/>
      <c r="DO601" s="8"/>
      <c r="DP601" s="8"/>
      <c r="DQ601" s="8"/>
      <c r="DR601" s="8"/>
      <c r="DS601" s="8"/>
      <c r="DT601" s="8"/>
      <c r="DU601" s="8"/>
      <c r="DV601" s="8"/>
      <c r="DW601" s="8"/>
      <c r="DX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  <c r="DD602" s="8"/>
      <c r="DE602" s="8"/>
      <c r="DF602" s="8"/>
      <c r="DG602" s="8"/>
      <c r="DH602" s="8"/>
      <c r="DI602" s="8"/>
      <c r="DJ602" s="8"/>
      <c r="DK602" s="8"/>
      <c r="DL602" s="8"/>
      <c r="DM602" s="8"/>
      <c r="DN602" s="8"/>
      <c r="DO602" s="8"/>
      <c r="DP602" s="8"/>
      <c r="DQ602" s="8"/>
      <c r="DR602" s="8"/>
      <c r="DS602" s="8"/>
      <c r="DT602" s="8"/>
      <c r="DU602" s="8"/>
      <c r="DV602" s="8"/>
      <c r="DW602" s="8"/>
      <c r="DX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  <c r="DD603" s="8"/>
      <c r="DE603" s="8"/>
      <c r="DF603" s="8"/>
      <c r="DG603" s="8"/>
      <c r="DH603" s="8"/>
      <c r="DI603" s="8"/>
      <c r="DJ603" s="8"/>
      <c r="DK603" s="8"/>
      <c r="DL603" s="8"/>
      <c r="DM603" s="8"/>
      <c r="DN603" s="8"/>
      <c r="DO603" s="8"/>
      <c r="DP603" s="8"/>
      <c r="DQ603" s="8"/>
      <c r="DR603" s="8"/>
      <c r="DS603" s="8"/>
      <c r="DT603" s="8"/>
      <c r="DU603" s="8"/>
      <c r="DV603" s="8"/>
      <c r="DW603" s="8"/>
      <c r="DX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  <c r="CV604" s="8"/>
      <c r="CW604" s="8"/>
      <c r="CX604" s="8"/>
      <c r="CY604" s="8"/>
      <c r="CZ604" s="8"/>
      <c r="DA604" s="8"/>
      <c r="DB604" s="8"/>
      <c r="DC604" s="8"/>
      <c r="DD604" s="8"/>
      <c r="DE604" s="8"/>
      <c r="DF604" s="8"/>
      <c r="DG604" s="8"/>
      <c r="DH604" s="8"/>
      <c r="DI604" s="8"/>
      <c r="DJ604" s="8"/>
      <c r="DK604" s="8"/>
      <c r="DL604" s="8"/>
      <c r="DM604" s="8"/>
      <c r="DN604" s="8"/>
      <c r="DO604" s="8"/>
      <c r="DP604" s="8"/>
      <c r="DQ604" s="8"/>
      <c r="DR604" s="8"/>
      <c r="DS604" s="8"/>
      <c r="DT604" s="8"/>
      <c r="DU604" s="8"/>
      <c r="DV604" s="8"/>
      <c r="DW604" s="8"/>
      <c r="DX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  <c r="CV605" s="8"/>
      <c r="CW605" s="8"/>
      <c r="CX605" s="8"/>
      <c r="CY605" s="8"/>
      <c r="CZ605" s="8"/>
      <c r="DA605" s="8"/>
      <c r="DB605" s="8"/>
      <c r="DC605" s="8"/>
      <c r="DD605" s="8"/>
      <c r="DE605" s="8"/>
      <c r="DF605" s="8"/>
      <c r="DG605" s="8"/>
      <c r="DH605" s="8"/>
      <c r="DI605" s="8"/>
      <c r="DJ605" s="8"/>
      <c r="DK605" s="8"/>
      <c r="DL605" s="8"/>
      <c r="DM605" s="8"/>
      <c r="DN605" s="8"/>
      <c r="DO605" s="8"/>
      <c r="DP605" s="8"/>
      <c r="DQ605" s="8"/>
      <c r="DR605" s="8"/>
      <c r="DS605" s="8"/>
      <c r="DT605" s="8"/>
      <c r="DU605" s="8"/>
      <c r="DV605" s="8"/>
      <c r="DW605" s="8"/>
      <c r="DX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  <c r="CV606" s="8"/>
      <c r="CW606" s="8"/>
      <c r="CX606" s="8"/>
      <c r="CY606" s="8"/>
      <c r="CZ606" s="8"/>
      <c r="DA606" s="8"/>
      <c r="DB606" s="8"/>
      <c r="DC606" s="8"/>
      <c r="DD606" s="8"/>
      <c r="DE606" s="8"/>
      <c r="DF606" s="8"/>
      <c r="DG606" s="8"/>
      <c r="DH606" s="8"/>
      <c r="DI606" s="8"/>
      <c r="DJ606" s="8"/>
      <c r="DK606" s="8"/>
      <c r="DL606" s="8"/>
      <c r="DM606" s="8"/>
      <c r="DN606" s="8"/>
      <c r="DO606" s="8"/>
      <c r="DP606" s="8"/>
      <c r="DQ606" s="8"/>
      <c r="DR606" s="8"/>
      <c r="DS606" s="8"/>
      <c r="DT606" s="8"/>
      <c r="DU606" s="8"/>
      <c r="DV606" s="8"/>
      <c r="DW606" s="8"/>
      <c r="DX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8"/>
      <c r="DC607" s="8"/>
      <c r="DD607" s="8"/>
      <c r="DE607" s="8"/>
      <c r="DF607" s="8"/>
      <c r="DG607" s="8"/>
      <c r="DH607" s="8"/>
      <c r="DI607" s="8"/>
      <c r="DJ607" s="8"/>
      <c r="DK607" s="8"/>
      <c r="DL607" s="8"/>
      <c r="DM607" s="8"/>
      <c r="DN607" s="8"/>
      <c r="DO607" s="8"/>
      <c r="DP607" s="8"/>
      <c r="DQ607" s="8"/>
      <c r="DR607" s="8"/>
      <c r="DS607" s="8"/>
      <c r="DT607" s="8"/>
      <c r="DU607" s="8"/>
      <c r="DV607" s="8"/>
      <c r="DW607" s="8"/>
      <c r="DX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8"/>
      <c r="DC608" s="8"/>
      <c r="DD608" s="8"/>
      <c r="DE608" s="8"/>
      <c r="DF608" s="8"/>
      <c r="DG608" s="8"/>
      <c r="DH608" s="8"/>
      <c r="DI608" s="8"/>
      <c r="DJ608" s="8"/>
      <c r="DK608" s="8"/>
      <c r="DL608" s="8"/>
      <c r="DM608" s="8"/>
      <c r="DN608" s="8"/>
      <c r="DO608" s="8"/>
      <c r="DP608" s="8"/>
      <c r="DQ608" s="8"/>
      <c r="DR608" s="8"/>
      <c r="DS608" s="8"/>
      <c r="DT608" s="8"/>
      <c r="DU608" s="8"/>
      <c r="DV608" s="8"/>
      <c r="DW608" s="8"/>
      <c r="DX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  <c r="CV609" s="8"/>
      <c r="CW609" s="8"/>
      <c r="CX609" s="8"/>
      <c r="CY609" s="8"/>
      <c r="CZ609" s="8"/>
      <c r="DA609" s="8"/>
      <c r="DB609" s="8"/>
      <c r="DC609" s="8"/>
      <c r="DD609" s="8"/>
      <c r="DE609" s="8"/>
      <c r="DF609" s="8"/>
      <c r="DG609" s="8"/>
      <c r="DH609" s="8"/>
      <c r="DI609" s="8"/>
      <c r="DJ609" s="8"/>
      <c r="DK609" s="8"/>
      <c r="DL609" s="8"/>
      <c r="DM609" s="8"/>
      <c r="DN609" s="8"/>
      <c r="DO609" s="8"/>
      <c r="DP609" s="8"/>
      <c r="DQ609" s="8"/>
      <c r="DR609" s="8"/>
      <c r="DS609" s="8"/>
      <c r="DT609" s="8"/>
      <c r="DU609" s="8"/>
      <c r="DV609" s="8"/>
      <c r="DW609" s="8"/>
      <c r="DX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  <c r="CV610" s="8"/>
      <c r="CW610" s="8"/>
      <c r="CX610" s="8"/>
      <c r="CY610" s="8"/>
      <c r="CZ610" s="8"/>
      <c r="DA610" s="8"/>
      <c r="DB610" s="8"/>
      <c r="DC610" s="8"/>
      <c r="DD610" s="8"/>
      <c r="DE610" s="8"/>
      <c r="DF610" s="8"/>
      <c r="DG610" s="8"/>
      <c r="DH610" s="8"/>
      <c r="DI610" s="8"/>
      <c r="DJ610" s="8"/>
      <c r="DK610" s="8"/>
      <c r="DL610" s="8"/>
      <c r="DM610" s="8"/>
      <c r="DN610" s="8"/>
      <c r="DO610" s="8"/>
      <c r="DP610" s="8"/>
      <c r="DQ610" s="8"/>
      <c r="DR610" s="8"/>
      <c r="DS610" s="8"/>
      <c r="DT610" s="8"/>
      <c r="DU610" s="8"/>
      <c r="DV610" s="8"/>
      <c r="DW610" s="8"/>
      <c r="DX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  <c r="CV611" s="8"/>
      <c r="CW611" s="8"/>
      <c r="CX611" s="8"/>
      <c r="CY611" s="8"/>
      <c r="CZ611" s="8"/>
      <c r="DA611" s="8"/>
      <c r="DB611" s="8"/>
      <c r="DC611" s="8"/>
      <c r="DD611" s="8"/>
      <c r="DE611" s="8"/>
      <c r="DF611" s="8"/>
      <c r="DG611" s="8"/>
      <c r="DH611" s="8"/>
      <c r="DI611" s="8"/>
      <c r="DJ611" s="8"/>
      <c r="DK611" s="8"/>
      <c r="DL611" s="8"/>
      <c r="DM611" s="8"/>
      <c r="DN611" s="8"/>
      <c r="DO611" s="8"/>
      <c r="DP611" s="8"/>
      <c r="DQ611" s="8"/>
      <c r="DR611" s="8"/>
      <c r="DS611" s="8"/>
      <c r="DT611" s="8"/>
      <c r="DU611" s="8"/>
      <c r="DV611" s="8"/>
      <c r="DW611" s="8"/>
      <c r="DX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  <c r="CV612" s="8"/>
      <c r="CW612" s="8"/>
      <c r="CX612" s="8"/>
      <c r="CY612" s="8"/>
      <c r="CZ612" s="8"/>
      <c r="DA612" s="8"/>
      <c r="DB612" s="8"/>
      <c r="DC612" s="8"/>
      <c r="DD612" s="8"/>
      <c r="DE612" s="8"/>
      <c r="DF612" s="8"/>
      <c r="DG612" s="8"/>
      <c r="DH612" s="8"/>
      <c r="DI612" s="8"/>
      <c r="DJ612" s="8"/>
      <c r="DK612" s="8"/>
      <c r="DL612" s="8"/>
      <c r="DM612" s="8"/>
      <c r="DN612" s="8"/>
      <c r="DO612" s="8"/>
      <c r="DP612" s="8"/>
      <c r="DQ612" s="8"/>
      <c r="DR612" s="8"/>
      <c r="DS612" s="8"/>
      <c r="DT612" s="8"/>
      <c r="DU612" s="8"/>
      <c r="DV612" s="8"/>
      <c r="DW612" s="8"/>
      <c r="DX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  <c r="DD613" s="8"/>
      <c r="DE613" s="8"/>
      <c r="DF613" s="8"/>
      <c r="DG613" s="8"/>
      <c r="DH613" s="8"/>
      <c r="DI613" s="8"/>
      <c r="DJ613" s="8"/>
      <c r="DK613" s="8"/>
      <c r="DL613" s="8"/>
      <c r="DM613" s="8"/>
      <c r="DN613" s="8"/>
      <c r="DO613" s="8"/>
      <c r="DP613" s="8"/>
      <c r="DQ613" s="8"/>
      <c r="DR613" s="8"/>
      <c r="DS613" s="8"/>
      <c r="DT613" s="8"/>
      <c r="DU613" s="8"/>
      <c r="DV613" s="8"/>
      <c r="DW613" s="8"/>
      <c r="DX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  <c r="CV614" s="8"/>
      <c r="CW614" s="8"/>
      <c r="CX614" s="8"/>
      <c r="CY614" s="8"/>
      <c r="CZ614" s="8"/>
      <c r="DA614" s="8"/>
      <c r="DB614" s="8"/>
      <c r="DC614" s="8"/>
      <c r="DD614" s="8"/>
      <c r="DE614" s="8"/>
      <c r="DF614" s="8"/>
      <c r="DG614" s="8"/>
      <c r="DH614" s="8"/>
      <c r="DI614" s="8"/>
      <c r="DJ614" s="8"/>
      <c r="DK614" s="8"/>
      <c r="DL614" s="8"/>
      <c r="DM614" s="8"/>
      <c r="DN614" s="8"/>
      <c r="DO614" s="8"/>
      <c r="DP614" s="8"/>
      <c r="DQ614" s="8"/>
      <c r="DR614" s="8"/>
      <c r="DS614" s="8"/>
      <c r="DT614" s="8"/>
      <c r="DU614" s="8"/>
      <c r="DV614" s="8"/>
      <c r="DW614" s="8"/>
      <c r="DX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  <c r="CV615" s="8"/>
      <c r="CW615" s="8"/>
      <c r="CX615" s="8"/>
      <c r="CY615" s="8"/>
      <c r="CZ615" s="8"/>
      <c r="DA615" s="8"/>
      <c r="DB615" s="8"/>
      <c r="DC615" s="8"/>
      <c r="DD615" s="8"/>
      <c r="DE615" s="8"/>
      <c r="DF615" s="8"/>
      <c r="DG615" s="8"/>
      <c r="DH615" s="8"/>
      <c r="DI615" s="8"/>
      <c r="DJ615" s="8"/>
      <c r="DK615" s="8"/>
      <c r="DL615" s="8"/>
      <c r="DM615" s="8"/>
      <c r="DN615" s="8"/>
      <c r="DO615" s="8"/>
      <c r="DP615" s="8"/>
      <c r="DQ615" s="8"/>
      <c r="DR615" s="8"/>
      <c r="DS615" s="8"/>
      <c r="DT615" s="8"/>
      <c r="DU615" s="8"/>
      <c r="DV615" s="8"/>
      <c r="DW615" s="8"/>
      <c r="DX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  <c r="CV616" s="8"/>
      <c r="CW616" s="8"/>
      <c r="CX616" s="8"/>
      <c r="CY616" s="8"/>
      <c r="CZ616" s="8"/>
      <c r="DA616" s="8"/>
      <c r="DB616" s="8"/>
      <c r="DC616" s="8"/>
      <c r="DD616" s="8"/>
      <c r="DE616" s="8"/>
      <c r="DF616" s="8"/>
      <c r="DG616" s="8"/>
      <c r="DH616" s="8"/>
      <c r="DI616" s="8"/>
      <c r="DJ616" s="8"/>
      <c r="DK616" s="8"/>
      <c r="DL616" s="8"/>
      <c r="DM616" s="8"/>
      <c r="DN616" s="8"/>
      <c r="DO616" s="8"/>
      <c r="DP616" s="8"/>
      <c r="DQ616" s="8"/>
      <c r="DR616" s="8"/>
      <c r="DS616" s="8"/>
      <c r="DT616" s="8"/>
      <c r="DU616" s="8"/>
      <c r="DV616" s="8"/>
      <c r="DW616" s="8"/>
      <c r="DX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  <c r="CV617" s="8"/>
      <c r="CW617" s="8"/>
      <c r="CX617" s="8"/>
      <c r="CY617" s="8"/>
      <c r="CZ617" s="8"/>
      <c r="DA617" s="8"/>
      <c r="DB617" s="8"/>
      <c r="DC617" s="8"/>
      <c r="DD617" s="8"/>
      <c r="DE617" s="8"/>
      <c r="DF617" s="8"/>
      <c r="DG617" s="8"/>
      <c r="DH617" s="8"/>
      <c r="DI617" s="8"/>
      <c r="DJ617" s="8"/>
      <c r="DK617" s="8"/>
      <c r="DL617" s="8"/>
      <c r="DM617" s="8"/>
      <c r="DN617" s="8"/>
      <c r="DO617" s="8"/>
      <c r="DP617" s="8"/>
      <c r="DQ617" s="8"/>
      <c r="DR617" s="8"/>
      <c r="DS617" s="8"/>
      <c r="DT617" s="8"/>
      <c r="DU617" s="8"/>
      <c r="DV617" s="8"/>
      <c r="DW617" s="8"/>
      <c r="DX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  <c r="CV618" s="8"/>
      <c r="CW618" s="8"/>
      <c r="CX618" s="8"/>
      <c r="CY618" s="8"/>
      <c r="CZ618" s="8"/>
      <c r="DA618" s="8"/>
      <c r="DB618" s="8"/>
      <c r="DC618" s="8"/>
      <c r="DD618" s="8"/>
      <c r="DE618" s="8"/>
      <c r="DF618" s="8"/>
      <c r="DG618" s="8"/>
      <c r="DH618" s="8"/>
      <c r="DI618" s="8"/>
      <c r="DJ618" s="8"/>
      <c r="DK618" s="8"/>
      <c r="DL618" s="8"/>
      <c r="DM618" s="8"/>
      <c r="DN618" s="8"/>
      <c r="DO618" s="8"/>
      <c r="DP618" s="8"/>
      <c r="DQ618" s="8"/>
      <c r="DR618" s="8"/>
      <c r="DS618" s="8"/>
      <c r="DT618" s="8"/>
      <c r="DU618" s="8"/>
      <c r="DV618" s="8"/>
      <c r="DW618" s="8"/>
      <c r="DX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  <c r="CV619" s="8"/>
      <c r="CW619" s="8"/>
      <c r="CX619" s="8"/>
      <c r="CY619" s="8"/>
      <c r="CZ619" s="8"/>
      <c r="DA619" s="8"/>
      <c r="DB619" s="8"/>
      <c r="DC619" s="8"/>
      <c r="DD619" s="8"/>
      <c r="DE619" s="8"/>
      <c r="DF619" s="8"/>
      <c r="DG619" s="8"/>
      <c r="DH619" s="8"/>
      <c r="DI619" s="8"/>
      <c r="DJ619" s="8"/>
      <c r="DK619" s="8"/>
      <c r="DL619" s="8"/>
      <c r="DM619" s="8"/>
      <c r="DN619" s="8"/>
      <c r="DO619" s="8"/>
      <c r="DP619" s="8"/>
      <c r="DQ619" s="8"/>
      <c r="DR619" s="8"/>
      <c r="DS619" s="8"/>
      <c r="DT619" s="8"/>
      <c r="DU619" s="8"/>
      <c r="DV619" s="8"/>
      <c r="DW619" s="8"/>
      <c r="DX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  <c r="CV620" s="8"/>
      <c r="CW620" s="8"/>
      <c r="CX620" s="8"/>
      <c r="CY620" s="8"/>
      <c r="CZ620" s="8"/>
      <c r="DA620" s="8"/>
      <c r="DB620" s="8"/>
      <c r="DC620" s="8"/>
      <c r="DD620" s="8"/>
      <c r="DE620" s="8"/>
      <c r="DF620" s="8"/>
      <c r="DG620" s="8"/>
      <c r="DH620" s="8"/>
      <c r="DI620" s="8"/>
      <c r="DJ620" s="8"/>
      <c r="DK620" s="8"/>
      <c r="DL620" s="8"/>
      <c r="DM620" s="8"/>
      <c r="DN620" s="8"/>
      <c r="DO620" s="8"/>
      <c r="DP620" s="8"/>
      <c r="DQ620" s="8"/>
      <c r="DR620" s="8"/>
      <c r="DS620" s="8"/>
      <c r="DT620" s="8"/>
      <c r="DU620" s="8"/>
      <c r="DV620" s="8"/>
      <c r="DW620" s="8"/>
      <c r="DX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  <c r="CV621" s="8"/>
      <c r="CW621" s="8"/>
      <c r="CX621" s="8"/>
      <c r="CY621" s="8"/>
      <c r="CZ621" s="8"/>
      <c r="DA621" s="8"/>
      <c r="DB621" s="8"/>
      <c r="DC621" s="8"/>
      <c r="DD621" s="8"/>
      <c r="DE621" s="8"/>
      <c r="DF621" s="8"/>
      <c r="DG621" s="8"/>
      <c r="DH621" s="8"/>
      <c r="DI621" s="8"/>
      <c r="DJ621" s="8"/>
      <c r="DK621" s="8"/>
      <c r="DL621" s="8"/>
      <c r="DM621" s="8"/>
      <c r="DN621" s="8"/>
      <c r="DO621" s="8"/>
      <c r="DP621" s="8"/>
      <c r="DQ621" s="8"/>
      <c r="DR621" s="8"/>
      <c r="DS621" s="8"/>
      <c r="DT621" s="8"/>
      <c r="DU621" s="8"/>
      <c r="DV621" s="8"/>
      <c r="DW621" s="8"/>
      <c r="DX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  <c r="CV622" s="8"/>
      <c r="CW622" s="8"/>
      <c r="CX622" s="8"/>
      <c r="CY622" s="8"/>
      <c r="CZ622" s="8"/>
      <c r="DA622" s="8"/>
      <c r="DB622" s="8"/>
      <c r="DC622" s="8"/>
      <c r="DD622" s="8"/>
      <c r="DE622" s="8"/>
      <c r="DF622" s="8"/>
      <c r="DG622" s="8"/>
      <c r="DH622" s="8"/>
      <c r="DI622" s="8"/>
      <c r="DJ622" s="8"/>
      <c r="DK622" s="8"/>
      <c r="DL622" s="8"/>
      <c r="DM622" s="8"/>
      <c r="DN622" s="8"/>
      <c r="DO622" s="8"/>
      <c r="DP622" s="8"/>
      <c r="DQ622" s="8"/>
      <c r="DR622" s="8"/>
      <c r="DS622" s="8"/>
      <c r="DT622" s="8"/>
      <c r="DU622" s="8"/>
      <c r="DV622" s="8"/>
      <c r="DW622" s="8"/>
      <c r="DX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  <c r="CV623" s="8"/>
      <c r="CW623" s="8"/>
      <c r="CX623" s="8"/>
      <c r="CY623" s="8"/>
      <c r="CZ623" s="8"/>
      <c r="DA623" s="8"/>
      <c r="DB623" s="8"/>
      <c r="DC623" s="8"/>
      <c r="DD623" s="8"/>
      <c r="DE623" s="8"/>
      <c r="DF623" s="8"/>
      <c r="DG623" s="8"/>
      <c r="DH623" s="8"/>
      <c r="DI623" s="8"/>
      <c r="DJ623" s="8"/>
      <c r="DK623" s="8"/>
      <c r="DL623" s="8"/>
      <c r="DM623" s="8"/>
      <c r="DN623" s="8"/>
      <c r="DO623" s="8"/>
      <c r="DP623" s="8"/>
      <c r="DQ623" s="8"/>
      <c r="DR623" s="8"/>
      <c r="DS623" s="8"/>
      <c r="DT623" s="8"/>
      <c r="DU623" s="8"/>
      <c r="DV623" s="8"/>
      <c r="DW623" s="8"/>
      <c r="DX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  <c r="CV624" s="8"/>
      <c r="CW624" s="8"/>
      <c r="CX624" s="8"/>
      <c r="CY624" s="8"/>
      <c r="CZ624" s="8"/>
      <c r="DA624" s="8"/>
      <c r="DB624" s="8"/>
      <c r="DC624" s="8"/>
      <c r="DD624" s="8"/>
      <c r="DE624" s="8"/>
      <c r="DF624" s="8"/>
      <c r="DG624" s="8"/>
      <c r="DH624" s="8"/>
      <c r="DI624" s="8"/>
      <c r="DJ624" s="8"/>
      <c r="DK624" s="8"/>
      <c r="DL624" s="8"/>
      <c r="DM624" s="8"/>
      <c r="DN624" s="8"/>
      <c r="DO624" s="8"/>
      <c r="DP624" s="8"/>
      <c r="DQ624" s="8"/>
      <c r="DR624" s="8"/>
      <c r="DS624" s="8"/>
      <c r="DT624" s="8"/>
      <c r="DU624" s="8"/>
      <c r="DV624" s="8"/>
      <c r="DW624" s="8"/>
      <c r="DX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  <c r="DD625" s="8"/>
      <c r="DE625" s="8"/>
      <c r="DF625" s="8"/>
      <c r="DG625" s="8"/>
      <c r="DH625" s="8"/>
      <c r="DI625" s="8"/>
      <c r="DJ625" s="8"/>
      <c r="DK625" s="8"/>
      <c r="DL625" s="8"/>
      <c r="DM625" s="8"/>
      <c r="DN625" s="8"/>
      <c r="DO625" s="8"/>
      <c r="DP625" s="8"/>
      <c r="DQ625" s="8"/>
      <c r="DR625" s="8"/>
      <c r="DS625" s="8"/>
      <c r="DT625" s="8"/>
      <c r="DU625" s="8"/>
      <c r="DV625" s="8"/>
      <c r="DW625" s="8"/>
      <c r="DX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  <c r="DD626" s="8"/>
      <c r="DE626" s="8"/>
      <c r="DF626" s="8"/>
      <c r="DG626" s="8"/>
      <c r="DH626" s="8"/>
      <c r="DI626" s="8"/>
      <c r="DJ626" s="8"/>
      <c r="DK626" s="8"/>
      <c r="DL626" s="8"/>
      <c r="DM626" s="8"/>
      <c r="DN626" s="8"/>
      <c r="DO626" s="8"/>
      <c r="DP626" s="8"/>
      <c r="DQ626" s="8"/>
      <c r="DR626" s="8"/>
      <c r="DS626" s="8"/>
      <c r="DT626" s="8"/>
      <c r="DU626" s="8"/>
      <c r="DV626" s="8"/>
      <c r="DW626" s="8"/>
      <c r="DX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  <c r="DD627" s="8"/>
      <c r="DE627" s="8"/>
      <c r="DF627" s="8"/>
      <c r="DG627" s="8"/>
      <c r="DH627" s="8"/>
      <c r="DI627" s="8"/>
      <c r="DJ627" s="8"/>
      <c r="DK627" s="8"/>
      <c r="DL627" s="8"/>
      <c r="DM627" s="8"/>
      <c r="DN627" s="8"/>
      <c r="DO627" s="8"/>
      <c r="DP627" s="8"/>
      <c r="DQ627" s="8"/>
      <c r="DR627" s="8"/>
      <c r="DS627" s="8"/>
      <c r="DT627" s="8"/>
      <c r="DU627" s="8"/>
      <c r="DV627" s="8"/>
      <c r="DW627" s="8"/>
      <c r="DX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  <c r="DD628" s="8"/>
      <c r="DE628" s="8"/>
      <c r="DF628" s="8"/>
      <c r="DG628" s="8"/>
      <c r="DH628" s="8"/>
      <c r="DI628" s="8"/>
      <c r="DJ628" s="8"/>
      <c r="DK628" s="8"/>
      <c r="DL628" s="8"/>
      <c r="DM628" s="8"/>
      <c r="DN628" s="8"/>
      <c r="DO628" s="8"/>
      <c r="DP628" s="8"/>
      <c r="DQ628" s="8"/>
      <c r="DR628" s="8"/>
      <c r="DS628" s="8"/>
      <c r="DT628" s="8"/>
      <c r="DU628" s="8"/>
      <c r="DV628" s="8"/>
      <c r="DW628" s="8"/>
      <c r="DX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  <c r="DO629" s="8"/>
      <c r="DP629" s="8"/>
      <c r="DQ629" s="8"/>
      <c r="DR629" s="8"/>
      <c r="DS629" s="8"/>
      <c r="DT629" s="8"/>
      <c r="DU629" s="8"/>
      <c r="DV629" s="8"/>
      <c r="DW629" s="8"/>
      <c r="DX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8"/>
      <c r="DU630" s="8"/>
      <c r="DV630" s="8"/>
      <c r="DW630" s="8"/>
      <c r="DX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  <c r="DD631" s="8"/>
      <c r="DE631" s="8"/>
      <c r="DF631" s="8"/>
      <c r="DG631" s="8"/>
      <c r="DH631" s="8"/>
      <c r="DI631" s="8"/>
      <c r="DJ631" s="8"/>
      <c r="DK631" s="8"/>
      <c r="DL631" s="8"/>
      <c r="DM631" s="8"/>
      <c r="DN631" s="8"/>
      <c r="DO631" s="8"/>
      <c r="DP631" s="8"/>
      <c r="DQ631" s="8"/>
      <c r="DR631" s="8"/>
      <c r="DS631" s="8"/>
      <c r="DT631" s="8"/>
      <c r="DU631" s="8"/>
      <c r="DV631" s="8"/>
      <c r="DW631" s="8"/>
      <c r="DX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  <c r="CV632" s="8"/>
      <c r="CW632" s="8"/>
      <c r="CX632" s="8"/>
      <c r="CY632" s="8"/>
      <c r="CZ632" s="8"/>
      <c r="DA632" s="8"/>
      <c r="DB632" s="8"/>
      <c r="DC632" s="8"/>
      <c r="DD632" s="8"/>
      <c r="DE632" s="8"/>
      <c r="DF632" s="8"/>
      <c r="DG632" s="8"/>
      <c r="DH632" s="8"/>
      <c r="DI632" s="8"/>
      <c r="DJ632" s="8"/>
      <c r="DK632" s="8"/>
      <c r="DL632" s="8"/>
      <c r="DM632" s="8"/>
      <c r="DN632" s="8"/>
      <c r="DO632" s="8"/>
      <c r="DP632" s="8"/>
      <c r="DQ632" s="8"/>
      <c r="DR632" s="8"/>
      <c r="DS632" s="8"/>
      <c r="DT632" s="8"/>
      <c r="DU632" s="8"/>
      <c r="DV632" s="8"/>
      <c r="DW632" s="8"/>
      <c r="DX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  <c r="CV633" s="8"/>
      <c r="CW633" s="8"/>
      <c r="CX633" s="8"/>
      <c r="CY633" s="8"/>
      <c r="CZ633" s="8"/>
      <c r="DA633" s="8"/>
      <c r="DB633" s="8"/>
      <c r="DC633" s="8"/>
      <c r="DD633" s="8"/>
      <c r="DE633" s="8"/>
      <c r="DF633" s="8"/>
      <c r="DG633" s="8"/>
      <c r="DH633" s="8"/>
      <c r="DI633" s="8"/>
      <c r="DJ633" s="8"/>
      <c r="DK633" s="8"/>
      <c r="DL633" s="8"/>
      <c r="DM633" s="8"/>
      <c r="DN633" s="8"/>
      <c r="DO633" s="8"/>
      <c r="DP633" s="8"/>
      <c r="DQ633" s="8"/>
      <c r="DR633" s="8"/>
      <c r="DS633" s="8"/>
      <c r="DT633" s="8"/>
      <c r="DU633" s="8"/>
      <c r="DV633" s="8"/>
      <c r="DW633" s="8"/>
      <c r="DX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  <c r="CV634" s="8"/>
      <c r="CW634" s="8"/>
      <c r="CX634" s="8"/>
      <c r="CY634" s="8"/>
      <c r="CZ634" s="8"/>
      <c r="DA634" s="8"/>
      <c r="DB634" s="8"/>
      <c r="DC634" s="8"/>
      <c r="DD634" s="8"/>
      <c r="DE634" s="8"/>
      <c r="DF634" s="8"/>
      <c r="DG634" s="8"/>
      <c r="DH634" s="8"/>
      <c r="DI634" s="8"/>
      <c r="DJ634" s="8"/>
      <c r="DK634" s="8"/>
      <c r="DL634" s="8"/>
      <c r="DM634" s="8"/>
      <c r="DN634" s="8"/>
      <c r="DO634" s="8"/>
      <c r="DP634" s="8"/>
      <c r="DQ634" s="8"/>
      <c r="DR634" s="8"/>
      <c r="DS634" s="8"/>
      <c r="DT634" s="8"/>
      <c r="DU634" s="8"/>
      <c r="DV634" s="8"/>
      <c r="DW634" s="8"/>
      <c r="DX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  <c r="CV635" s="8"/>
      <c r="CW635" s="8"/>
      <c r="CX635" s="8"/>
      <c r="CY635" s="8"/>
      <c r="CZ635" s="8"/>
      <c r="DA635" s="8"/>
      <c r="DB635" s="8"/>
      <c r="DC635" s="8"/>
      <c r="DD635" s="8"/>
      <c r="DE635" s="8"/>
      <c r="DF635" s="8"/>
      <c r="DG635" s="8"/>
      <c r="DH635" s="8"/>
      <c r="DI635" s="8"/>
      <c r="DJ635" s="8"/>
      <c r="DK635" s="8"/>
      <c r="DL635" s="8"/>
      <c r="DM635" s="8"/>
      <c r="DN635" s="8"/>
      <c r="DO635" s="8"/>
      <c r="DP635" s="8"/>
      <c r="DQ635" s="8"/>
      <c r="DR635" s="8"/>
      <c r="DS635" s="8"/>
      <c r="DT635" s="8"/>
      <c r="DU635" s="8"/>
      <c r="DV635" s="8"/>
      <c r="DW635" s="8"/>
      <c r="DX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  <c r="CV636" s="8"/>
      <c r="CW636" s="8"/>
      <c r="CX636" s="8"/>
      <c r="CY636" s="8"/>
      <c r="CZ636" s="8"/>
      <c r="DA636" s="8"/>
      <c r="DB636" s="8"/>
      <c r="DC636" s="8"/>
      <c r="DD636" s="8"/>
      <c r="DE636" s="8"/>
      <c r="DF636" s="8"/>
      <c r="DG636" s="8"/>
      <c r="DH636" s="8"/>
      <c r="DI636" s="8"/>
      <c r="DJ636" s="8"/>
      <c r="DK636" s="8"/>
      <c r="DL636" s="8"/>
      <c r="DM636" s="8"/>
      <c r="DN636" s="8"/>
      <c r="DO636" s="8"/>
      <c r="DP636" s="8"/>
      <c r="DQ636" s="8"/>
      <c r="DR636" s="8"/>
      <c r="DS636" s="8"/>
      <c r="DT636" s="8"/>
      <c r="DU636" s="8"/>
      <c r="DV636" s="8"/>
      <c r="DW636" s="8"/>
      <c r="DX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  <c r="CV637" s="8"/>
      <c r="CW637" s="8"/>
      <c r="CX637" s="8"/>
      <c r="CY637" s="8"/>
      <c r="CZ637" s="8"/>
      <c r="DA637" s="8"/>
      <c r="DB637" s="8"/>
      <c r="DC637" s="8"/>
      <c r="DD637" s="8"/>
      <c r="DE637" s="8"/>
      <c r="DF637" s="8"/>
      <c r="DG637" s="8"/>
      <c r="DH637" s="8"/>
      <c r="DI637" s="8"/>
      <c r="DJ637" s="8"/>
      <c r="DK637" s="8"/>
      <c r="DL637" s="8"/>
      <c r="DM637" s="8"/>
      <c r="DN637" s="8"/>
      <c r="DO637" s="8"/>
      <c r="DP637" s="8"/>
      <c r="DQ637" s="8"/>
      <c r="DR637" s="8"/>
      <c r="DS637" s="8"/>
      <c r="DT637" s="8"/>
      <c r="DU637" s="8"/>
      <c r="DV637" s="8"/>
      <c r="DW637" s="8"/>
      <c r="DX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  <c r="CV638" s="8"/>
      <c r="CW638" s="8"/>
      <c r="CX638" s="8"/>
      <c r="CY638" s="8"/>
      <c r="CZ638" s="8"/>
      <c r="DA638" s="8"/>
      <c r="DB638" s="8"/>
      <c r="DC638" s="8"/>
      <c r="DD638" s="8"/>
      <c r="DE638" s="8"/>
      <c r="DF638" s="8"/>
      <c r="DG638" s="8"/>
      <c r="DH638" s="8"/>
      <c r="DI638" s="8"/>
      <c r="DJ638" s="8"/>
      <c r="DK638" s="8"/>
      <c r="DL638" s="8"/>
      <c r="DM638" s="8"/>
      <c r="DN638" s="8"/>
      <c r="DO638" s="8"/>
      <c r="DP638" s="8"/>
      <c r="DQ638" s="8"/>
      <c r="DR638" s="8"/>
      <c r="DS638" s="8"/>
      <c r="DT638" s="8"/>
      <c r="DU638" s="8"/>
      <c r="DV638" s="8"/>
      <c r="DW638" s="8"/>
      <c r="DX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  <c r="DD639" s="8"/>
      <c r="DE639" s="8"/>
      <c r="DF639" s="8"/>
      <c r="DG639" s="8"/>
      <c r="DH639" s="8"/>
      <c r="DI639" s="8"/>
      <c r="DJ639" s="8"/>
      <c r="DK639" s="8"/>
      <c r="DL639" s="8"/>
      <c r="DM639" s="8"/>
      <c r="DN639" s="8"/>
      <c r="DO639" s="8"/>
      <c r="DP639" s="8"/>
      <c r="DQ639" s="8"/>
      <c r="DR639" s="8"/>
      <c r="DS639" s="8"/>
      <c r="DT639" s="8"/>
      <c r="DU639" s="8"/>
      <c r="DV639" s="8"/>
      <c r="DW639" s="8"/>
      <c r="DX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  <c r="DD640" s="8"/>
      <c r="DE640" s="8"/>
      <c r="DF640" s="8"/>
      <c r="DG640" s="8"/>
      <c r="DH640" s="8"/>
      <c r="DI640" s="8"/>
      <c r="DJ640" s="8"/>
      <c r="DK640" s="8"/>
      <c r="DL640" s="8"/>
      <c r="DM640" s="8"/>
      <c r="DN640" s="8"/>
      <c r="DO640" s="8"/>
      <c r="DP640" s="8"/>
      <c r="DQ640" s="8"/>
      <c r="DR640" s="8"/>
      <c r="DS640" s="8"/>
      <c r="DT640" s="8"/>
      <c r="DU640" s="8"/>
      <c r="DV640" s="8"/>
      <c r="DW640" s="8"/>
      <c r="DX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  <c r="DD641" s="8"/>
      <c r="DE641" s="8"/>
      <c r="DF641" s="8"/>
      <c r="DG641" s="8"/>
      <c r="DH641" s="8"/>
      <c r="DI641" s="8"/>
      <c r="DJ641" s="8"/>
      <c r="DK641" s="8"/>
      <c r="DL641" s="8"/>
      <c r="DM641" s="8"/>
      <c r="DN641" s="8"/>
      <c r="DO641" s="8"/>
      <c r="DP641" s="8"/>
      <c r="DQ641" s="8"/>
      <c r="DR641" s="8"/>
      <c r="DS641" s="8"/>
      <c r="DT641" s="8"/>
      <c r="DU641" s="8"/>
      <c r="DV641" s="8"/>
      <c r="DW641" s="8"/>
      <c r="DX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  <c r="DO642" s="8"/>
      <c r="DP642" s="8"/>
      <c r="DQ642" s="8"/>
      <c r="DR642" s="8"/>
      <c r="DS642" s="8"/>
      <c r="DT642" s="8"/>
      <c r="DU642" s="8"/>
      <c r="DV642" s="8"/>
      <c r="DW642" s="8"/>
      <c r="DX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  <c r="DD643" s="8"/>
      <c r="DE643" s="8"/>
      <c r="DF643" s="8"/>
      <c r="DG643" s="8"/>
      <c r="DH643" s="8"/>
      <c r="DI643" s="8"/>
      <c r="DJ643" s="8"/>
      <c r="DK643" s="8"/>
      <c r="DL643" s="8"/>
      <c r="DM643" s="8"/>
      <c r="DN643" s="8"/>
      <c r="DO643" s="8"/>
      <c r="DP643" s="8"/>
      <c r="DQ643" s="8"/>
      <c r="DR643" s="8"/>
      <c r="DS643" s="8"/>
      <c r="DT643" s="8"/>
      <c r="DU643" s="8"/>
      <c r="DV643" s="8"/>
      <c r="DW643" s="8"/>
      <c r="DX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  <c r="DD644" s="8"/>
      <c r="DE644" s="8"/>
      <c r="DF644" s="8"/>
      <c r="DG644" s="8"/>
      <c r="DH644" s="8"/>
      <c r="DI644" s="8"/>
      <c r="DJ644" s="8"/>
      <c r="DK644" s="8"/>
      <c r="DL644" s="8"/>
      <c r="DM644" s="8"/>
      <c r="DN644" s="8"/>
      <c r="DO644" s="8"/>
      <c r="DP644" s="8"/>
      <c r="DQ644" s="8"/>
      <c r="DR644" s="8"/>
      <c r="DS644" s="8"/>
      <c r="DT644" s="8"/>
      <c r="DU644" s="8"/>
      <c r="DV644" s="8"/>
      <c r="DW644" s="8"/>
      <c r="DX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  <c r="DO645" s="8"/>
      <c r="DP645" s="8"/>
      <c r="DQ645" s="8"/>
      <c r="DR645" s="8"/>
      <c r="DS645" s="8"/>
      <c r="DT645" s="8"/>
      <c r="DU645" s="8"/>
      <c r="DV645" s="8"/>
      <c r="DW645" s="8"/>
      <c r="DX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  <c r="DD646" s="8"/>
      <c r="DE646" s="8"/>
      <c r="DF646" s="8"/>
      <c r="DG646" s="8"/>
      <c r="DH646" s="8"/>
      <c r="DI646" s="8"/>
      <c r="DJ646" s="8"/>
      <c r="DK646" s="8"/>
      <c r="DL646" s="8"/>
      <c r="DM646" s="8"/>
      <c r="DN646" s="8"/>
      <c r="DO646" s="8"/>
      <c r="DP646" s="8"/>
      <c r="DQ646" s="8"/>
      <c r="DR646" s="8"/>
      <c r="DS646" s="8"/>
      <c r="DT646" s="8"/>
      <c r="DU646" s="8"/>
      <c r="DV646" s="8"/>
      <c r="DW646" s="8"/>
      <c r="DX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  <c r="DD647" s="8"/>
      <c r="DE647" s="8"/>
      <c r="DF647" s="8"/>
      <c r="DG647" s="8"/>
      <c r="DH647" s="8"/>
      <c r="DI647" s="8"/>
      <c r="DJ647" s="8"/>
      <c r="DK647" s="8"/>
      <c r="DL647" s="8"/>
      <c r="DM647" s="8"/>
      <c r="DN647" s="8"/>
      <c r="DO647" s="8"/>
      <c r="DP647" s="8"/>
      <c r="DQ647" s="8"/>
      <c r="DR647" s="8"/>
      <c r="DS647" s="8"/>
      <c r="DT647" s="8"/>
      <c r="DU647" s="8"/>
      <c r="DV647" s="8"/>
      <c r="DW647" s="8"/>
      <c r="DX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  <c r="DD648" s="8"/>
      <c r="DE648" s="8"/>
      <c r="DF648" s="8"/>
      <c r="DG648" s="8"/>
      <c r="DH648" s="8"/>
      <c r="DI648" s="8"/>
      <c r="DJ648" s="8"/>
      <c r="DK648" s="8"/>
      <c r="DL648" s="8"/>
      <c r="DM648" s="8"/>
      <c r="DN648" s="8"/>
      <c r="DO648" s="8"/>
      <c r="DP648" s="8"/>
      <c r="DQ648" s="8"/>
      <c r="DR648" s="8"/>
      <c r="DS648" s="8"/>
      <c r="DT648" s="8"/>
      <c r="DU648" s="8"/>
      <c r="DV648" s="8"/>
      <c r="DW648" s="8"/>
      <c r="DX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  <c r="DD649" s="8"/>
      <c r="DE649" s="8"/>
      <c r="DF649" s="8"/>
      <c r="DG649" s="8"/>
      <c r="DH649" s="8"/>
      <c r="DI649" s="8"/>
      <c r="DJ649" s="8"/>
      <c r="DK649" s="8"/>
      <c r="DL649" s="8"/>
      <c r="DM649" s="8"/>
      <c r="DN649" s="8"/>
      <c r="DO649" s="8"/>
      <c r="DP649" s="8"/>
      <c r="DQ649" s="8"/>
      <c r="DR649" s="8"/>
      <c r="DS649" s="8"/>
      <c r="DT649" s="8"/>
      <c r="DU649" s="8"/>
      <c r="DV649" s="8"/>
      <c r="DW649" s="8"/>
      <c r="DX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  <c r="DD650" s="8"/>
      <c r="DE650" s="8"/>
      <c r="DF650" s="8"/>
      <c r="DG650" s="8"/>
      <c r="DH650" s="8"/>
      <c r="DI650" s="8"/>
      <c r="DJ650" s="8"/>
      <c r="DK650" s="8"/>
      <c r="DL650" s="8"/>
      <c r="DM650" s="8"/>
      <c r="DN650" s="8"/>
      <c r="DO650" s="8"/>
      <c r="DP650" s="8"/>
      <c r="DQ650" s="8"/>
      <c r="DR650" s="8"/>
      <c r="DS650" s="8"/>
      <c r="DT650" s="8"/>
      <c r="DU650" s="8"/>
      <c r="DV650" s="8"/>
      <c r="DW650" s="8"/>
      <c r="DX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  <c r="DD651" s="8"/>
      <c r="DE651" s="8"/>
      <c r="DF651" s="8"/>
      <c r="DG651" s="8"/>
      <c r="DH651" s="8"/>
      <c r="DI651" s="8"/>
      <c r="DJ651" s="8"/>
      <c r="DK651" s="8"/>
      <c r="DL651" s="8"/>
      <c r="DM651" s="8"/>
      <c r="DN651" s="8"/>
      <c r="DO651" s="8"/>
      <c r="DP651" s="8"/>
      <c r="DQ651" s="8"/>
      <c r="DR651" s="8"/>
      <c r="DS651" s="8"/>
      <c r="DT651" s="8"/>
      <c r="DU651" s="8"/>
      <c r="DV651" s="8"/>
      <c r="DW651" s="8"/>
      <c r="DX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  <c r="DD652" s="8"/>
      <c r="DE652" s="8"/>
      <c r="DF652" s="8"/>
      <c r="DG652" s="8"/>
      <c r="DH652" s="8"/>
      <c r="DI652" s="8"/>
      <c r="DJ652" s="8"/>
      <c r="DK652" s="8"/>
      <c r="DL652" s="8"/>
      <c r="DM652" s="8"/>
      <c r="DN652" s="8"/>
      <c r="DO652" s="8"/>
      <c r="DP652" s="8"/>
      <c r="DQ652" s="8"/>
      <c r="DR652" s="8"/>
      <c r="DS652" s="8"/>
      <c r="DT652" s="8"/>
      <c r="DU652" s="8"/>
      <c r="DV652" s="8"/>
      <c r="DW652" s="8"/>
      <c r="DX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  <c r="CV653" s="8"/>
      <c r="CW653" s="8"/>
      <c r="CX653" s="8"/>
      <c r="CY653" s="8"/>
      <c r="CZ653" s="8"/>
      <c r="DA653" s="8"/>
      <c r="DB653" s="8"/>
      <c r="DC653" s="8"/>
      <c r="DD653" s="8"/>
      <c r="DE653" s="8"/>
      <c r="DF653" s="8"/>
      <c r="DG653" s="8"/>
      <c r="DH653" s="8"/>
      <c r="DI653" s="8"/>
      <c r="DJ653" s="8"/>
      <c r="DK653" s="8"/>
      <c r="DL653" s="8"/>
      <c r="DM653" s="8"/>
      <c r="DN653" s="8"/>
      <c r="DO653" s="8"/>
      <c r="DP653" s="8"/>
      <c r="DQ653" s="8"/>
      <c r="DR653" s="8"/>
      <c r="DS653" s="8"/>
      <c r="DT653" s="8"/>
      <c r="DU653" s="8"/>
      <c r="DV653" s="8"/>
      <c r="DW653" s="8"/>
      <c r="DX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  <c r="CV654" s="8"/>
      <c r="CW654" s="8"/>
      <c r="CX654" s="8"/>
      <c r="CY654" s="8"/>
      <c r="CZ654" s="8"/>
      <c r="DA654" s="8"/>
      <c r="DB654" s="8"/>
      <c r="DC654" s="8"/>
      <c r="DD654" s="8"/>
      <c r="DE654" s="8"/>
      <c r="DF654" s="8"/>
      <c r="DG654" s="8"/>
      <c r="DH654" s="8"/>
      <c r="DI654" s="8"/>
      <c r="DJ654" s="8"/>
      <c r="DK654" s="8"/>
      <c r="DL654" s="8"/>
      <c r="DM654" s="8"/>
      <c r="DN654" s="8"/>
      <c r="DO654" s="8"/>
      <c r="DP654" s="8"/>
      <c r="DQ654" s="8"/>
      <c r="DR654" s="8"/>
      <c r="DS654" s="8"/>
      <c r="DT654" s="8"/>
      <c r="DU654" s="8"/>
      <c r="DV654" s="8"/>
      <c r="DW654" s="8"/>
      <c r="DX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  <c r="CV655" s="8"/>
      <c r="CW655" s="8"/>
      <c r="CX655" s="8"/>
      <c r="CY655" s="8"/>
      <c r="CZ655" s="8"/>
      <c r="DA655" s="8"/>
      <c r="DB655" s="8"/>
      <c r="DC655" s="8"/>
      <c r="DD655" s="8"/>
      <c r="DE655" s="8"/>
      <c r="DF655" s="8"/>
      <c r="DG655" s="8"/>
      <c r="DH655" s="8"/>
      <c r="DI655" s="8"/>
      <c r="DJ655" s="8"/>
      <c r="DK655" s="8"/>
      <c r="DL655" s="8"/>
      <c r="DM655" s="8"/>
      <c r="DN655" s="8"/>
      <c r="DO655" s="8"/>
      <c r="DP655" s="8"/>
      <c r="DQ655" s="8"/>
      <c r="DR655" s="8"/>
      <c r="DS655" s="8"/>
      <c r="DT655" s="8"/>
      <c r="DU655" s="8"/>
      <c r="DV655" s="8"/>
      <c r="DW655" s="8"/>
      <c r="DX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  <c r="CV656" s="8"/>
      <c r="CW656" s="8"/>
      <c r="CX656" s="8"/>
      <c r="CY656" s="8"/>
      <c r="CZ656" s="8"/>
      <c r="DA656" s="8"/>
      <c r="DB656" s="8"/>
      <c r="DC656" s="8"/>
      <c r="DD656" s="8"/>
      <c r="DE656" s="8"/>
      <c r="DF656" s="8"/>
      <c r="DG656" s="8"/>
      <c r="DH656" s="8"/>
      <c r="DI656" s="8"/>
      <c r="DJ656" s="8"/>
      <c r="DK656" s="8"/>
      <c r="DL656" s="8"/>
      <c r="DM656" s="8"/>
      <c r="DN656" s="8"/>
      <c r="DO656" s="8"/>
      <c r="DP656" s="8"/>
      <c r="DQ656" s="8"/>
      <c r="DR656" s="8"/>
      <c r="DS656" s="8"/>
      <c r="DT656" s="8"/>
      <c r="DU656" s="8"/>
      <c r="DV656" s="8"/>
      <c r="DW656" s="8"/>
      <c r="DX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  <c r="DD657" s="8"/>
      <c r="DE657" s="8"/>
      <c r="DF657" s="8"/>
      <c r="DG657" s="8"/>
      <c r="DH657" s="8"/>
      <c r="DI657" s="8"/>
      <c r="DJ657" s="8"/>
      <c r="DK657" s="8"/>
      <c r="DL657" s="8"/>
      <c r="DM657" s="8"/>
      <c r="DN657" s="8"/>
      <c r="DO657" s="8"/>
      <c r="DP657" s="8"/>
      <c r="DQ657" s="8"/>
      <c r="DR657" s="8"/>
      <c r="DS657" s="8"/>
      <c r="DT657" s="8"/>
      <c r="DU657" s="8"/>
      <c r="DV657" s="8"/>
      <c r="DW657" s="8"/>
      <c r="DX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  <c r="DD658" s="8"/>
      <c r="DE658" s="8"/>
      <c r="DF658" s="8"/>
      <c r="DG658" s="8"/>
      <c r="DH658" s="8"/>
      <c r="DI658" s="8"/>
      <c r="DJ658" s="8"/>
      <c r="DK658" s="8"/>
      <c r="DL658" s="8"/>
      <c r="DM658" s="8"/>
      <c r="DN658" s="8"/>
      <c r="DO658" s="8"/>
      <c r="DP658" s="8"/>
      <c r="DQ658" s="8"/>
      <c r="DR658" s="8"/>
      <c r="DS658" s="8"/>
      <c r="DT658" s="8"/>
      <c r="DU658" s="8"/>
      <c r="DV658" s="8"/>
      <c r="DW658" s="8"/>
      <c r="DX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  <c r="DD659" s="8"/>
      <c r="DE659" s="8"/>
      <c r="DF659" s="8"/>
      <c r="DG659" s="8"/>
      <c r="DH659" s="8"/>
      <c r="DI659" s="8"/>
      <c r="DJ659" s="8"/>
      <c r="DK659" s="8"/>
      <c r="DL659" s="8"/>
      <c r="DM659" s="8"/>
      <c r="DN659" s="8"/>
      <c r="DO659" s="8"/>
      <c r="DP659" s="8"/>
      <c r="DQ659" s="8"/>
      <c r="DR659" s="8"/>
      <c r="DS659" s="8"/>
      <c r="DT659" s="8"/>
      <c r="DU659" s="8"/>
      <c r="DV659" s="8"/>
      <c r="DW659" s="8"/>
      <c r="DX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  <c r="DD660" s="8"/>
      <c r="DE660" s="8"/>
      <c r="DF660" s="8"/>
      <c r="DG660" s="8"/>
      <c r="DH660" s="8"/>
      <c r="DI660" s="8"/>
      <c r="DJ660" s="8"/>
      <c r="DK660" s="8"/>
      <c r="DL660" s="8"/>
      <c r="DM660" s="8"/>
      <c r="DN660" s="8"/>
      <c r="DO660" s="8"/>
      <c r="DP660" s="8"/>
      <c r="DQ660" s="8"/>
      <c r="DR660" s="8"/>
      <c r="DS660" s="8"/>
      <c r="DT660" s="8"/>
      <c r="DU660" s="8"/>
      <c r="DV660" s="8"/>
      <c r="DW660" s="8"/>
      <c r="DX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  <c r="DD661" s="8"/>
      <c r="DE661" s="8"/>
      <c r="DF661" s="8"/>
      <c r="DG661" s="8"/>
      <c r="DH661" s="8"/>
      <c r="DI661" s="8"/>
      <c r="DJ661" s="8"/>
      <c r="DK661" s="8"/>
      <c r="DL661" s="8"/>
      <c r="DM661" s="8"/>
      <c r="DN661" s="8"/>
      <c r="DO661" s="8"/>
      <c r="DP661" s="8"/>
      <c r="DQ661" s="8"/>
      <c r="DR661" s="8"/>
      <c r="DS661" s="8"/>
      <c r="DT661" s="8"/>
      <c r="DU661" s="8"/>
      <c r="DV661" s="8"/>
      <c r="DW661" s="8"/>
      <c r="DX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  <c r="DD662" s="8"/>
      <c r="DE662" s="8"/>
      <c r="DF662" s="8"/>
      <c r="DG662" s="8"/>
      <c r="DH662" s="8"/>
      <c r="DI662" s="8"/>
      <c r="DJ662" s="8"/>
      <c r="DK662" s="8"/>
      <c r="DL662" s="8"/>
      <c r="DM662" s="8"/>
      <c r="DN662" s="8"/>
      <c r="DO662" s="8"/>
      <c r="DP662" s="8"/>
      <c r="DQ662" s="8"/>
      <c r="DR662" s="8"/>
      <c r="DS662" s="8"/>
      <c r="DT662" s="8"/>
      <c r="DU662" s="8"/>
      <c r="DV662" s="8"/>
      <c r="DW662" s="8"/>
      <c r="DX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  <c r="DD663" s="8"/>
      <c r="DE663" s="8"/>
      <c r="DF663" s="8"/>
      <c r="DG663" s="8"/>
      <c r="DH663" s="8"/>
      <c r="DI663" s="8"/>
      <c r="DJ663" s="8"/>
      <c r="DK663" s="8"/>
      <c r="DL663" s="8"/>
      <c r="DM663" s="8"/>
      <c r="DN663" s="8"/>
      <c r="DO663" s="8"/>
      <c r="DP663" s="8"/>
      <c r="DQ663" s="8"/>
      <c r="DR663" s="8"/>
      <c r="DS663" s="8"/>
      <c r="DT663" s="8"/>
      <c r="DU663" s="8"/>
      <c r="DV663" s="8"/>
      <c r="DW663" s="8"/>
      <c r="DX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  <c r="DD664" s="8"/>
      <c r="DE664" s="8"/>
      <c r="DF664" s="8"/>
      <c r="DG664" s="8"/>
      <c r="DH664" s="8"/>
      <c r="DI664" s="8"/>
      <c r="DJ664" s="8"/>
      <c r="DK664" s="8"/>
      <c r="DL664" s="8"/>
      <c r="DM664" s="8"/>
      <c r="DN664" s="8"/>
      <c r="DO664" s="8"/>
      <c r="DP664" s="8"/>
      <c r="DQ664" s="8"/>
      <c r="DR664" s="8"/>
      <c r="DS664" s="8"/>
      <c r="DT664" s="8"/>
      <c r="DU664" s="8"/>
      <c r="DV664" s="8"/>
      <c r="DW664" s="8"/>
      <c r="DX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  <c r="DD665" s="8"/>
      <c r="DE665" s="8"/>
      <c r="DF665" s="8"/>
      <c r="DG665" s="8"/>
      <c r="DH665" s="8"/>
      <c r="DI665" s="8"/>
      <c r="DJ665" s="8"/>
      <c r="DK665" s="8"/>
      <c r="DL665" s="8"/>
      <c r="DM665" s="8"/>
      <c r="DN665" s="8"/>
      <c r="DO665" s="8"/>
      <c r="DP665" s="8"/>
      <c r="DQ665" s="8"/>
      <c r="DR665" s="8"/>
      <c r="DS665" s="8"/>
      <c r="DT665" s="8"/>
      <c r="DU665" s="8"/>
      <c r="DV665" s="8"/>
      <c r="DW665" s="8"/>
      <c r="DX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  <c r="DD666" s="8"/>
      <c r="DE666" s="8"/>
      <c r="DF666" s="8"/>
      <c r="DG666" s="8"/>
      <c r="DH666" s="8"/>
      <c r="DI666" s="8"/>
      <c r="DJ666" s="8"/>
      <c r="DK666" s="8"/>
      <c r="DL666" s="8"/>
      <c r="DM666" s="8"/>
      <c r="DN666" s="8"/>
      <c r="DO666" s="8"/>
      <c r="DP666" s="8"/>
      <c r="DQ666" s="8"/>
      <c r="DR666" s="8"/>
      <c r="DS666" s="8"/>
      <c r="DT666" s="8"/>
      <c r="DU666" s="8"/>
      <c r="DV666" s="8"/>
      <c r="DW666" s="8"/>
      <c r="DX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  <c r="DD667" s="8"/>
      <c r="DE667" s="8"/>
      <c r="DF667" s="8"/>
      <c r="DG667" s="8"/>
      <c r="DH667" s="8"/>
      <c r="DI667" s="8"/>
      <c r="DJ667" s="8"/>
      <c r="DK667" s="8"/>
      <c r="DL667" s="8"/>
      <c r="DM667" s="8"/>
      <c r="DN667" s="8"/>
      <c r="DO667" s="8"/>
      <c r="DP667" s="8"/>
      <c r="DQ667" s="8"/>
      <c r="DR667" s="8"/>
      <c r="DS667" s="8"/>
      <c r="DT667" s="8"/>
      <c r="DU667" s="8"/>
      <c r="DV667" s="8"/>
      <c r="DW667" s="8"/>
      <c r="DX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  <c r="DD668" s="8"/>
      <c r="DE668" s="8"/>
      <c r="DF668" s="8"/>
      <c r="DG668" s="8"/>
      <c r="DH668" s="8"/>
      <c r="DI668" s="8"/>
      <c r="DJ668" s="8"/>
      <c r="DK668" s="8"/>
      <c r="DL668" s="8"/>
      <c r="DM668" s="8"/>
      <c r="DN668" s="8"/>
      <c r="DO668" s="8"/>
      <c r="DP668" s="8"/>
      <c r="DQ668" s="8"/>
      <c r="DR668" s="8"/>
      <c r="DS668" s="8"/>
      <c r="DT668" s="8"/>
      <c r="DU668" s="8"/>
      <c r="DV668" s="8"/>
      <c r="DW668" s="8"/>
      <c r="DX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  <c r="DD669" s="8"/>
      <c r="DE669" s="8"/>
      <c r="DF669" s="8"/>
      <c r="DG669" s="8"/>
      <c r="DH669" s="8"/>
      <c r="DI669" s="8"/>
      <c r="DJ669" s="8"/>
      <c r="DK669" s="8"/>
      <c r="DL669" s="8"/>
      <c r="DM669" s="8"/>
      <c r="DN669" s="8"/>
      <c r="DO669" s="8"/>
      <c r="DP669" s="8"/>
      <c r="DQ669" s="8"/>
      <c r="DR669" s="8"/>
      <c r="DS669" s="8"/>
      <c r="DT669" s="8"/>
      <c r="DU669" s="8"/>
      <c r="DV669" s="8"/>
      <c r="DW669" s="8"/>
      <c r="DX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  <c r="DD670" s="8"/>
      <c r="DE670" s="8"/>
      <c r="DF670" s="8"/>
      <c r="DG670" s="8"/>
      <c r="DH670" s="8"/>
      <c r="DI670" s="8"/>
      <c r="DJ670" s="8"/>
      <c r="DK670" s="8"/>
      <c r="DL670" s="8"/>
      <c r="DM670" s="8"/>
      <c r="DN670" s="8"/>
      <c r="DO670" s="8"/>
      <c r="DP670" s="8"/>
      <c r="DQ670" s="8"/>
      <c r="DR670" s="8"/>
      <c r="DS670" s="8"/>
      <c r="DT670" s="8"/>
      <c r="DU670" s="8"/>
      <c r="DV670" s="8"/>
      <c r="DW670" s="8"/>
      <c r="DX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  <c r="DD671" s="8"/>
      <c r="DE671" s="8"/>
      <c r="DF671" s="8"/>
      <c r="DG671" s="8"/>
      <c r="DH671" s="8"/>
      <c r="DI671" s="8"/>
      <c r="DJ671" s="8"/>
      <c r="DK671" s="8"/>
      <c r="DL671" s="8"/>
      <c r="DM671" s="8"/>
      <c r="DN671" s="8"/>
      <c r="DO671" s="8"/>
      <c r="DP671" s="8"/>
      <c r="DQ671" s="8"/>
      <c r="DR671" s="8"/>
      <c r="DS671" s="8"/>
      <c r="DT671" s="8"/>
      <c r="DU671" s="8"/>
      <c r="DV671" s="8"/>
      <c r="DW671" s="8"/>
      <c r="DX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  <c r="DD672" s="8"/>
      <c r="DE672" s="8"/>
      <c r="DF672" s="8"/>
      <c r="DG672" s="8"/>
      <c r="DH672" s="8"/>
      <c r="DI672" s="8"/>
      <c r="DJ672" s="8"/>
      <c r="DK672" s="8"/>
      <c r="DL672" s="8"/>
      <c r="DM672" s="8"/>
      <c r="DN672" s="8"/>
      <c r="DO672" s="8"/>
      <c r="DP672" s="8"/>
      <c r="DQ672" s="8"/>
      <c r="DR672" s="8"/>
      <c r="DS672" s="8"/>
      <c r="DT672" s="8"/>
      <c r="DU672" s="8"/>
      <c r="DV672" s="8"/>
      <c r="DW672" s="8"/>
      <c r="DX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  <c r="DD673" s="8"/>
      <c r="DE673" s="8"/>
      <c r="DF673" s="8"/>
      <c r="DG673" s="8"/>
      <c r="DH673" s="8"/>
      <c r="DI673" s="8"/>
      <c r="DJ673" s="8"/>
      <c r="DK673" s="8"/>
      <c r="DL673" s="8"/>
      <c r="DM673" s="8"/>
      <c r="DN673" s="8"/>
      <c r="DO673" s="8"/>
      <c r="DP673" s="8"/>
      <c r="DQ673" s="8"/>
      <c r="DR673" s="8"/>
      <c r="DS673" s="8"/>
      <c r="DT673" s="8"/>
      <c r="DU673" s="8"/>
      <c r="DV673" s="8"/>
      <c r="DW673" s="8"/>
      <c r="DX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  <c r="DD674" s="8"/>
      <c r="DE674" s="8"/>
      <c r="DF674" s="8"/>
      <c r="DG674" s="8"/>
      <c r="DH674" s="8"/>
      <c r="DI674" s="8"/>
      <c r="DJ674" s="8"/>
      <c r="DK674" s="8"/>
      <c r="DL674" s="8"/>
      <c r="DM674" s="8"/>
      <c r="DN674" s="8"/>
      <c r="DO674" s="8"/>
      <c r="DP674" s="8"/>
      <c r="DQ674" s="8"/>
      <c r="DR674" s="8"/>
      <c r="DS674" s="8"/>
      <c r="DT674" s="8"/>
      <c r="DU674" s="8"/>
      <c r="DV674" s="8"/>
      <c r="DW674" s="8"/>
      <c r="DX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  <c r="DD675" s="8"/>
      <c r="DE675" s="8"/>
      <c r="DF675" s="8"/>
      <c r="DG675" s="8"/>
      <c r="DH675" s="8"/>
      <c r="DI675" s="8"/>
      <c r="DJ675" s="8"/>
      <c r="DK675" s="8"/>
      <c r="DL675" s="8"/>
      <c r="DM675" s="8"/>
      <c r="DN675" s="8"/>
      <c r="DO675" s="8"/>
      <c r="DP675" s="8"/>
      <c r="DQ675" s="8"/>
      <c r="DR675" s="8"/>
      <c r="DS675" s="8"/>
      <c r="DT675" s="8"/>
      <c r="DU675" s="8"/>
      <c r="DV675" s="8"/>
      <c r="DW675" s="8"/>
      <c r="DX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  <c r="DD676" s="8"/>
      <c r="DE676" s="8"/>
      <c r="DF676" s="8"/>
      <c r="DG676" s="8"/>
      <c r="DH676" s="8"/>
      <c r="DI676" s="8"/>
      <c r="DJ676" s="8"/>
      <c r="DK676" s="8"/>
      <c r="DL676" s="8"/>
      <c r="DM676" s="8"/>
      <c r="DN676" s="8"/>
      <c r="DO676" s="8"/>
      <c r="DP676" s="8"/>
      <c r="DQ676" s="8"/>
      <c r="DR676" s="8"/>
      <c r="DS676" s="8"/>
      <c r="DT676" s="8"/>
      <c r="DU676" s="8"/>
      <c r="DV676" s="8"/>
      <c r="DW676" s="8"/>
      <c r="DX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  <c r="DO677" s="8"/>
      <c r="DP677" s="8"/>
      <c r="DQ677" s="8"/>
      <c r="DR677" s="8"/>
      <c r="DS677" s="8"/>
      <c r="DT677" s="8"/>
      <c r="DU677" s="8"/>
      <c r="DV677" s="8"/>
      <c r="DW677" s="8"/>
      <c r="DX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  <c r="DO678" s="8"/>
      <c r="DP678" s="8"/>
      <c r="DQ678" s="8"/>
      <c r="DR678" s="8"/>
      <c r="DS678" s="8"/>
      <c r="DT678" s="8"/>
      <c r="DU678" s="8"/>
      <c r="DV678" s="8"/>
      <c r="DW678" s="8"/>
      <c r="DX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  <c r="DO679" s="8"/>
      <c r="DP679" s="8"/>
      <c r="DQ679" s="8"/>
      <c r="DR679" s="8"/>
      <c r="DS679" s="8"/>
      <c r="DT679" s="8"/>
      <c r="DU679" s="8"/>
      <c r="DV679" s="8"/>
      <c r="DW679" s="8"/>
      <c r="DX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  <c r="DO680" s="8"/>
      <c r="DP680" s="8"/>
      <c r="DQ680" s="8"/>
      <c r="DR680" s="8"/>
      <c r="DS680" s="8"/>
      <c r="DT680" s="8"/>
      <c r="DU680" s="8"/>
      <c r="DV680" s="8"/>
      <c r="DW680" s="8"/>
      <c r="DX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  <c r="DD682" s="8"/>
      <c r="DE682" s="8"/>
      <c r="DF682" s="8"/>
      <c r="DG682" s="8"/>
      <c r="DH682" s="8"/>
      <c r="DI682" s="8"/>
      <c r="DJ682" s="8"/>
      <c r="DK682" s="8"/>
      <c r="DL682" s="8"/>
      <c r="DM682" s="8"/>
      <c r="DN682" s="8"/>
      <c r="DO682" s="8"/>
      <c r="DP682" s="8"/>
      <c r="DQ682" s="8"/>
      <c r="DR682" s="8"/>
      <c r="DS682" s="8"/>
      <c r="DT682" s="8"/>
      <c r="DU682" s="8"/>
      <c r="DV682" s="8"/>
      <c r="DW682" s="8"/>
      <c r="DX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  <c r="DD683" s="8"/>
      <c r="DE683" s="8"/>
      <c r="DF683" s="8"/>
      <c r="DG683" s="8"/>
      <c r="DH683" s="8"/>
      <c r="DI683" s="8"/>
      <c r="DJ683" s="8"/>
      <c r="DK683" s="8"/>
      <c r="DL683" s="8"/>
      <c r="DM683" s="8"/>
      <c r="DN683" s="8"/>
      <c r="DO683" s="8"/>
      <c r="DP683" s="8"/>
      <c r="DQ683" s="8"/>
      <c r="DR683" s="8"/>
      <c r="DS683" s="8"/>
      <c r="DT683" s="8"/>
      <c r="DU683" s="8"/>
      <c r="DV683" s="8"/>
      <c r="DW683" s="8"/>
      <c r="DX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  <c r="DD684" s="8"/>
      <c r="DE684" s="8"/>
      <c r="DF684" s="8"/>
      <c r="DG684" s="8"/>
      <c r="DH684" s="8"/>
      <c r="DI684" s="8"/>
      <c r="DJ684" s="8"/>
      <c r="DK684" s="8"/>
      <c r="DL684" s="8"/>
      <c r="DM684" s="8"/>
      <c r="DN684" s="8"/>
      <c r="DO684" s="8"/>
      <c r="DP684" s="8"/>
      <c r="DQ684" s="8"/>
      <c r="DR684" s="8"/>
      <c r="DS684" s="8"/>
      <c r="DT684" s="8"/>
      <c r="DU684" s="8"/>
      <c r="DV684" s="8"/>
      <c r="DW684" s="8"/>
      <c r="DX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  <c r="DO685" s="8"/>
      <c r="DP685" s="8"/>
      <c r="DQ685" s="8"/>
      <c r="DR685" s="8"/>
      <c r="DS685" s="8"/>
      <c r="DT685" s="8"/>
      <c r="DU685" s="8"/>
      <c r="DV685" s="8"/>
      <c r="DW685" s="8"/>
      <c r="DX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  <c r="DD686" s="8"/>
      <c r="DE686" s="8"/>
      <c r="DF686" s="8"/>
      <c r="DG686" s="8"/>
      <c r="DH686" s="8"/>
      <c r="DI686" s="8"/>
      <c r="DJ686" s="8"/>
      <c r="DK686" s="8"/>
      <c r="DL686" s="8"/>
      <c r="DM686" s="8"/>
      <c r="DN686" s="8"/>
      <c r="DO686" s="8"/>
      <c r="DP686" s="8"/>
      <c r="DQ686" s="8"/>
      <c r="DR686" s="8"/>
      <c r="DS686" s="8"/>
      <c r="DT686" s="8"/>
      <c r="DU686" s="8"/>
      <c r="DV686" s="8"/>
      <c r="DW686" s="8"/>
      <c r="DX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  <c r="DD687" s="8"/>
      <c r="DE687" s="8"/>
      <c r="DF687" s="8"/>
      <c r="DG687" s="8"/>
      <c r="DH687" s="8"/>
      <c r="DI687" s="8"/>
      <c r="DJ687" s="8"/>
      <c r="DK687" s="8"/>
      <c r="DL687" s="8"/>
      <c r="DM687" s="8"/>
      <c r="DN687" s="8"/>
      <c r="DO687" s="8"/>
      <c r="DP687" s="8"/>
      <c r="DQ687" s="8"/>
      <c r="DR687" s="8"/>
      <c r="DS687" s="8"/>
      <c r="DT687" s="8"/>
      <c r="DU687" s="8"/>
      <c r="DV687" s="8"/>
      <c r="DW687" s="8"/>
      <c r="DX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  <c r="DD688" s="8"/>
      <c r="DE688" s="8"/>
      <c r="DF688" s="8"/>
      <c r="DG688" s="8"/>
      <c r="DH688" s="8"/>
      <c r="DI688" s="8"/>
      <c r="DJ688" s="8"/>
      <c r="DK688" s="8"/>
      <c r="DL688" s="8"/>
      <c r="DM688" s="8"/>
      <c r="DN688" s="8"/>
      <c r="DO688" s="8"/>
      <c r="DP688" s="8"/>
      <c r="DQ688" s="8"/>
      <c r="DR688" s="8"/>
      <c r="DS688" s="8"/>
      <c r="DT688" s="8"/>
      <c r="DU688" s="8"/>
      <c r="DV688" s="8"/>
      <c r="DW688" s="8"/>
      <c r="DX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  <c r="DD689" s="8"/>
      <c r="DE689" s="8"/>
      <c r="DF689" s="8"/>
      <c r="DG689" s="8"/>
      <c r="DH689" s="8"/>
      <c r="DI689" s="8"/>
      <c r="DJ689" s="8"/>
      <c r="DK689" s="8"/>
      <c r="DL689" s="8"/>
      <c r="DM689" s="8"/>
      <c r="DN689" s="8"/>
      <c r="DO689" s="8"/>
      <c r="DP689" s="8"/>
      <c r="DQ689" s="8"/>
      <c r="DR689" s="8"/>
      <c r="DS689" s="8"/>
      <c r="DT689" s="8"/>
      <c r="DU689" s="8"/>
      <c r="DV689" s="8"/>
      <c r="DW689" s="8"/>
      <c r="DX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  <c r="DD690" s="8"/>
      <c r="DE690" s="8"/>
      <c r="DF690" s="8"/>
      <c r="DG690" s="8"/>
      <c r="DH690" s="8"/>
      <c r="DI690" s="8"/>
      <c r="DJ690" s="8"/>
      <c r="DK690" s="8"/>
      <c r="DL690" s="8"/>
      <c r="DM690" s="8"/>
      <c r="DN690" s="8"/>
      <c r="DO690" s="8"/>
      <c r="DP690" s="8"/>
      <c r="DQ690" s="8"/>
      <c r="DR690" s="8"/>
      <c r="DS690" s="8"/>
      <c r="DT690" s="8"/>
      <c r="DU690" s="8"/>
      <c r="DV690" s="8"/>
      <c r="DW690" s="8"/>
      <c r="DX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  <c r="DD691" s="8"/>
      <c r="DE691" s="8"/>
      <c r="DF691" s="8"/>
      <c r="DG691" s="8"/>
      <c r="DH691" s="8"/>
      <c r="DI691" s="8"/>
      <c r="DJ691" s="8"/>
      <c r="DK691" s="8"/>
      <c r="DL691" s="8"/>
      <c r="DM691" s="8"/>
      <c r="DN691" s="8"/>
      <c r="DO691" s="8"/>
      <c r="DP691" s="8"/>
      <c r="DQ691" s="8"/>
      <c r="DR691" s="8"/>
      <c r="DS691" s="8"/>
      <c r="DT691" s="8"/>
      <c r="DU691" s="8"/>
      <c r="DV691" s="8"/>
      <c r="DW691" s="8"/>
      <c r="DX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  <c r="DD692" s="8"/>
      <c r="DE692" s="8"/>
      <c r="DF692" s="8"/>
      <c r="DG692" s="8"/>
      <c r="DH692" s="8"/>
      <c r="DI692" s="8"/>
      <c r="DJ692" s="8"/>
      <c r="DK692" s="8"/>
      <c r="DL692" s="8"/>
      <c r="DM692" s="8"/>
      <c r="DN692" s="8"/>
      <c r="DO692" s="8"/>
      <c r="DP692" s="8"/>
      <c r="DQ692" s="8"/>
      <c r="DR692" s="8"/>
      <c r="DS692" s="8"/>
      <c r="DT692" s="8"/>
      <c r="DU692" s="8"/>
      <c r="DV692" s="8"/>
      <c r="DW692" s="8"/>
      <c r="DX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  <c r="DD693" s="8"/>
      <c r="DE693" s="8"/>
      <c r="DF693" s="8"/>
      <c r="DG693" s="8"/>
      <c r="DH693" s="8"/>
      <c r="DI693" s="8"/>
      <c r="DJ693" s="8"/>
      <c r="DK693" s="8"/>
      <c r="DL693" s="8"/>
      <c r="DM693" s="8"/>
      <c r="DN693" s="8"/>
      <c r="DO693" s="8"/>
      <c r="DP693" s="8"/>
      <c r="DQ693" s="8"/>
      <c r="DR693" s="8"/>
      <c r="DS693" s="8"/>
      <c r="DT693" s="8"/>
      <c r="DU693" s="8"/>
      <c r="DV693" s="8"/>
      <c r="DW693" s="8"/>
      <c r="DX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  <c r="DD694" s="8"/>
      <c r="DE694" s="8"/>
      <c r="DF694" s="8"/>
      <c r="DG694" s="8"/>
      <c r="DH694" s="8"/>
      <c r="DI694" s="8"/>
      <c r="DJ694" s="8"/>
      <c r="DK694" s="8"/>
      <c r="DL694" s="8"/>
      <c r="DM694" s="8"/>
      <c r="DN694" s="8"/>
      <c r="DO694" s="8"/>
      <c r="DP694" s="8"/>
      <c r="DQ694" s="8"/>
      <c r="DR694" s="8"/>
      <c r="DS694" s="8"/>
      <c r="DT694" s="8"/>
      <c r="DU694" s="8"/>
      <c r="DV694" s="8"/>
      <c r="DW694" s="8"/>
      <c r="DX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  <c r="DD695" s="8"/>
      <c r="DE695" s="8"/>
      <c r="DF695" s="8"/>
      <c r="DG695" s="8"/>
      <c r="DH695" s="8"/>
      <c r="DI695" s="8"/>
      <c r="DJ695" s="8"/>
      <c r="DK695" s="8"/>
      <c r="DL695" s="8"/>
      <c r="DM695" s="8"/>
      <c r="DN695" s="8"/>
      <c r="DO695" s="8"/>
      <c r="DP695" s="8"/>
      <c r="DQ695" s="8"/>
      <c r="DR695" s="8"/>
      <c r="DS695" s="8"/>
      <c r="DT695" s="8"/>
      <c r="DU695" s="8"/>
      <c r="DV695" s="8"/>
      <c r="DW695" s="8"/>
      <c r="DX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  <c r="DO696" s="8"/>
      <c r="DP696" s="8"/>
      <c r="DQ696" s="8"/>
      <c r="DR696" s="8"/>
      <c r="DS696" s="8"/>
      <c r="DT696" s="8"/>
      <c r="DU696" s="8"/>
      <c r="DV696" s="8"/>
      <c r="DW696" s="8"/>
      <c r="DX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  <c r="DO697" s="8"/>
      <c r="DP697" s="8"/>
      <c r="DQ697" s="8"/>
      <c r="DR697" s="8"/>
      <c r="DS697" s="8"/>
      <c r="DT697" s="8"/>
      <c r="DU697" s="8"/>
      <c r="DV697" s="8"/>
      <c r="DW697" s="8"/>
      <c r="DX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  <c r="DD698" s="8"/>
      <c r="DE698" s="8"/>
      <c r="DF698" s="8"/>
      <c r="DG698" s="8"/>
      <c r="DH698" s="8"/>
      <c r="DI698" s="8"/>
      <c r="DJ698" s="8"/>
      <c r="DK698" s="8"/>
      <c r="DL698" s="8"/>
      <c r="DM698" s="8"/>
      <c r="DN698" s="8"/>
      <c r="DO698" s="8"/>
      <c r="DP698" s="8"/>
      <c r="DQ698" s="8"/>
      <c r="DR698" s="8"/>
      <c r="DS698" s="8"/>
      <c r="DT698" s="8"/>
      <c r="DU698" s="8"/>
      <c r="DV698" s="8"/>
      <c r="DW698" s="8"/>
      <c r="DX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  <c r="DD699" s="8"/>
      <c r="DE699" s="8"/>
      <c r="DF699" s="8"/>
      <c r="DG699" s="8"/>
      <c r="DH699" s="8"/>
      <c r="DI699" s="8"/>
      <c r="DJ699" s="8"/>
      <c r="DK699" s="8"/>
      <c r="DL699" s="8"/>
      <c r="DM699" s="8"/>
      <c r="DN699" s="8"/>
      <c r="DO699" s="8"/>
      <c r="DP699" s="8"/>
      <c r="DQ699" s="8"/>
      <c r="DR699" s="8"/>
      <c r="DS699" s="8"/>
      <c r="DT699" s="8"/>
      <c r="DU699" s="8"/>
      <c r="DV699" s="8"/>
      <c r="DW699" s="8"/>
      <c r="DX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  <c r="DO700" s="8"/>
      <c r="DP700" s="8"/>
      <c r="DQ700" s="8"/>
      <c r="DR700" s="8"/>
      <c r="DS700" s="8"/>
      <c r="DT700" s="8"/>
      <c r="DU700" s="8"/>
      <c r="DV700" s="8"/>
      <c r="DW700" s="8"/>
      <c r="DX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  <c r="DD701" s="8"/>
      <c r="DE701" s="8"/>
      <c r="DF701" s="8"/>
      <c r="DG701" s="8"/>
      <c r="DH701" s="8"/>
      <c r="DI701" s="8"/>
      <c r="DJ701" s="8"/>
      <c r="DK701" s="8"/>
      <c r="DL701" s="8"/>
      <c r="DM701" s="8"/>
      <c r="DN701" s="8"/>
      <c r="DO701" s="8"/>
      <c r="DP701" s="8"/>
      <c r="DQ701" s="8"/>
      <c r="DR701" s="8"/>
      <c r="DS701" s="8"/>
      <c r="DT701" s="8"/>
      <c r="DU701" s="8"/>
      <c r="DV701" s="8"/>
      <c r="DW701" s="8"/>
      <c r="DX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  <c r="DD702" s="8"/>
      <c r="DE702" s="8"/>
      <c r="DF702" s="8"/>
      <c r="DG702" s="8"/>
      <c r="DH702" s="8"/>
      <c r="DI702" s="8"/>
      <c r="DJ702" s="8"/>
      <c r="DK702" s="8"/>
      <c r="DL702" s="8"/>
      <c r="DM702" s="8"/>
      <c r="DN702" s="8"/>
      <c r="DO702" s="8"/>
      <c r="DP702" s="8"/>
      <c r="DQ702" s="8"/>
      <c r="DR702" s="8"/>
      <c r="DS702" s="8"/>
      <c r="DT702" s="8"/>
      <c r="DU702" s="8"/>
      <c r="DV702" s="8"/>
      <c r="DW702" s="8"/>
      <c r="DX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  <c r="DD703" s="8"/>
      <c r="DE703" s="8"/>
      <c r="DF703" s="8"/>
      <c r="DG703" s="8"/>
      <c r="DH703" s="8"/>
      <c r="DI703" s="8"/>
      <c r="DJ703" s="8"/>
      <c r="DK703" s="8"/>
      <c r="DL703" s="8"/>
      <c r="DM703" s="8"/>
      <c r="DN703" s="8"/>
      <c r="DO703" s="8"/>
      <c r="DP703" s="8"/>
      <c r="DQ703" s="8"/>
      <c r="DR703" s="8"/>
      <c r="DS703" s="8"/>
      <c r="DT703" s="8"/>
      <c r="DU703" s="8"/>
      <c r="DV703" s="8"/>
      <c r="DW703" s="8"/>
      <c r="DX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  <c r="DD704" s="8"/>
      <c r="DE704" s="8"/>
      <c r="DF704" s="8"/>
      <c r="DG704" s="8"/>
      <c r="DH704" s="8"/>
      <c r="DI704" s="8"/>
      <c r="DJ704" s="8"/>
      <c r="DK704" s="8"/>
      <c r="DL704" s="8"/>
      <c r="DM704" s="8"/>
      <c r="DN704" s="8"/>
      <c r="DO704" s="8"/>
      <c r="DP704" s="8"/>
      <c r="DQ704" s="8"/>
      <c r="DR704" s="8"/>
      <c r="DS704" s="8"/>
      <c r="DT704" s="8"/>
      <c r="DU704" s="8"/>
      <c r="DV704" s="8"/>
      <c r="DW704" s="8"/>
      <c r="DX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  <c r="DD705" s="8"/>
      <c r="DE705" s="8"/>
      <c r="DF705" s="8"/>
      <c r="DG705" s="8"/>
      <c r="DH705" s="8"/>
      <c r="DI705" s="8"/>
      <c r="DJ705" s="8"/>
      <c r="DK705" s="8"/>
      <c r="DL705" s="8"/>
      <c r="DM705" s="8"/>
      <c r="DN705" s="8"/>
      <c r="DO705" s="8"/>
      <c r="DP705" s="8"/>
      <c r="DQ705" s="8"/>
      <c r="DR705" s="8"/>
      <c r="DS705" s="8"/>
      <c r="DT705" s="8"/>
      <c r="DU705" s="8"/>
      <c r="DV705" s="8"/>
      <c r="DW705" s="8"/>
      <c r="DX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  <c r="DD706" s="8"/>
      <c r="DE706" s="8"/>
      <c r="DF706" s="8"/>
      <c r="DG706" s="8"/>
      <c r="DH706" s="8"/>
      <c r="DI706" s="8"/>
      <c r="DJ706" s="8"/>
      <c r="DK706" s="8"/>
      <c r="DL706" s="8"/>
      <c r="DM706" s="8"/>
      <c r="DN706" s="8"/>
      <c r="DO706" s="8"/>
      <c r="DP706" s="8"/>
      <c r="DQ706" s="8"/>
      <c r="DR706" s="8"/>
      <c r="DS706" s="8"/>
      <c r="DT706" s="8"/>
      <c r="DU706" s="8"/>
      <c r="DV706" s="8"/>
      <c r="DW706" s="8"/>
      <c r="DX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  <c r="DD707" s="8"/>
      <c r="DE707" s="8"/>
      <c r="DF707" s="8"/>
      <c r="DG707" s="8"/>
      <c r="DH707" s="8"/>
      <c r="DI707" s="8"/>
      <c r="DJ707" s="8"/>
      <c r="DK707" s="8"/>
      <c r="DL707" s="8"/>
      <c r="DM707" s="8"/>
      <c r="DN707" s="8"/>
      <c r="DO707" s="8"/>
      <c r="DP707" s="8"/>
      <c r="DQ707" s="8"/>
      <c r="DR707" s="8"/>
      <c r="DS707" s="8"/>
      <c r="DT707" s="8"/>
      <c r="DU707" s="8"/>
      <c r="DV707" s="8"/>
      <c r="DW707" s="8"/>
      <c r="DX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  <c r="DD708" s="8"/>
      <c r="DE708" s="8"/>
      <c r="DF708" s="8"/>
      <c r="DG708" s="8"/>
      <c r="DH708" s="8"/>
      <c r="DI708" s="8"/>
      <c r="DJ708" s="8"/>
      <c r="DK708" s="8"/>
      <c r="DL708" s="8"/>
      <c r="DM708" s="8"/>
      <c r="DN708" s="8"/>
      <c r="DO708" s="8"/>
      <c r="DP708" s="8"/>
      <c r="DQ708" s="8"/>
      <c r="DR708" s="8"/>
      <c r="DS708" s="8"/>
      <c r="DT708" s="8"/>
      <c r="DU708" s="8"/>
      <c r="DV708" s="8"/>
      <c r="DW708" s="8"/>
      <c r="DX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  <c r="DD709" s="8"/>
      <c r="DE709" s="8"/>
      <c r="DF709" s="8"/>
      <c r="DG709" s="8"/>
      <c r="DH709" s="8"/>
      <c r="DI709" s="8"/>
      <c r="DJ709" s="8"/>
      <c r="DK709" s="8"/>
      <c r="DL709" s="8"/>
      <c r="DM709" s="8"/>
      <c r="DN709" s="8"/>
      <c r="DO709" s="8"/>
      <c r="DP709" s="8"/>
      <c r="DQ709" s="8"/>
      <c r="DR709" s="8"/>
      <c r="DS709" s="8"/>
      <c r="DT709" s="8"/>
      <c r="DU709" s="8"/>
      <c r="DV709" s="8"/>
      <c r="DW709" s="8"/>
      <c r="DX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  <c r="DD710" s="8"/>
      <c r="DE710" s="8"/>
      <c r="DF710" s="8"/>
      <c r="DG710" s="8"/>
      <c r="DH710" s="8"/>
      <c r="DI710" s="8"/>
      <c r="DJ710" s="8"/>
      <c r="DK710" s="8"/>
      <c r="DL710" s="8"/>
      <c r="DM710" s="8"/>
      <c r="DN710" s="8"/>
      <c r="DO710" s="8"/>
      <c r="DP710" s="8"/>
      <c r="DQ710" s="8"/>
      <c r="DR710" s="8"/>
      <c r="DS710" s="8"/>
      <c r="DT710" s="8"/>
      <c r="DU710" s="8"/>
      <c r="DV710" s="8"/>
      <c r="DW710" s="8"/>
      <c r="DX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  <c r="DD711" s="8"/>
      <c r="DE711" s="8"/>
      <c r="DF711" s="8"/>
      <c r="DG711" s="8"/>
      <c r="DH711" s="8"/>
      <c r="DI711" s="8"/>
      <c r="DJ711" s="8"/>
      <c r="DK711" s="8"/>
      <c r="DL711" s="8"/>
      <c r="DM711" s="8"/>
      <c r="DN711" s="8"/>
      <c r="DO711" s="8"/>
      <c r="DP711" s="8"/>
      <c r="DQ711" s="8"/>
      <c r="DR711" s="8"/>
      <c r="DS711" s="8"/>
      <c r="DT711" s="8"/>
      <c r="DU711" s="8"/>
      <c r="DV711" s="8"/>
      <c r="DW711" s="8"/>
      <c r="DX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  <c r="DD712" s="8"/>
      <c r="DE712" s="8"/>
      <c r="DF712" s="8"/>
      <c r="DG712" s="8"/>
      <c r="DH712" s="8"/>
      <c r="DI712" s="8"/>
      <c r="DJ712" s="8"/>
      <c r="DK712" s="8"/>
      <c r="DL712" s="8"/>
      <c r="DM712" s="8"/>
      <c r="DN712" s="8"/>
      <c r="DO712" s="8"/>
      <c r="DP712" s="8"/>
      <c r="DQ712" s="8"/>
      <c r="DR712" s="8"/>
      <c r="DS712" s="8"/>
      <c r="DT712" s="8"/>
      <c r="DU712" s="8"/>
      <c r="DV712" s="8"/>
      <c r="DW712" s="8"/>
      <c r="DX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  <c r="DD713" s="8"/>
      <c r="DE713" s="8"/>
      <c r="DF713" s="8"/>
      <c r="DG713" s="8"/>
      <c r="DH713" s="8"/>
      <c r="DI713" s="8"/>
      <c r="DJ713" s="8"/>
      <c r="DK713" s="8"/>
      <c r="DL713" s="8"/>
      <c r="DM713" s="8"/>
      <c r="DN713" s="8"/>
      <c r="DO713" s="8"/>
      <c r="DP713" s="8"/>
      <c r="DQ713" s="8"/>
      <c r="DR713" s="8"/>
      <c r="DS713" s="8"/>
      <c r="DT713" s="8"/>
      <c r="DU713" s="8"/>
      <c r="DV713" s="8"/>
      <c r="DW713" s="8"/>
      <c r="DX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  <c r="DD714" s="8"/>
      <c r="DE714" s="8"/>
      <c r="DF714" s="8"/>
      <c r="DG714" s="8"/>
      <c r="DH714" s="8"/>
      <c r="DI714" s="8"/>
      <c r="DJ714" s="8"/>
      <c r="DK714" s="8"/>
      <c r="DL714" s="8"/>
      <c r="DM714" s="8"/>
      <c r="DN714" s="8"/>
      <c r="DO714" s="8"/>
      <c r="DP714" s="8"/>
      <c r="DQ714" s="8"/>
      <c r="DR714" s="8"/>
      <c r="DS714" s="8"/>
      <c r="DT714" s="8"/>
      <c r="DU714" s="8"/>
      <c r="DV714" s="8"/>
      <c r="DW714" s="8"/>
      <c r="DX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  <c r="DD715" s="8"/>
      <c r="DE715" s="8"/>
      <c r="DF715" s="8"/>
      <c r="DG715" s="8"/>
      <c r="DH715" s="8"/>
      <c r="DI715" s="8"/>
      <c r="DJ715" s="8"/>
      <c r="DK715" s="8"/>
      <c r="DL715" s="8"/>
      <c r="DM715" s="8"/>
      <c r="DN715" s="8"/>
      <c r="DO715" s="8"/>
      <c r="DP715" s="8"/>
      <c r="DQ715" s="8"/>
      <c r="DR715" s="8"/>
      <c r="DS715" s="8"/>
      <c r="DT715" s="8"/>
      <c r="DU715" s="8"/>
      <c r="DV715" s="8"/>
      <c r="DW715" s="8"/>
      <c r="DX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  <c r="DD716" s="8"/>
      <c r="DE716" s="8"/>
      <c r="DF716" s="8"/>
      <c r="DG716" s="8"/>
      <c r="DH716" s="8"/>
      <c r="DI716" s="8"/>
      <c r="DJ716" s="8"/>
      <c r="DK716" s="8"/>
      <c r="DL716" s="8"/>
      <c r="DM716" s="8"/>
      <c r="DN716" s="8"/>
      <c r="DO716" s="8"/>
      <c r="DP716" s="8"/>
      <c r="DQ716" s="8"/>
      <c r="DR716" s="8"/>
      <c r="DS716" s="8"/>
      <c r="DT716" s="8"/>
      <c r="DU716" s="8"/>
      <c r="DV716" s="8"/>
      <c r="DW716" s="8"/>
      <c r="DX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  <c r="DD717" s="8"/>
      <c r="DE717" s="8"/>
      <c r="DF717" s="8"/>
      <c r="DG717" s="8"/>
      <c r="DH717" s="8"/>
      <c r="DI717" s="8"/>
      <c r="DJ717" s="8"/>
      <c r="DK717" s="8"/>
      <c r="DL717" s="8"/>
      <c r="DM717" s="8"/>
      <c r="DN717" s="8"/>
      <c r="DO717" s="8"/>
      <c r="DP717" s="8"/>
      <c r="DQ717" s="8"/>
      <c r="DR717" s="8"/>
      <c r="DS717" s="8"/>
      <c r="DT717" s="8"/>
      <c r="DU717" s="8"/>
      <c r="DV717" s="8"/>
      <c r="DW717" s="8"/>
      <c r="DX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  <c r="DD718" s="8"/>
      <c r="DE718" s="8"/>
      <c r="DF718" s="8"/>
      <c r="DG718" s="8"/>
      <c r="DH718" s="8"/>
      <c r="DI718" s="8"/>
      <c r="DJ718" s="8"/>
      <c r="DK718" s="8"/>
      <c r="DL718" s="8"/>
      <c r="DM718" s="8"/>
      <c r="DN718" s="8"/>
      <c r="DO718" s="8"/>
      <c r="DP718" s="8"/>
      <c r="DQ718" s="8"/>
      <c r="DR718" s="8"/>
      <c r="DS718" s="8"/>
      <c r="DT718" s="8"/>
      <c r="DU718" s="8"/>
      <c r="DV718" s="8"/>
      <c r="DW718" s="8"/>
      <c r="DX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  <c r="DD719" s="8"/>
      <c r="DE719" s="8"/>
      <c r="DF719" s="8"/>
      <c r="DG719" s="8"/>
      <c r="DH719" s="8"/>
      <c r="DI719" s="8"/>
      <c r="DJ719" s="8"/>
      <c r="DK719" s="8"/>
      <c r="DL719" s="8"/>
      <c r="DM719" s="8"/>
      <c r="DN719" s="8"/>
      <c r="DO719" s="8"/>
      <c r="DP719" s="8"/>
      <c r="DQ719" s="8"/>
      <c r="DR719" s="8"/>
      <c r="DS719" s="8"/>
      <c r="DT719" s="8"/>
      <c r="DU719" s="8"/>
      <c r="DV719" s="8"/>
      <c r="DW719" s="8"/>
      <c r="DX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  <c r="DD720" s="8"/>
      <c r="DE720" s="8"/>
      <c r="DF720" s="8"/>
      <c r="DG720" s="8"/>
      <c r="DH720" s="8"/>
      <c r="DI720" s="8"/>
      <c r="DJ720" s="8"/>
      <c r="DK720" s="8"/>
      <c r="DL720" s="8"/>
      <c r="DM720" s="8"/>
      <c r="DN720" s="8"/>
      <c r="DO720" s="8"/>
      <c r="DP720" s="8"/>
      <c r="DQ720" s="8"/>
      <c r="DR720" s="8"/>
      <c r="DS720" s="8"/>
      <c r="DT720" s="8"/>
      <c r="DU720" s="8"/>
      <c r="DV720" s="8"/>
      <c r="DW720" s="8"/>
      <c r="DX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  <c r="DD721" s="8"/>
      <c r="DE721" s="8"/>
      <c r="DF721" s="8"/>
      <c r="DG721" s="8"/>
      <c r="DH721" s="8"/>
      <c r="DI721" s="8"/>
      <c r="DJ721" s="8"/>
      <c r="DK721" s="8"/>
      <c r="DL721" s="8"/>
      <c r="DM721" s="8"/>
      <c r="DN721" s="8"/>
      <c r="DO721" s="8"/>
      <c r="DP721" s="8"/>
      <c r="DQ721" s="8"/>
      <c r="DR721" s="8"/>
      <c r="DS721" s="8"/>
      <c r="DT721" s="8"/>
      <c r="DU721" s="8"/>
      <c r="DV721" s="8"/>
      <c r="DW721" s="8"/>
      <c r="DX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  <c r="DD722" s="8"/>
      <c r="DE722" s="8"/>
      <c r="DF722" s="8"/>
      <c r="DG722" s="8"/>
      <c r="DH722" s="8"/>
      <c r="DI722" s="8"/>
      <c r="DJ722" s="8"/>
      <c r="DK722" s="8"/>
      <c r="DL722" s="8"/>
      <c r="DM722" s="8"/>
      <c r="DN722" s="8"/>
      <c r="DO722" s="8"/>
      <c r="DP722" s="8"/>
      <c r="DQ722" s="8"/>
      <c r="DR722" s="8"/>
      <c r="DS722" s="8"/>
      <c r="DT722" s="8"/>
      <c r="DU722" s="8"/>
      <c r="DV722" s="8"/>
      <c r="DW722" s="8"/>
      <c r="DX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  <c r="DD723" s="8"/>
      <c r="DE723" s="8"/>
      <c r="DF723" s="8"/>
      <c r="DG723" s="8"/>
      <c r="DH723" s="8"/>
      <c r="DI723" s="8"/>
      <c r="DJ723" s="8"/>
      <c r="DK723" s="8"/>
      <c r="DL723" s="8"/>
      <c r="DM723" s="8"/>
      <c r="DN723" s="8"/>
      <c r="DO723" s="8"/>
      <c r="DP723" s="8"/>
      <c r="DQ723" s="8"/>
      <c r="DR723" s="8"/>
      <c r="DS723" s="8"/>
      <c r="DT723" s="8"/>
      <c r="DU723" s="8"/>
      <c r="DV723" s="8"/>
      <c r="DW723" s="8"/>
      <c r="DX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  <c r="DD724" s="8"/>
      <c r="DE724" s="8"/>
      <c r="DF724" s="8"/>
      <c r="DG724" s="8"/>
      <c r="DH724" s="8"/>
      <c r="DI724" s="8"/>
      <c r="DJ724" s="8"/>
      <c r="DK724" s="8"/>
      <c r="DL724" s="8"/>
      <c r="DM724" s="8"/>
      <c r="DN724" s="8"/>
      <c r="DO724" s="8"/>
      <c r="DP724" s="8"/>
      <c r="DQ724" s="8"/>
      <c r="DR724" s="8"/>
      <c r="DS724" s="8"/>
      <c r="DT724" s="8"/>
      <c r="DU724" s="8"/>
      <c r="DV724" s="8"/>
      <c r="DW724" s="8"/>
      <c r="DX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  <c r="DO725" s="8"/>
      <c r="DP725" s="8"/>
      <c r="DQ725" s="8"/>
      <c r="DR725" s="8"/>
      <c r="DS725" s="8"/>
      <c r="DT725" s="8"/>
      <c r="DU725" s="8"/>
      <c r="DV725" s="8"/>
      <c r="DW725" s="8"/>
      <c r="DX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  <c r="DD726" s="8"/>
      <c r="DE726" s="8"/>
      <c r="DF726" s="8"/>
      <c r="DG726" s="8"/>
      <c r="DH726" s="8"/>
      <c r="DI726" s="8"/>
      <c r="DJ726" s="8"/>
      <c r="DK726" s="8"/>
      <c r="DL726" s="8"/>
      <c r="DM726" s="8"/>
      <c r="DN726" s="8"/>
      <c r="DO726" s="8"/>
      <c r="DP726" s="8"/>
      <c r="DQ726" s="8"/>
      <c r="DR726" s="8"/>
      <c r="DS726" s="8"/>
      <c r="DT726" s="8"/>
      <c r="DU726" s="8"/>
      <c r="DV726" s="8"/>
      <c r="DW726" s="8"/>
      <c r="DX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  <c r="DD727" s="8"/>
      <c r="DE727" s="8"/>
      <c r="DF727" s="8"/>
      <c r="DG727" s="8"/>
      <c r="DH727" s="8"/>
      <c r="DI727" s="8"/>
      <c r="DJ727" s="8"/>
      <c r="DK727" s="8"/>
      <c r="DL727" s="8"/>
      <c r="DM727" s="8"/>
      <c r="DN727" s="8"/>
      <c r="DO727" s="8"/>
      <c r="DP727" s="8"/>
      <c r="DQ727" s="8"/>
      <c r="DR727" s="8"/>
      <c r="DS727" s="8"/>
      <c r="DT727" s="8"/>
      <c r="DU727" s="8"/>
      <c r="DV727" s="8"/>
      <c r="DW727" s="8"/>
      <c r="DX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  <c r="DD728" s="8"/>
      <c r="DE728" s="8"/>
      <c r="DF728" s="8"/>
      <c r="DG728" s="8"/>
      <c r="DH728" s="8"/>
      <c r="DI728" s="8"/>
      <c r="DJ728" s="8"/>
      <c r="DK728" s="8"/>
      <c r="DL728" s="8"/>
      <c r="DM728" s="8"/>
      <c r="DN728" s="8"/>
      <c r="DO728" s="8"/>
      <c r="DP728" s="8"/>
      <c r="DQ728" s="8"/>
      <c r="DR728" s="8"/>
      <c r="DS728" s="8"/>
      <c r="DT728" s="8"/>
      <c r="DU728" s="8"/>
      <c r="DV728" s="8"/>
      <c r="DW728" s="8"/>
      <c r="DX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  <c r="DD729" s="8"/>
      <c r="DE729" s="8"/>
      <c r="DF729" s="8"/>
      <c r="DG729" s="8"/>
      <c r="DH729" s="8"/>
      <c r="DI729" s="8"/>
      <c r="DJ729" s="8"/>
      <c r="DK729" s="8"/>
      <c r="DL729" s="8"/>
      <c r="DM729" s="8"/>
      <c r="DN729" s="8"/>
      <c r="DO729" s="8"/>
      <c r="DP729" s="8"/>
      <c r="DQ729" s="8"/>
      <c r="DR729" s="8"/>
      <c r="DS729" s="8"/>
      <c r="DT729" s="8"/>
      <c r="DU729" s="8"/>
      <c r="DV729" s="8"/>
      <c r="DW729" s="8"/>
      <c r="DX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  <c r="DD730" s="8"/>
      <c r="DE730" s="8"/>
      <c r="DF730" s="8"/>
      <c r="DG730" s="8"/>
      <c r="DH730" s="8"/>
      <c r="DI730" s="8"/>
      <c r="DJ730" s="8"/>
      <c r="DK730" s="8"/>
      <c r="DL730" s="8"/>
      <c r="DM730" s="8"/>
      <c r="DN730" s="8"/>
      <c r="DO730" s="8"/>
      <c r="DP730" s="8"/>
      <c r="DQ730" s="8"/>
      <c r="DR730" s="8"/>
      <c r="DS730" s="8"/>
      <c r="DT730" s="8"/>
      <c r="DU730" s="8"/>
      <c r="DV730" s="8"/>
      <c r="DW730" s="8"/>
      <c r="DX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  <c r="DD731" s="8"/>
      <c r="DE731" s="8"/>
      <c r="DF731" s="8"/>
      <c r="DG731" s="8"/>
      <c r="DH731" s="8"/>
      <c r="DI731" s="8"/>
      <c r="DJ731" s="8"/>
      <c r="DK731" s="8"/>
      <c r="DL731" s="8"/>
      <c r="DM731" s="8"/>
      <c r="DN731" s="8"/>
      <c r="DO731" s="8"/>
      <c r="DP731" s="8"/>
      <c r="DQ731" s="8"/>
      <c r="DR731" s="8"/>
      <c r="DS731" s="8"/>
      <c r="DT731" s="8"/>
      <c r="DU731" s="8"/>
      <c r="DV731" s="8"/>
      <c r="DW731" s="8"/>
      <c r="DX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  <c r="DD732" s="8"/>
      <c r="DE732" s="8"/>
      <c r="DF732" s="8"/>
      <c r="DG732" s="8"/>
      <c r="DH732" s="8"/>
      <c r="DI732" s="8"/>
      <c r="DJ732" s="8"/>
      <c r="DK732" s="8"/>
      <c r="DL732" s="8"/>
      <c r="DM732" s="8"/>
      <c r="DN732" s="8"/>
      <c r="DO732" s="8"/>
      <c r="DP732" s="8"/>
      <c r="DQ732" s="8"/>
      <c r="DR732" s="8"/>
      <c r="DS732" s="8"/>
      <c r="DT732" s="8"/>
      <c r="DU732" s="8"/>
      <c r="DV732" s="8"/>
      <c r="DW732" s="8"/>
      <c r="DX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  <c r="DD733" s="8"/>
      <c r="DE733" s="8"/>
      <c r="DF733" s="8"/>
      <c r="DG733" s="8"/>
      <c r="DH733" s="8"/>
      <c r="DI733" s="8"/>
      <c r="DJ733" s="8"/>
      <c r="DK733" s="8"/>
      <c r="DL733" s="8"/>
      <c r="DM733" s="8"/>
      <c r="DN733" s="8"/>
      <c r="DO733" s="8"/>
      <c r="DP733" s="8"/>
      <c r="DQ733" s="8"/>
      <c r="DR733" s="8"/>
      <c r="DS733" s="8"/>
      <c r="DT733" s="8"/>
      <c r="DU733" s="8"/>
      <c r="DV733" s="8"/>
      <c r="DW733" s="8"/>
      <c r="DX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  <c r="DD734" s="8"/>
      <c r="DE734" s="8"/>
      <c r="DF734" s="8"/>
      <c r="DG734" s="8"/>
      <c r="DH734" s="8"/>
      <c r="DI734" s="8"/>
      <c r="DJ734" s="8"/>
      <c r="DK734" s="8"/>
      <c r="DL734" s="8"/>
      <c r="DM734" s="8"/>
      <c r="DN734" s="8"/>
      <c r="DO734" s="8"/>
      <c r="DP734" s="8"/>
      <c r="DQ734" s="8"/>
      <c r="DR734" s="8"/>
      <c r="DS734" s="8"/>
      <c r="DT734" s="8"/>
      <c r="DU734" s="8"/>
      <c r="DV734" s="8"/>
      <c r="DW734" s="8"/>
      <c r="DX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  <c r="DD735" s="8"/>
      <c r="DE735" s="8"/>
      <c r="DF735" s="8"/>
      <c r="DG735" s="8"/>
      <c r="DH735" s="8"/>
      <c r="DI735" s="8"/>
      <c r="DJ735" s="8"/>
      <c r="DK735" s="8"/>
      <c r="DL735" s="8"/>
      <c r="DM735" s="8"/>
      <c r="DN735" s="8"/>
      <c r="DO735" s="8"/>
      <c r="DP735" s="8"/>
      <c r="DQ735" s="8"/>
      <c r="DR735" s="8"/>
      <c r="DS735" s="8"/>
      <c r="DT735" s="8"/>
      <c r="DU735" s="8"/>
      <c r="DV735" s="8"/>
      <c r="DW735" s="8"/>
      <c r="DX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  <c r="DD736" s="8"/>
      <c r="DE736" s="8"/>
      <c r="DF736" s="8"/>
      <c r="DG736" s="8"/>
      <c r="DH736" s="8"/>
      <c r="DI736" s="8"/>
      <c r="DJ736" s="8"/>
      <c r="DK736" s="8"/>
      <c r="DL736" s="8"/>
      <c r="DM736" s="8"/>
      <c r="DN736" s="8"/>
      <c r="DO736" s="8"/>
      <c r="DP736" s="8"/>
      <c r="DQ736" s="8"/>
      <c r="DR736" s="8"/>
      <c r="DS736" s="8"/>
      <c r="DT736" s="8"/>
      <c r="DU736" s="8"/>
      <c r="DV736" s="8"/>
      <c r="DW736" s="8"/>
      <c r="DX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  <c r="DD737" s="8"/>
      <c r="DE737" s="8"/>
      <c r="DF737" s="8"/>
      <c r="DG737" s="8"/>
      <c r="DH737" s="8"/>
      <c r="DI737" s="8"/>
      <c r="DJ737" s="8"/>
      <c r="DK737" s="8"/>
      <c r="DL737" s="8"/>
      <c r="DM737" s="8"/>
      <c r="DN737" s="8"/>
      <c r="DO737" s="8"/>
      <c r="DP737" s="8"/>
      <c r="DQ737" s="8"/>
      <c r="DR737" s="8"/>
      <c r="DS737" s="8"/>
      <c r="DT737" s="8"/>
      <c r="DU737" s="8"/>
      <c r="DV737" s="8"/>
      <c r="DW737" s="8"/>
      <c r="DX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  <c r="DD738" s="8"/>
      <c r="DE738" s="8"/>
      <c r="DF738" s="8"/>
      <c r="DG738" s="8"/>
      <c r="DH738" s="8"/>
      <c r="DI738" s="8"/>
      <c r="DJ738" s="8"/>
      <c r="DK738" s="8"/>
      <c r="DL738" s="8"/>
      <c r="DM738" s="8"/>
      <c r="DN738" s="8"/>
      <c r="DO738" s="8"/>
      <c r="DP738" s="8"/>
      <c r="DQ738" s="8"/>
      <c r="DR738" s="8"/>
      <c r="DS738" s="8"/>
      <c r="DT738" s="8"/>
      <c r="DU738" s="8"/>
      <c r="DV738" s="8"/>
      <c r="DW738" s="8"/>
      <c r="DX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  <c r="CV739" s="8"/>
      <c r="CW739" s="8"/>
      <c r="CX739" s="8"/>
      <c r="CY739" s="8"/>
      <c r="CZ739" s="8"/>
      <c r="DA739" s="8"/>
      <c r="DB739" s="8"/>
      <c r="DC739" s="8"/>
      <c r="DD739" s="8"/>
      <c r="DE739" s="8"/>
      <c r="DF739" s="8"/>
      <c r="DG739" s="8"/>
      <c r="DH739" s="8"/>
      <c r="DI739" s="8"/>
      <c r="DJ739" s="8"/>
      <c r="DK739" s="8"/>
      <c r="DL739" s="8"/>
      <c r="DM739" s="8"/>
      <c r="DN739" s="8"/>
      <c r="DO739" s="8"/>
      <c r="DP739" s="8"/>
      <c r="DQ739" s="8"/>
      <c r="DR739" s="8"/>
      <c r="DS739" s="8"/>
      <c r="DT739" s="8"/>
      <c r="DU739" s="8"/>
      <c r="DV739" s="8"/>
      <c r="DW739" s="8"/>
      <c r="DX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  <c r="CV740" s="8"/>
      <c r="CW740" s="8"/>
      <c r="CX740" s="8"/>
      <c r="CY740" s="8"/>
      <c r="CZ740" s="8"/>
      <c r="DA740" s="8"/>
      <c r="DB740" s="8"/>
      <c r="DC740" s="8"/>
      <c r="DD740" s="8"/>
      <c r="DE740" s="8"/>
      <c r="DF740" s="8"/>
      <c r="DG740" s="8"/>
      <c r="DH740" s="8"/>
      <c r="DI740" s="8"/>
      <c r="DJ740" s="8"/>
      <c r="DK740" s="8"/>
      <c r="DL740" s="8"/>
      <c r="DM740" s="8"/>
      <c r="DN740" s="8"/>
      <c r="DO740" s="8"/>
      <c r="DP740" s="8"/>
      <c r="DQ740" s="8"/>
      <c r="DR740" s="8"/>
      <c r="DS740" s="8"/>
      <c r="DT740" s="8"/>
      <c r="DU740" s="8"/>
      <c r="DV740" s="8"/>
      <c r="DW740" s="8"/>
      <c r="DX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  <c r="CV741" s="8"/>
      <c r="CW741" s="8"/>
      <c r="CX741" s="8"/>
      <c r="CY741" s="8"/>
      <c r="CZ741" s="8"/>
      <c r="DA741" s="8"/>
      <c r="DB741" s="8"/>
      <c r="DC741" s="8"/>
      <c r="DD741" s="8"/>
      <c r="DE741" s="8"/>
      <c r="DF741" s="8"/>
      <c r="DG741" s="8"/>
      <c r="DH741" s="8"/>
      <c r="DI741" s="8"/>
      <c r="DJ741" s="8"/>
      <c r="DK741" s="8"/>
      <c r="DL741" s="8"/>
      <c r="DM741" s="8"/>
      <c r="DN741" s="8"/>
      <c r="DO741" s="8"/>
      <c r="DP741" s="8"/>
      <c r="DQ741" s="8"/>
      <c r="DR741" s="8"/>
      <c r="DS741" s="8"/>
      <c r="DT741" s="8"/>
      <c r="DU741" s="8"/>
      <c r="DV741" s="8"/>
      <c r="DW741" s="8"/>
      <c r="DX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  <c r="CV742" s="8"/>
      <c r="CW742" s="8"/>
      <c r="CX742" s="8"/>
      <c r="CY742" s="8"/>
      <c r="CZ742" s="8"/>
      <c r="DA742" s="8"/>
      <c r="DB742" s="8"/>
      <c r="DC742" s="8"/>
      <c r="DD742" s="8"/>
      <c r="DE742" s="8"/>
      <c r="DF742" s="8"/>
      <c r="DG742" s="8"/>
      <c r="DH742" s="8"/>
      <c r="DI742" s="8"/>
      <c r="DJ742" s="8"/>
      <c r="DK742" s="8"/>
      <c r="DL742" s="8"/>
      <c r="DM742" s="8"/>
      <c r="DN742" s="8"/>
      <c r="DO742" s="8"/>
      <c r="DP742" s="8"/>
      <c r="DQ742" s="8"/>
      <c r="DR742" s="8"/>
      <c r="DS742" s="8"/>
      <c r="DT742" s="8"/>
      <c r="DU742" s="8"/>
      <c r="DV742" s="8"/>
      <c r="DW742" s="8"/>
      <c r="DX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  <c r="CV743" s="8"/>
      <c r="CW743" s="8"/>
      <c r="CX743" s="8"/>
      <c r="CY743" s="8"/>
      <c r="CZ743" s="8"/>
      <c r="DA743" s="8"/>
      <c r="DB743" s="8"/>
      <c r="DC743" s="8"/>
      <c r="DD743" s="8"/>
      <c r="DE743" s="8"/>
      <c r="DF743" s="8"/>
      <c r="DG743" s="8"/>
      <c r="DH743" s="8"/>
      <c r="DI743" s="8"/>
      <c r="DJ743" s="8"/>
      <c r="DK743" s="8"/>
      <c r="DL743" s="8"/>
      <c r="DM743" s="8"/>
      <c r="DN743" s="8"/>
      <c r="DO743" s="8"/>
      <c r="DP743" s="8"/>
      <c r="DQ743" s="8"/>
      <c r="DR743" s="8"/>
      <c r="DS743" s="8"/>
      <c r="DT743" s="8"/>
      <c r="DU743" s="8"/>
      <c r="DV743" s="8"/>
      <c r="DW743" s="8"/>
      <c r="DX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  <c r="CV744" s="8"/>
      <c r="CW744" s="8"/>
      <c r="CX744" s="8"/>
      <c r="CY744" s="8"/>
      <c r="CZ744" s="8"/>
      <c r="DA744" s="8"/>
      <c r="DB744" s="8"/>
      <c r="DC744" s="8"/>
      <c r="DD744" s="8"/>
      <c r="DE744" s="8"/>
      <c r="DF744" s="8"/>
      <c r="DG744" s="8"/>
      <c r="DH744" s="8"/>
      <c r="DI744" s="8"/>
      <c r="DJ744" s="8"/>
      <c r="DK744" s="8"/>
      <c r="DL744" s="8"/>
      <c r="DM744" s="8"/>
      <c r="DN744" s="8"/>
      <c r="DO744" s="8"/>
      <c r="DP744" s="8"/>
      <c r="DQ744" s="8"/>
      <c r="DR744" s="8"/>
      <c r="DS744" s="8"/>
      <c r="DT744" s="8"/>
      <c r="DU744" s="8"/>
      <c r="DV744" s="8"/>
      <c r="DW744" s="8"/>
      <c r="DX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  <c r="CV745" s="8"/>
      <c r="CW745" s="8"/>
      <c r="CX745" s="8"/>
      <c r="CY745" s="8"/>
      <c r="CZ745" s="8"/>
      <c r="DA745" s="8"/>
      <c r="DB745" s="8"/>
      <c r="DC745" s="8"/>
      <c r="DD745" s="8"/>
      <c r="DE745" s="8"/>
      <c r="DF745" s="8"/>
      <c r="DG745" s="8"/>
      <c r="DH745" s="8"/>
      <c r="DI745" s="8"/>
      <c r="DJ745" s="8"/>
      <c r="DK745" s="8"/>
      <c r="DL745" s="8"/>
      <c r="DM745" s="8"/>
      <c r="DN745" s="8"/>
      <c r="DO745" s="8"/>
      <c r="DP745" s="8"/>
      <c r="DQ745" s="8"/>
      <c r="DR745" s="8"/>
      <c r="DS745" s="8"/>
      <c r="DT745" s="8"/>
      <c r="DU745" s="8"/>
      <c r="DV745" s="8"/>
      <c r="DW745" s="8"/>
      <c r="DX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  <c r="CV746" s="8"/>
      <c r="CW746" s="8"/>
      <c r="CX746" s="8"/>
      <c r="CY746" s="8"/>
      <c r="CZ746" s="8"/>
      <c r="DA746" s="8"/>
      <c r="DB746" s="8"/>
      <c r="DC746" s="8"/>
      <c r="DD746" s="8"/>
      <c r="DE746" s="8"/>
      <c r="DF746" s="8"/>
      <c r="DG746" s="8"/>
      <c r="DH746" s="8"/>
      <c r="DI746" s="8"/>
      <c r="DJ746" s="8"/>
      <c r="DK746" s="8"/>
      <c r="DL746" s="8"/>
      <c r="DM746" s="8"/>
      <c r="DN746" s="8"/>
      <c r="DO746" s="8"/>
      <c r="DP746" s="8"/>
      <c r="DQ746" s="8"/>
      <c r="DR746" s="8"/>
      <c r="DS746" s="8"/>
      <c r="DT746" s="8"/>
      <c r="DU746" s="8"/>
      <c r="DV746" s="8"/>
      <c r="DW746" s="8"/>
      <c r="DX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  <c r="CV747" s="8"/>
      <c r="CW747" s="8"/>
      <c r="CX747" s="8"/>
      <c r="CY747" s="8"/>
      <c r="CZ747" s="8"/>
      <c r="DA747" s="8"/>
      <c r="DB747" s="8"/>
      <c r="DC747" s="8"/>
      <c r="DD747" s="8"/>
      <c r="DE747" s="8"/>
      <c r="DF747" s="8"/>
      <c r="DG747" s="8"/>
      <c r="DH747" s="8"/>
      <c r="DI747" s="8"/>
      <c r="DJ747" s="8"/>
      <c r="DK747" s="8"/>
      <c r="DL747" s="8"/>
      <c r="DM747" s="8"/>
      <c r="DN747" s="8"/>
      <c r="DO747" s="8"/>
      <c r="DP747" s="8"/>
      <c r="DQ747" s="8"/>
      <c r="DR747" s="8"/>
      <c r="DS747" s="8"/>
      <c r="DT747" s="8"/>
      <c r="DU747" s="8"/>
      <c r="DV747" s="8"/>
      <c r="DW747" s="8"/>
      <c r="DX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  <c r="CV748" s="8"/>
      <c r="CW748" s="8"/>
      <c r="CX748" s="8"/>
      <c r="CY748" s="8"/>
      <c r="CZ748" s="8"/>
      <c r="DA748" s="8"/>
      <c r="DB748" s="8"/>
      <c r="DC748" s="8"/>
      <c r="DD748" s="8"/>
      <c r="DE748" s="8"/>
      <c r="DF748" s="8"/>
      <c r="DG748" s="8"/>
      <c r="DH748" s="8"/>
      <c r="DI748" s="8"/>
      <c r="DJ748" s="8"/>
      <c r="DK748" s="8"/>
      <c r="DL748" s="8"/>
      <c r="DM748" s="8"/>
      <c r="DN748" s="8"/>
      <c r="DO748" s="8"/>
      <c r="DP748" s="8"/>
      <c r="DQ748" s="8"/>
      <c r="DR748" s="8"/>
      <c r="DS748" s="8"/>
      <c r="DT748" s="8"/>
      <c r="DU748" s="8"/>
      <c r="DV748" s="8"/>
      <c r="DW748" s="8"/>
      <c r="DX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  <c r="CV749" s="8"/>
      <c r="CW749" s="8"/>
      <c r="CX749" s="8"/>
      <c r="CY749" s="8"/>
      <c r="CZ749" s="8"/>
      <c r="DA749" s="8"/>
      <c r="DB749" s="8"/>
      <c r="DC749" s="8"/>
      <c r="DD749" s="8"/>
      <c r="DE749" s="8"/>
      <c r="DF749" s="8"/>
      <c r="DG749" s="8"/>
      <c r="DH749" s="8"/>
      <c r="DI749" s="8"/>
      <c r="DJ749" s="8"/>
      <c r="DK749" s="8"/>
      <c r="DL749" s="8"/>
      <c r="DM749" s="8"/>
      <c r="DN749" s="8"/>
      <c r="DO749" s="8"/>
      <c r="DP749" s="8"/>
      <c r="DQ749" s="8"/>
      <c r="DR749" s="8"/>
      <c r="DS749" s="8"/>
      <c r="DT749" s="8"/>
      <c r="DU749" s="8"/>
      <c r="DV749" s="8"/>
      <c r="DW749" s="8"/>
      <c r="DX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  <c r="CV750" s="8"/>
      <c r="CW750" s="8"/>
      <c r="CX750" s="8"/>
      <c r="CY750" s="8"/>
      <c r="CZ750" s="8"/>
      <c r="DA750" s="8"/>
      <c r="DB750" s="8"/>
      <c r="DC750" s="8"/>
      <c r="DD750" s="8"/>
      <c r="DE750" s="8"/>
      <c r="DF750" s="8"/>
      <c r="DG750" s="8"/>
      <c r="DH750" s="8"/>
      <c r="DI750" s="8"/>
      <c r="DJ750" s="8"/>
      <c r="DK750" s="8"/>
      <c r="DL750" s="8"/>
      <c r="DM750" s="8"/>
      <c r="DN750" s="8"/>
      <c r="DO750" s="8"/>
      <c r="DP750" s="8"/>
      <c r="DQ750" s="8"/>
      <c r="DR750" s="8"/>
      <c r="DS750" s="8"/>
      <c r="DT750" s="8"/>
      <c r="DU750" s="8"/>
      <c r="DV750" s="8"/>
      <c r="DW750" s="8"/>
      <c r="DX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  <c r="CV751" s="8"/>
      <c r="CW751" s="8"/>
      <c r="CX751" s="8"/>
      <c r="CY751" s="8"/>
      <c r="CZ751" s="8"/>
      <c r="DA751" s="8"/>
      <c r="DB751" s="8"/>
      <c r="DC751" s="8"/>
      <c r="DD751" s="8"/>
      <c r="DE751" s="8"/>
      <c r="DF751" s="8"/>
      <c r="DG751" s="8"/>
      <c r="DH751" s="8"/>
      <c r="DI751" s="8"/>
      <c r="DJ751" s="8"/>
      <c r="DK751" s="8"/>
      <c r="DL751" s="8"/>
      <c r="DM751" s="8"/>
      <c r="DN751" s="8"/>
      <c r="DO751" s="8"/>
      <c r="DP751" s="8"/>
      <c r="DQ751" s="8"/>
      <c r="DR751" s="8"/>
      <c r="DS751" s="8"/>
      <c r="DT751" s="8"/>
      <c r="DU751" s="8"/>
      <c r="DV751" s="8"/>
      <c r="DW751" s="8"/>
      <c r="DX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  <c r="CV752" s="8"/>
      <c r="CW752" s="8"/>
      <c r="CX752" s="8"/>
      <c r="CY752" s="8"/>
      <c r="CZ752" s="8"/>
      <c r="DA752" s="8"/>
      <c r="DB752" s="8"/>
      <c r="DC752" s="8"/>
      <c r="DD752" s="8"/>
      <c r="DE752" s="8"/>
      <c r="DF752" s="8"/>
      <c r="DG752" s="8"/>
      <c r="DH752" s="8"/>
      <c r="DI752" s="8"/>
      <c r="DJ752" s="8"/>
      <c r="DK752" s="8"/>
      <c r="DL752" s="8"/>
      <c r="DM752" s="8"/>
      <c r="DN752" s="8"/>
      <c r="DO752" s="8"/>
      <c r="DP752" s="8"/>
      <c r="DQ752" s="8"/>
      <c r="DR752" s="8"/>
      <c r="DS752" s="8"/>
      <c r="DT752" s="8"/>
      <c r="DU752" s="8"/>
      <c r="DV752" s="8"/>
      <c r="DW752" s="8"/>
      <c r="DX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  <c r="DD753" s="8"/>
      <c r="DE753" s="8"/>
      <c r="DF753" s="8"/>
      <c r="DG753" s="8"/>
      <c r="DH753" s="8"/>
      <c r="DI753" s="8"/>
      <c r="DJ753" s="8"/>
      <c r="DK753" s="8"/>
      <c r="DL753" s="8"/>
      <c r="DM753" s="8"/>
      <c r="DN753" s="8"/>
      <c r="DO753" s="8"/>
      <c r="DP753" s="8"/>
      <c r="DQ753" s="8"/>
      <c r="DR753" s="8"/>
      <c r="DS753" s="8"/>
      <c r="DT753" s="8"/>
      <c r="DU753" s="8"/>
      <c r="DV753" s="8"/>
      <c r="DW753" s="8"/>
      <c r="DX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  <c r="CV754" s="8"/>
      <c r="CW754" s="8"/>
      <c r="CX754" s="8"/>
      <c r="CY754" s="8"/>
      <c r="CZ754" s="8"/>
      <c r="DA754" s="8"/>
      <c r="DB754" s="8"/>
      <c r="DC754" s="8"/>
      <c r="DD754" s="8"/>
      <c r="DE754" s="8"/>
      <c r="DF754" s="8"/>
      <c r="DG754" s="8"/>
      <c r="DH754" s="8"/>
      <c r="DI754" s="8"/>
      <c r="DJ754" s="8"/>
      <c r="DK754" s="8"/>
      <c r="DL754" s="8"/>
      <c r="DM754" s="8"/>
      <c r="DN754" s="8"/>
      <c r="DO754" s="8"/>
      <c r="DP754" s="8"/>
      <c r="DQ754" s="8"/>
      <c r="DR754" s="8"/>
      <c r="DS754" s="8"/>
      <c r="DT754" s="8"/>
      <c r="DU754" s="8"/>
      <c r="DV754" s="8"/>
      <c r="DW754" s="8"/>
      <c r="DX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  <c r="DD755" s="8"/>
      <c r="DE755" s="8"/>
      <c r="DF755" s="8"/>
      <c r="DG755" s="8"/>
      <c r="DH755" s="8"/>
      <c r="DI755" s="8"/>
      <c r="DJ755" s="8"/>
      <c r="DK755" s="8"/>
      <c r="DL755" s="8"/>
      <c r="DM755" s="8"/>
      <c r="DN755" s="8"/>
      <c r="DO755" s="8"/>
      <c r="DP755" s="8"/>
      <c r="DQ755" s="8"/>
      <c r="DR755" s="8"/>
      <c r="DS755" s="8"/>
      <c r="DT755" s="8"/>
      <c r="DU755" s="8"/>
      <c r="DV755" s="8"/>
      <c r="DW755" s="8"/>
      <c r="DX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  <c r="CV756" s="8"/>
      <c r="CW756" s="8"/>
      <c r="CX756" s="8"/>
      <c r="CY756" s="8"/>
      <c r="CZ756" s="8"/>
      <c r="DA756" s="8"/>
      <c r="DB756" s="8"/>
      <c r="DC756" s="8"/>
      <c r="DD756" s="8"/>
      <c r="DE756" s="8"/>
      <c r="DF756" s="8"/>
      <c r="DG756" s="8"/>
      <c r="DH756" s="8"/>
      <c r="DI756" s="8"/>
      <c r="DJ756" s="8"/>
      <c r="DK756" s="8"/>
      <c r="DL756" s="8"/>
      <c r="DM756" s="8"/>
      <c r="DN756" s="8"/>
      <c r="DO756" s="8"/>
      <c r="DP756" s="8"/>
      <c r="DQ756" s="8"/>
      <c r="DR756" s="8"/>
      <c r="DS756" s="8"/>
      <c r="DT756" s="8"/>
      <c r="DU756" s="8"/>
      <c r="DV756" s="8"/>
      <c r="DW756" s="8"/>
      <c r="DX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  <c r="CV757" s="8"/>
      <c r="CW757" s="8"/>
      <c r="CX757" s="8"/>
      <c r="CY757" s="8"/>
      <c r="CZ757" s="8"/>
      <c r="DA757" s="8"/>
      <c r="DB757" s="8"/>
      <c r="DC757" s="8"/>
      <c r="DD757" s="8"/>
      <c r="DE757" s="8"/>
      <c r="DF757" s="8"/>
      <c r="DG757" s="8"/>
      <c r="DH757" s="8"/>
      <c r="DI757" s="8"/>
      <c r="DJ757" s="8"/>
      <c r="DK757" s="8"/>
      <c r="DL757" s="8"/>
      <c r="DM757" s="8"/>
      <c r="DN757" s="8"/>
      <c r="DO757" s="8"/>
      <c r="DP757" s="8"/>
      <c r="DQ757" s="8"/>
      <c r="DR757" s="8"/>
      <c r="DS757" s="8"/>
      <c r="DT757" s="8"/>
      <c r="DU757" s="8"/>
      <c r="DV757" s="8"/>
      <c r="DW757" s="8"/>
      <c r="DX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  <c r="CV758" s="8"/>
      <c r="CW758" s="8"/>
      <c r="CX758" s="8"/>
      <c r="CY758" s="8"/>
      <c r="CZ758" s="8"/>
      <c r="DA758" s="8"/>
      <c r="DB758" s="8"/>
      <c r="DC758" s="8"/>
      <c r="DD758" s="8"/>
      <c r="DE758" s="8"/>
      <c r="DF758" s="8"/>
      <c r="DG758" s="8"/>
      <c r="DH758" s="8"/>
      <c r="DI758" s="8"/>
      <c r="DJ758" s="8"/>
      <c r="DK758" s="8"/>
      <c r="DL758" s="8"/>
      <c r="DM758" s="8"/>
      <c r="DN758" s="8"/>
      <c r="DO758" s="8"/>
      <c r="DP758" s="8"/>
      <c r="DQ758" s="8"/>
      <c r="DR758" s="8"/>
      <c r="DS758" s="8"/>
      <c r="DT758" s="8"/>
      <c r="DU758" s="8"/>
      <c r="DV758" s="8"/>
      <c r="DW758" s="8"/>
      <c r="DX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  <c r="CV759" s="8"/>
      <c r="CW759" s="8"/>
      <c r="CX759" s="8"/>
      <c r="CY759" s="8"/>
      <c r="CZ759" s="8"/>
      <c r="DA759" s="8"/>
      <c r="DB759" s="8"/>
      <c r="DC759" s="8"/>
      <c r="DD759" s="8"/>
      <c r="DE759" s="8"/>
      <c r="DF759" s="8"/>
      <c r="DG759" s="8"/>
      <c r="DH759" s="8"/>
      <c r="DI759" s="8"/>
      <c r="DJ759" s="8"/>
      <c r="DK759" s="8"/>
      <c r="DL759" s="8"/>
      <c r="DM759" s="8"/>
      <c r="DN759" s="8"/>
      <c r="DO759" s="8"/>
      <c r="DP759" s="8"/>
      <c r="DQ759" s="8"/>
      <c r="DR759" s="8"/>
      <c r="DS759" s="8"/>
      <c r="DT759" s="8"/>
      <c r="DU759" s="8"/>
      <c r="DV759" s="8"/>
      <c r="DW759" s="8"/>
      <c r="DX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  <c r="CV760" s="8"/>
      <c r="CW760" s="8"/>
      <c r="CX760" s="8"/>
      <c r="CY760" s="8"/>
      <c r="CZ760" s="8"/>
      <c r="DA760" s="8"/>
      <c r="DB760" s="8"/>
      <c r="DC760" s="8"/>
      <c r="DD760" s="8"/>
      <c r="DE760" s="8"/>
      <c r="DF760" s="8"/>
      <c r="DG760" s="8"/>
      <c r="DH760" s="8"/>
      <c r="DI760" s="8"/>
      <c r="DJ760" s="8"/>
      <c r="DK760" s="8"/>
      <c r="DL760" s="8"/>
      <c r="DM760" s="8"/>
      <c r="DN760" s="8"/>
      <c r="DO760" s="8"/>
      <c r="DP760" s="8"/>
      <c r="DQ760" s="8"/>
      <c r="DR760" s="8"/>
      <c r="DS760" s="8"/>
      <c r="DT760" s="8"/>
      <c r="DU760" s="8"/>
      <c r="DV760" s="8"/>
      <c r="DW760" s="8"/>
      <c r="DX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  <c r="CV761" s="8"/>
      <c r="CW761" s="8"/>
      <c r="CX761" s="8"/>
      <c r="CY761" s="8"/>
      <c r="CZ761" s="8"/>
      <c r="DA761" s="8"/>
      <c r="DB761" s="8"/>
      <c r="DC761" s="8"/>
      <c r="DD761" s="8"/>
      <c r="DE761" s="8"/>
      <c r="DF761" s="8"/>
      <c r="DG761" s="8"/>
      <c r="DH761" s="8"/>
      <c r="DI761" s="8"/>
      <c r="DJ761" s="8"/>
      <c r="DK761" s="8"/>
      <c r="DL761" s="8"/>
      <c r="DM761" s="8"/>
      <c r="DN761" s="8"/>
      <c r="DO761" s="8"/>
      <c r="DP761" s="8"/>
      <c r="DQ761" s="8"/>
      <c r="DR761" s="8"/>
      <c r="DS761" s="8"/>
      <c r="DT761" s="8"/>
      <c r="DU761" s="8"/>
      <c r="DV761" s="8"/>
      <c r="DW761" s="8"/>
      <c r="DX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  <c r="CV762" s="8"/>
      <c r="CW762" s="8"/>
      <c r="CX762" s="8"/>
      <c r="CY762" s="8"/>
      <c r="CZ762" s="8"/>
      <c r="DA762" s="8"/>
      <c r="DB762" s="8"/>
      <c r="DC762" s="8"/>
      <c r="DD762" s="8"/>
      <c r="DE762" s="8"/>
      <c r="DF762" s="8"/>
      <c r="DG762" s="8"/>
      <c r="DH762" s="8"/>
      <c r="DI762" s="8"/>
      <c r="DJ762" s="8"/>
      <c r="DK762" s="8"/>
      <c r="DL762" s="8"/>
      <c r="DM762" s="8"/>
      <c r="DN762" s="8"/>
      <c r="DO762" s="8"/>
      <c r="DP762" s="8"/>
      <c r="DQ762" s="8"/>
      <c r="DR762" s="8"/>
      <c r="DS762" s="8"/>
      <c r="DT762" s="8"/>
      <c r="DU762" s="8"/>
      <c r="DV762" s="8"/>
      <c r="DW762" s="8"/>
      <c r="DX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  <c r="CV763" s="8"/>
      <c r="CW763" s="8"/>
      <c r="CX763" s="8"/>
      <c r="CY763" s="8"/>
      <c r="CZ763" s="8"/>
      <c r="DA763" s="8"/>
      <c r="DB763" s="8"/>
      <c r="DC763" s="8"/>
      <c r="DD763" s="8"/>
      <c r="DE763" s="8"/>
      <c r="DF763" s="8"/>
      <c r="DG763" s="8"/>
      <c r="DH763" s="8"/>
      <c r="DI763" s="8"/>
      <c r="DJ763" s="8"/>
      <c r="DK763" s="8"/>
      <c r="DL763" s="8"/>
      <c r="DM763" s="8"/>
      <c r="DN763" s="8"/>
      <c r="DO763" s="8"/>
      <c r="DP763" s="8"/>
      <c r="DQ763" s="8"/>
      <c r="DR763" s="8"/>
      <c r="DS763" s="8"/>
      <c r="DT763" s="8"/>
      <c r="DU763" s="8"/>
      <c r="DV763" s="8"/>
      <c r="DW763" s="8"/>
      <c r="DX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  <c r="CV764" s="8"/>
      <c r="CW764" s="8"/>
      <c r="CX764" s="8"/>
      <c r="CY764" s="8"/>
      <c r="CZ764" s="8"/>
      <c r="DA764" s="8"/>
      <c r="DB764" s="8"/>
      <c r="DC764" s="8"/>
      <c r="DD764" s="8"/>
      <c r="DE764" s="8"/>
      <c r="DF764" s="8"/>
      <c r="DG764" s="8"/>
      <c r="DH764" s="8"/>
      <c r="DI764" s="8"/>
      <c r="DJ764" s="8"/>
      <c r="DK764" s="8"/>
      <c r="DL764" s="8"/>
      <c r="DM764" s="8"/>
      <c r="DN764" s="8"/>
      <c r="DO764" s="8"/>
      <c r="DP764" s="8"/>
      <c r="DQ764" s="8"/>
      <c r="DR764" s="8"/>
      <c r="DS764" s="8"/>
      <c r="DT764" s="8"/>
      <c r="DU764" s="8"/>
      <c r="DV764" s="8"/>
      <c r="DW764" s="8"/>
      <c r="DX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  <c r="CV765" s="8"/>
      <c r="CW765" s="8"/>
      <c r="CX765" s="8"/>
      <c r="CY765" s="8"/>
      <c r="CZ765" s="8"/>
      <c r="DA765" s="8"/>
      <c r="DB765" s="8"/>
      <c r="DC765" s="8"/>
      <c r="DD765" s="8"/>
      <c r="DE765" s="8"/>
      <c r="DF765" s="8"/>
      <c r="DG765" s="8"/>
      <c r="DH765" s="8"/>
      <c r="DI765" s="8"/>
      <c r="DJ765" s="8"/>
      <c r="DK765" s="8"/>
      <c r="DL765" s="8"/>
      <c r="DM765" s="8"/>
      <c r="DN765" s="8"/>
      <c r="DO765" s="8"/>
      <c r="DP765" s="8"/>
      <c r="DQ765" s="8"/>
      <c r="DR765" s="8"/>
      <c r="DS765" s="8"/>
      <c r="DT765" s="8"/>
      <c r="DU765" s="8"/>
      <c r="DV765" s="8"/>
      <c r="DW765" s="8"/>
      <c r="DX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  <c r="CV766" s="8"/>
      <c r="CW766" s="8"/>
      <c r="CX766" s="8"/>
      <c r="CY766" s="8"/>
      <c r="CZ766" s="8"/>
      <c r="DA766" s="8"/>
      <c r="DB766" s="8"/>
      <c r="DC766" s="8"/>
      <c r="DD766" s="8"/>
      <c r="DE766" s="8"/>
      <c r="DF766" s="8"/>
      <c r="DG766" s="8"/>
      <c r="DH766" s="8"/>
      <c r="DI766" s="8"/>
      <c r="DJ766" s="8"/>
      <c r="DK766" s="8"/>
      <c r="DL766" s="8"/>
      <c r="DM766" s="8"/>
      <c r="DN766" s="8"/>
      <c r="DO766" s="8"/>
      <c r="DP766" s="8"/>
      <c r="DQ766" s="8"/>
      <c r="DR766" s="8"/>
      <c r="DS766" s="8"/>
      <c r="DT766" s="8"/>
      <c r="DU766" s="8"/>
      <c r="DV766" s="8"/>
      <c r="DW766" s="8"/>
      <c r="DX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  <c r="CV767" s="8"/>
      <c r="CW767" s="8"/>
      <c r="CX767" s="8"/>
      <c r="CY767" s="8"/>
      <c r="CZ767" s="8"/>
      <c r="DA767" s="8"/>
      <c r="DB767" s="8"/>
      <c r="DC767" s="8"/>
      <c r="DD767" s="8"/>
      <c r="DE767" s="8"/>
      <c r="DF767" s="8"/>
      <c r="DG767" s="8"/>
      <c r="DH767" s="8"/>
      <c r="DI767" s="8"/>
      <c r="DJ767" s="8"/>
      <c r="DK767" s="8"/>
      <c r="DL767" s="8"/>
      <c r="DM767" s="8"/>
      <c r="DN767" s="8"/>
      <c r="DO767" s="8"/>
      <c r="DP767" s="8"/>
      <c r="DQ767" s="8"/>
      <c r="DR767" s="8"/>
      <c r="DS767" s="8"/>
      <c r="DT767" s="8"/>
      <c r="DU767" s="8"/>
      <c r="DV767" s="8"/>
      <c r="DW767" s="8"/>
      <c r="DX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  <c r="CV768" s="8"/>
      <c r="CW768" s="8"/>
      <c r="CX768" s="8"/>
      <c r="CY768" s="8"/>
      <c r="CZ768" s="8"/>
      <c r="DA768" s="8"/>
      <c r="DB768" s="8"/>
      <c r="DC768" s="8"/>
      <c r="DD768" s="8"/>
      <c r="DE768" s="8"/>
      <c r="DF768" s="8"/>
      <c r="DG768" s="8"/>
      <c r="DH768" s="8"/>
      <c r="DI768" s="8"/>
      <c r="DJ768" s="8"/>
      <c r="DK768" s="8"/>
      <c r="DL768" s="8"/>
      <c r="DM768" s="8"/>
      <c r="DN768" s="8"/>
      <c r="DO768" s="8"/>
      <c r="DP768" s="8"/>
      <c r="DQ768" s="8"/>
      <c r="DR768" s="8"/>
      <c r="DS768" s="8"/>
      <c r="DT768" s="8"/>
      <c r="DU768" s="8"/>
      <c r="DV768" s="8"/>
      <c r="DW768" s="8"/>
      <c r="DX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  <c r="DD769" s="8"/>
      <c r="DE769" s="8"/>
      <c r="DF769" s="8"/>
      <c r="DG769" s="8"/>
      <c r="DH769" s="8"/>
      <c r="DI769" s="8"/>
      <c r="DJ769" s="8"/>
      <c r="DK769" s="8"/>
      <c r="DL769" s="8"/>
      <c r="DM769" s="8"/>
      <c r="DN769" s="8"/>
      <c r="DO769" s="8"/>
      <c r="DP769" s="8"/>
      <c r="DQ769" s="8"/>
      <c r="DR769" s="8"/>
      <c r="DS769" s="8"/>
      <c r="DT769" s="8"/>
      <c r="DU769" s="8"/>
      <c r="DV769" s="8"/>
      <c r="DW769" s="8"/>
      <c r="DX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  <c r="CV770" s="8"/>
      <c r="CW770" s="8"/>
      <c r="CX770" s="8"/>
      <c r="CY770" s="8"/>
      <c r="CZ770" s="8"/>
      <c r="DA770" s="8"/>
      <c r="DB770" s="8"/>
      <c r="DC770" s="8"/>
      <c r="DD770" s="8"/>
      <c r="DE770" s="8"/>
      <c r="DF770" s="8"/>
      <c r="DG770" s="8"/>
      <c r="DH770" s="8"/>
      <c r="DI770" s="8"/>
      <c r="DJ770" s="8"/>
      <c r="DK770" s="8"/>
      <c r="DL770" s="8"/>
      <c r="DM770" s="8"/>
      <c r="DN770" s="8"/>
      <c r="DO770" s="8"/>
      <c r="DP770" s="8"/>
      <c r="DQ770" s="8"/>
      <c r="DR770" s="8"/>
      <c r="DS770" s="8"/>
      <c r="DT770" s="8"/>
      <c r="DU770" s="8"/>
      <c r="DV770" s="8"/>
      <c r="DW770" s="8"/>
      <c r="DX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  <c r="CV771" s="8"/>
      <c r="CW771" s="8"/>
      <c r="CX771" s="8"/>
      <c r="CY771" s="8"/>
      <c r="CZ771" s="8"/>
      <c r="DA771" s="8"/>
      <c r="DB771" s="8"/>
      <c r="DC771" s="8"/>
      <c r="DD771" s="8"/>
      <c r="DE771" s="8"/>
      <c r="DF771" s="8"/>
      <c r="DG771" s="8"/>
      <c r="DH771" s="8"/>
      <c r="DI771" s="8"/>
      <c r="DJ771" s="8"/>
      <c r="DK771" s="8"/>
      <c r="DL771" s="8"/>
      <c r="DM771" s="8"/>
      <c r="DN771" s="8"/>
      <c r="DO771" s="8"/>
      <c r="DP771" s="8"/>
      <c r="DQ771" s="8"/>
      <c r="DR771" s="8"/>
      <c r="DS771" s="8"/>
      <c r="DT771" s="8"/>
      <c r="DU771" s="8"/>
      <c r="DV771" s="8"/>
      <c r="DW771" s="8"/>
      <c r="DX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  <c r="CV772" s="8"/>
      <c r="CW772" s="8"/>
      <c r="CX772" s="8"/>
      <c r="CY772" s="8"/>
      <c r="CZ772" s="8"/>
      <c r="DA772" s="8"/>
      <c r="DB772" s="8"/>
      <c r="DC772" s="8"/>
      <c r="DD772" s="8"/>
      <c r="DE772" s="8"/>
      <c r="DF772" s="8"/>
      <c r="DG772" s="8"/>
      <c r="DH772" s="8"/>
      <c r="DI772" s="8"/>
      <c r="DJ772" s="8"/>
      <c r="DK772" s="8"/>
      <c r="DL772" s="8"/>
      <c r="DM772" s="8"/>
      <c r="DN772" s="8"/>
      <c r="DO772" s="8"/>
      <c r="DP772" s="8"/>
      <c r="DQ772" s="8"/>
      <c r="DR772" s="8"/>
      <c r="DS772" s="8"/>
      <c r="DT772" s="8"/>
      <c r="DU772" s="8"/>
      <c r="DV772" s="8"/>
      <c r="DW772" s="8"/>
      <c r="DX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  <c r="CV773" s="8"/>
      <c r="CW773" s="8"/>
      <c r="CX773" s="8"/>
      <c r="CY773" s="8"/>
      <c r="CZ773" s="8"/>
      <c r="DA773" s="8"/>
      <c r="DB773" s="8"/>
      <c r="DC773" s="8"/>
      <c r="DD773" s="8"/>
      <c r="DE773" s="8"/>
      <c r="DF773" s="8"/>
      <c r="DG773" s="8"/>
      <c r="DH773" s="8"/>
      <c r="DI773" s="8"/>
      <c r="DJ773" s="8"/>
      <c r="DK773" s="8"/>
      <c r="DL773" s="8"/>
      <c r="DM773" s="8"/>
      <c r="DN773" s="8"/>
      <c r="DO773" s="8"/>
      <c r="DP773" s="8"/>
      <c r="DQ773" s="8"/>
      <c r="DR773" s="8"/>
      <c r="DS773" s="8"/>
      <c r="DT773" s="8"/>
      <c r="DU773" s="8"/>
      <c r="DV773" s="8"/>
      <c r="DW773" s="8"/>
      <c r="DX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  <c r="CV774" s="8"/>
      <c r="CW774" s="8"/>
      <c r="CX774" s="8"/>
      <c r="CY774" s="8"/>
      <c r="CZ774" s="8"/>
      <c r="DA774" s="8"/>
      <c r="DB774" s="8"/>
      <c r="DC774" s="8"/>
      <c r="DD774" s="8"/>
      <c r="DE774" s="8"/>
      <c r="DF774" s="8"/>
      <c r="DG774" s="8"/>
      <c r="DH774" s="8"/>
      <c r="DI774" s="8"/>
      <c r="DJ774" s="8"/>
      <c r="DK774" s="8"/>
      <c r="DL774" s="8"/>
      <c r="DM774" s="8"/>
      <c r="DN774" s="8"/>
      <c r="DO774" s="8"/>
      <c r="DP774" s="8"/>
      <c r="DQ774" s="8"/>
      <c r="DR774" s="8"/>
      <c r="DS774" s="8"/>
      <c r="DT774" s="8"/>
      <c r="DU774" s="8"/>
      <c r="DV774" s="8"/>
      <c r="DW774" s="8"/>
      <c r="DX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  <c r="CV775" s="8"/>
      <c r="CW775" s="8"/>
      <c r="CX775" s="8"/>
      <c r="CY775" s="8"/>
      <c r="CZ775" s="8"/>
      <c r="DA775" s="8"/>
      <c r="DB775" s="8"/>
      <c r="DC775" s="8"/>
      <c r="DD775" s="8"/>
      <c r="DE775" s="8"/>
      <c r="DF775" s="8"/>
      <c r="DG775" s="8"/>
      <c r="DH775" s="8"/>
      <c r="DI775" s="8"/>
      <c r="DJ775" s="8"/>
      <c r="DK775" s="8"/>
      <c r="DL775" s="8"/>
      <c r="DM775" s="8"/>
      <c r="DN775" s="8"/>
      <c r="DO775" s="8"/>
      <c r="DP775" s="8"/>
      <c r="DQ775" s="8"/>
      <c r="DR775" s="8"/>
      <c r="DS775" s="8"/>
      <c r="DT775" s="8"/>
      <c r="DU775" s="8"/>
      <c r="DV775" s="8"/>
      <c r="DW775" s="8"/>
      <c r="DX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  <c r="CV776" s="8"/>
      <c r="CW776" s="8"/>
      <c r="CX776" s="8"/>
      <c r="CY776" s="8"/>
      <c r="CZ776" s="8"/>
      <c r="DA776" s="8"/>
      <c r="DB776" s="8"/>
      <c r="DC776" s="8"/>
      <c r="DD776" s="8"/>
      <c r="DE776" s="8"/>
      <c r="DF776" s="8"/>
      <c r="DG776" s="8"/>
      <c r="DH776" s="8"/>
      <c r="DI776" s="8"/>
      <c r="DJ776" s="8"/>
      <c r="DK776" s="8"/>
      <c r="DL776" s="8"/>
      <c r="DM776" s="8"/>
      <c r="DN776" s="8"/>
      <c r="DO776" s="8"/>
      <c r="DP776" s="8"/>
      <c r="DQ776" s="8"/>
      <c r="DR776" s="8"/>
      <c r="DS776" s="8"/>
      <c r="DT776" s="8"/>
      <c r="DU776" s="8"/>
      <c r="DV776" s="8"/>
      <c r="DW776" s="8"/>
      <c r="DX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  <c r="CV777" s="8"/>
      <c r="CW777" s="8"/>
      <c r="CX777" s="8"/>
      <c r="CY777" s="8"/>
      <c r="CZ777" s="8"/>
      <c r="DA777" s="8"/>
      <c r="DB777" s="8"/>
      <c r="DC777" s="8"/>
      <c r="DD777" s="8"/>
      <c r="DE777" s="8"/>
      <c r="DF777" s="8"/>
      <c r="DG777" s="8"/>
      <c r="DH777" s="8"/>
      <c r="DI777" s="8"/>
      <c r="DJ777" s="8"/>
      <c r="DK777" s="8"/>
      <c r="DL777" s="8"/>
      <c r="DM777" s="8"/>
      <c r="DN777" s="8"/>
      <c r="DO777" s="8"/>
      <c r="DP777" s="8"/>
      <c r="DQ777" s="8"/>
      <c r="DR777" s="8"/>
      <c r="DS777" s="8"/>
      <c r="DT777" s="8"/>
      <c r="DU777" s="8"/>
      <c r="DV777" s="8"/>
      <c r="DW777" s="8"/>
      <c r="DX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  <c r="CV778" s="8"/>
      <c r="CW778" s="8"/>
      <c r="CX778" s="8"/>
      <c r="CY778" s="8"/>
      <c r="CZ778" s="8"/>
      <c r="DA778" s="8"/>
      <c r="DB778" s="8"/>
      <c r="DC778" s="8"/>
      <c r="DD778" s="8"/>
      <c r="DE778" s="8"/>
      <c r="DF778" s="8"/>
      <c r="DG778" s="8"/>
      <c r="DH778" s="8"/>
      <c r="DI778" s="8"/>
      <c r="DJ778" s="8"/>
      <c r="DK778" s="8"/>
      <c r="DL778" s="8"/>
      <c r="DM778" s="8"/>
      <c r="DN778" s="8"/>
      <c r="DO778" s="8"/>
      <c r="DP778" s="8"/>
      <c r="DQ778" s="8"/>
      <c r="DR778" s="8"/>
      <c r="DS778" s="8"/>
      <c r="DT778" s="8"/>
      <c r="DU778" s="8"/>
      <c r="DV778" s="8"/>
      <c r="DW778" s="8"/>
      <c r="DX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  <c r="CV779" s="8"/>
      <c r="CW779" s="8"/>
      <c r="CX779" s="8"/>
      <c r="CY779" s="8"/>
      <c r="CZ779" s="8"/>
      <c r="DA779" s="8"/>
      <c r="DB779" s="8"/>
      <c r="DC779" s="8"/>
      <c r="DD779" s="8"/>
      <c r="DE779" s="8"/>
      <c r="DF779" s="8"/>
      <c r="DG779" s="8"/>
      <c r="DH779" s="8"/>
      <c r="DI779" s="8"/>
      <c r="DJ779" s="8"/>
      <c r="DK779" s="8"/>
      <c r="DL779" s="8"/>
      <c r="DM779" s="8"/>
      <c r="DN779" s="8"/>
      <c r="DO779" s="8"/>
      <c r="DP779" s="8"/>
      <c r="DQ779" s="8"/>
      <c r="DR779" s="8"/>
      <c r="DS779" s="8"/>
      <c r="DT779" s="8"/>
      <c r="DU779" s="8"/>
      <c r="DV779" s="8"/>
      <c r="DW779" s="8"/>
      <c r="DX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  <c r="DA780" s="8"/>
      <c r="DB780" s="8"/>
      <c r="DC780" s="8"/>
      <c r="DD780" s="8"/>
      <c r="DE780" s="8"/>
      <c r="DF780" s="8"/>
      <c r="DG780" s="8"/>
      <c r="DH780" s="8"/>
      <c r="DI780" s="8"/>
      <c r="DJ780" s="8"/>
      <c r="DK780" s="8"/>
      <c r="DL780" s="8"/>
      <c r="DM780" s="8"/>
      <c r="DN780" s="8"/>
      <c r="DO780" s="8"/>
      <c r="DP780" s="8"/>
      <c r="DQ780" s="8"/>
      <c r="DR780" s="8"/>
      <c r="DS780" s="8"/>
      <c r="DT780" s="8"/>
      <c r="DU780" s="8"/>
      <c r="DV780" s="8"/>
      <c r="DW780" s="8"/>
      <c r="DX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  <c r="CQ781" s="8"/>
      <c r="CR781" s="8"/>
      <c r="CS781" s="8"/>
      <c r="CT781" s="8"/>
      <c r="CU781" s="8"/>
      <c r="CV781" s="8"/>
      <c r="CW781" s="8"/>
      <c r="CX781" s="8"/>
      <c r="CY781" s="8"/>
      <c r="CZ781" s="8"/>
      <c r="DA781" s="8"/>
      <c r="DB781" s="8"/>
      <c r="DC781" s="8"/>
      <c r="DD781" s="8"/>
      <c r="DE781" s="8"/>
      <c r="DF781" s="8"/>
      <c r="DG781" s="8"/>
      <c r="DH781" s="8"/>
      <c r="DI781" s="8"/>
      <c r="DJ781" s="8"/>
      <c r="DK781" s="8"/>
      <c r="DL781" s="8"/>
      <c r="DM781" s="8"/>
      <c r="DN781" s="8"/>
      <c r="DO781" s="8"/>
      <c r="DP781" s="8"/>
      <c r="DQ781" s="8"/>
      <c r="DR781" s="8"/>
      <c r="DS781" s="8"/>
      <c r="DT781" s="8"/>
      <c r="DU781" s="8"/>
      <c r="DV781" s="8"/>
      <c r="DW781" s="8"/>
      <c r="DX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  <c r="CQ782" s="8"/>
      <c r="CR782" s="8"/>
      <c r="CS782" s="8"/>
      <c r="CT782" s="8"/>
      <c r="CU782" s="8"/>
      <c r="CV782" s="8"/>
      <c r="CW782" s="8"/>
      <c r="CX782" s="8"/>
      <c r="CY782" s="8"/>
      <c r="CZ782" s="8"/>
      <c r="DA782" s="8"/>
      <c r="DB782" s="8"/>
      <c r="DC782" s="8"/>
      <c r="DD782" s="8"/>
      <c r="DE782" s="8"/>
      <c r="DF782" s="8"/>
      <c r="DG782" s="8"/>
      <c r="DH782" s="8"/>
      <c r="DI782" s="8"/>
      <c r="DJ782" s="8"/>
      <c r="DK782" s="8"/>
      <c r="DL782" s="8"/>
      <c r="DM782" s="8"/>
      <c r="DN782" s="8"/>
      <c r="DO782" s="8"/>
      <c r="DP782" s="8"/>
      <c r="DQ782" s="8"/>
      <c r="DR782" s="8"/>
      <c r="DS782" s="8"/>
      <c r="DT782" s="8"/>
      <c r="DU782" s="8"/>
      <c r="DV782" s="8"/>
      <c r="DW782" s="8"/>
      <c r="DX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  <c r="DA783" s="8"/>
      <c r="DB783" s="8"/>
      <c r="DC783" s="8"/>
      <c r="DD783" s="8"/>
      <c r="DE783" s="8"/>
      <c r="DF783" s="8"/>
      <c r="DG783" s="8"/>
      <c r="DH783" s="8"/>
      <c r="DI783" s="8"/>
      <c r="DJ783" s="8"/>
      <c r="DK783" s="8"/>
      <c r="DL783" s="8"/>
      <c r="DM783" s="8"/>
      <c r="DN783" s="8"/>
      <c r="DO783" s="8"/>
      <c r="DP783" s="8"/>
      <c r="DQ783" s="8"/>
      <c r="DR783" s="8"/>
      <c r="DS783" s="8"/>
      <c r="DT783" s="8"/>
      <c r="DU783" s="8"/>
      <c r="DV783" s="8"/>
      <c r="DW783" s="8"/>
      <c r="DX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  <c r="CQ784" s="8"/>
      <c r="CR784" s="8"/>
      <c r="CS784" s="8"/>
      <c r="CT784" s="8"/>
      <c r="CU784" s="8"/>
      <c r="CV784" s="8"/>
      <c r="CW784" s="8"/>
      <c r="CX784" s="8"/>
      <c r="CY784" s="8"/>
      <c r="CZ784" s="8"/>
      <c r="DA784" s="8"/>
      <c r="DB784" s="8"/>
      <c r="DC784" s="8"/>
      <c r="DD784" s="8"/>
      <c r="DE784" s="8"/>
      <c r="DF784" s="8"/>
      <c r="DG784" s="8"/>
      <c r="DH784" s="8"/>
      <c r="DI784" s="8"/>
      <c r="DJ784" s="8"/>
      <c r="DK784" s="8"/>
      <c r="DL784" s="8"/>
      <c r="DM784" s="8"/>
      <c r="DN784" s="8"/>
      <c r="DO784" s="8"/>
      <c r="DP784" s="8"/>
      <c r="DQ784" s="8"/>
      <c r="DR784" s="8"/>
      <c r="DS784" s="8"/>
      <c r="DT784" s="8"/>
      <c r="DU784" s="8"/>
      <c r="DV784" s="8"/>
      <c r="DW784" s="8"/>
      <c r="DX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  <c r="CV785" s="8"/>
      <c r="CW785" s="8"/>
      <c r="CX785" s="8"/>
      <c r="CY785" s="8"/>
      <c r="CZ785" s="8"/>
      <c r="DA785" s="8"/>
      <c r="DB785" s="8"/>
      <c r="DC785" s="8"/>
      <c r="DD785" s="8"/>
      <c r="DE785" s="8"/>
      <c r="DF785" s="8"/>
      <c r="DG785" s="8"/>
      <c r="DH785" s="8"/>
      <c r="DI785" s="8"/>
      <c r="DJ785" s="8"/>
      <c r="DK785" s="8"/>
      <c r="DL785" s="8"/>
      <c r="DM785" s="8"/>
      <c r="DN785" s="8"/>
      <c r="DO785" s="8"/>
      <c r="DP785" s="8"/>
      <c r="DQ785" s="8"/>
      <c r="DR785" s="8"/>
      <c r="DS785" s="8"/>
      <c r="DT785" s="8"/>
      <c r="DU785" s="8"/>
      <c r="DV785" s="8"/>
      <c r="DW785" s="8"/>
      <c r="DX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  <c r="DA786" s="8"/>
      <c r="DB786" s="8"/>
      <c r="DC786" s="8"/>
      <c r="DD786" s="8"/>
      <c r="DE786" s="8"/>
      <c r="DF786" s="8"/>
      <c r="DG786" s="8"/>
      <c r="DH786" s="8"/>
      <c r="DI786" s="8"/>
      <c r="DJ786" s="8"/>
      <c r="DK786" s="8"/>
      <c r="DL786" s="8"/>
      <c r="DM786" s="8"/>
      <c r="DN786" s="8"/>
      <c r="DO786" s="8"/>
      <c r="DP786" s="8"/>
      <c r="DQ786" s="8"/>
      <c r="DR786" s="8"/>
      <c r="DS786" s="8"/>
      <c r="DT786" s="8"/>
      <c r="DU786" s="8"/>
      <c r="DV786" s="8"/>
      <c r="DW786" s="8"/>
      <c r="DX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  <c r="CV787" s="8"/>
      <c r="CW787" s="8"/>
      <c r="CX787" s="8"/>
      <c r="CY787" s="8"/>
      <c r="CZ787" s="8"/>
      <c r="DA787" s="8"/>
      <c r="DB787" s="8"/>
      <c r="DC787" s="8"/>
      <c r="DD787" s="8"/>
      <c r="DE787" s="8"/>
      <c r="DF787" s="8"/>
      <c r="DG787" s="8"/>
      <c r="DH787" s="8"/>
      <c r="DI787" s="8"/>
      <c r="DJ787" s="8"/>
      <c r="DK787" s="8"/>
      <c r="DL787" s="8"/>
      <c r="DM787" s="8"/>
      <c r="DN787" s="8"/>
      <c r="DO787" s="8"/>
      <c r="DP787" s="8"/>
      <c r="DQ787" s="8"/>
      <c r="DR787" s="8"/>
      <c r="DS787" s="8"/>
      <c r="DT787" s="8"/>
      <c r="DU787" s="8"/>
      <c r="DV787" s="8"/>
      <c r="DW787" s="8"/>
      <c r="DX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  <c r="CV788" s="8"/>
      <c r="CW788" s="8"/>
      <c r="CX788" s="8"/>
      <c r="CY788" s="8"/>
      <c r="CZ788" s="8"/>
      <c r="DA788" s="8"/>
      <c r="DB788" s="8"/>
      <c r="DC788" s="8"/>
      <c r="DD788" s="8"/>
      <c r="DE788" s="8"/>
      <c r="DF788" s="8"/>
      <c r="DG788" s="8"/>
      <c r="DH788" s="8"/>
      <c r="DI788" s="8"/>
      <c r="DJ788" s="8"/>
      <c r="DK788" s="8"/>
      <c r="DL788" s="8"/>
      <c r="DM788" s="8"/>
      <c r="DN788" s="8"/>
      <c r="DO788" s="8"/>
      <c r="DP788" s="8"/>
      <c r="DQ788" s="8"/>
      <c r="DR788" s="8"/>
      <c r="DS788" s="8"/>
      <c r="DT788" s="8"/>
      <c r="DU788" s="8"/>
      <c r="DV788" s="8"/>
      <c r="DW788" s="8"/>
      <c r="DX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  <c r="CV789" s="8"/>
      <c r="CW789" s="8"/>
      <c r="CX789" s="8"/>
      <c r="CY789" s="8"/>
      <c r="CZ789" s="8"/>
      <c r="DA789" s="8"/>
      <c r="DB789" s="8"/>
      <c r="DC789" s="8"/>
      <c r="DD789" s="8"/>
      <c r="DE789" s="8"/>
      <c r="DF789" s="8"/>
      <c r="DG789" s="8"/>
      <c r="DH789" s="8"/>
      <c r="DI789" s="8"/>
      <c r="DJ789" s="8"/>
      <c r="DK789" s="8"/>
      <c r="DL789" s="8"/>
      <c r="DM789" s="8"/>
      <c r="DN789" s="8"/>
      <c r="DO789" s="8"/>
      <c r="DP789" s="8"/>
      <c r="DQ789" s="8"/>
      <c r="DR789" s="8"/>
      <c r="DS789" s="8"/>
      <c r="DT789" s="8"/>
      <c r="DU789" s="8"/>
      <c r="DV789" s="8"/>
      <c r="DW789" s="8"/>
      <c r="DX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  <c r="CV790" s="8"/>
      <c r="CW790" s="8"/>
      <c r="CX790" s="8"/>
      <c r="CY790" s="8"/>
      <c r="CZ790" s="8"/>
      <c r="DA790" s="8"/>
      <c r="DB790" s="8"/>
      <c r="DC790" s="8"/>
      <c r="DD790" s="8"/>
      <c r="DE790" s="8"/>
      <c r="DF790" s="8"/>
      <c r="DG790" s="8"/>
      <c r="DH790" s="8"/>
      <c r="DI790" s="8"/>
      <c r="DJ790" s="8"/>
      <c r="DK790" s="8"/>
      <c r="DL790" s="8"/>
      <c r="DM790" s="8"/>
      <c r="DN790" s="8"/>
      <c r="DO790" s="8"/>
      <c r="DP790" s="8"/>
      <c r="DQ790" s="8"/>
      <c r="DR790" s="8"/>
      <c r="DS790" s="8"/>
      <c r="DT790" s="8"/>
      <c r="DU790" s="8"/>
      <c r="DV790" s="8"/>
      <c r="DW790" s="8"/>
      <c r="DX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  <c r="DA791" s="8"/>
      <c r="DB791" s="8"/>
      <c r="DC791" s="8"/>
      <c r="DD791" s="8"/>
      <c r="DE791" s="8"/>
      <c r="DF791" s="8"/>
      <c r="DG791" s="8"/>
      <c r="DH791" s="8"/>
      <c r="DI791" s="8"/>
      <c r="DJ791" s="8"/>
      <c r="DK791" s="8"/>
      <c r="DL791" s="8"/>
      <c r="DM791" s="8"/>
      <c r="DN791" s="8"/>
      <c r="DO791" s="8"/>
      <c r="DP791" s="8"/>
      <c r="DQ791" s="8"/>
      <c r="DR791" s="8"/>
      <c r="DS791" s="8"/>
      <c r="DT791" s="8"/>
      <c r="DU791" s="8"/>
      <c r="DV791" s="8"/>
      <c r="DW791" s="8"/>
      <c r="DX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  <c r="CV792" s="8"/>
      <c r="CW792" s="8"/>
      <c r="CX792" s="8"/>
      <c r="CY792" s="8"/>
      <c r="CZ792" s="8"/>
      <c r="DA792" s="8"/>
      <c r="DB792" s="8"/>
      <c r="DC792" s="8"/>
      <c r="DD792" s="8"/>
      <c r="DE792" s="8"/>
      <c r="DF792" s="8"/>
      <c r="DG792" s="8"/>
      <c r="DH792" s="8"/>
      <c r="DI792" s="8"/>
      <c r="DJ792" s="8"/>
      <c r="DK792" s="8"/>
      <c r="DL792" s="8"/>
      <c r="DM792" s="8"/>
      <c r="DN792" s="8"/>
      <c r="DO792" s="8"/>
      <c r="DP792" s="8"/>
      <c r="DQ792" s="8"/>
      <c r="DR792" s="8"/>
      <c r="DS792" s="8"/>
      <c r="DT792" s="8"/>
      <c r="DU792" s="8"/>
      <c r="DV792" s="8"/>
      <c r="DW792" s="8"/>
      <c r="DX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  <c r="DA793" s="8"/>
      <c r="DB793" s="8"/>
      <c r="DC793" s="8"/>
      <c r="DD793" s="8"/>
      <c r="DE793" s="8"/>
      <c r="DF793" s="8"/>
      <c r="DG793" s="8"/>
      <c r="DH793" s="8"/>
      <c r="DI793" s="8"/>
      <c r="DJ793" s="8"/>
      <c r="DK793" s="8"/>
      <c r="DL793" s="8"/>
      <c r="DM793" s="8"/>
      <c r="DN793" s="8"/>
      <c r="DO793" s="8"/>
      <c r="DP793" s="8"/>
      <c r="DQ793" s="8"/>
      <c r="DR793" s="8"/>
      <c r="DS793" s="8"/>
      <c r="DT793" s="8"/>
      <c r="DU793" s="8"/>
      <c r="DV793" s="8"/>
      <c r="DW793" s="8"/>
      <c r="DX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  <c r="CV794" s="8"/>
      <c r="CW794" s="8"/>
      <c r="CX794" s="8"/>
      <c r="CY794" s="8"/>
      <c r="CZ794" s="8"/>
      <c r="DA794" s="8"/>
      <c r="DB794" s="8"/>
      <c r="DC794" s="8"/>
      <c r="DD794" s="8"/>
      <c r="DE794" s="8"/>
      <c r="DF794" s="8"/>
      <c r="DG794" s="8"/>
      <c r="DH794" s="8"/>
      <c r="DI794" s="8"/>
      <c r="DJ794" s="8"/>
      <c r="DK794" s="8"/>
      <c r="DL794" s="8"/>
      <c r="DM794" s="8"/>
      <c r="DN794" s="8"/>
      <c r="DO794" s="8"/>
      <c r="DP794" s="8"/>
      <c r="DQ794" s="8"/>
      <c r="DR794" s="8"/>
      <c r="DS794" s="8"/>
      <c r="DT794" s="8"/>
      <c r="DU794" s="8"/>
      <c r="DV794" s="8"/>
      <c r="DW794" s="8"/>
      <c r="DX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  <c r="CV795" s="8"/>
      <c r="CW795" s="8"/>
      <c r="CX795" s="8"/>
      <c r="CY795" s="8"/>
      <c r="CZ795" s="8"/>
      <c r="DA795" s="8"/>
      <c r="DB795" s="8"/>
      <c r="DC795" s="8"/>
      <c r="DD795" s="8"/>
      <c r="DE795" s="8"/>
      <c r="DF795" s="8"/>
      <c r="DG795" s="8"/>
      <c r="DH795" s="8"/>
      <c r="DI795" s="8"/>
      <c r="DJ795" s="8"/>
      <c r="DK795" s="8"/>
      <c r="DL795" s="8"/>
      <c r="DM795" s="8"/>
      <c r="DN795" s="8"/>
      <c r="DO795" s="8"/>
      <c r="DP795" s="8"/>
      <c r="DQ795" s="8"/>
      <c r="DR795" s="8"/>
      <c r="DS795" s="8"/>
      <c r="DT795" s="8"/>
      <c r="DU795" s="8"/>
      <c r="DV795" s="8"/>
      <c r="DW795" s="8"/>
      <c r="DX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  <c r="DA796" s="8"/>
      <c r="DB796" s="8"/>
      <c r="DC796" s="8"/>
      <c r="DD796" s="8"/>
      <c r="DE796" s="8"/>
      <c r="DF796" s="8"/>
      <c r="DG796" s="8"/>
      <c r="DH796" s="8"/>
      <c r="DI796" s="8"/>
      <c r="DJ796" s="8"/>
      <c r="DK796" s="8"/>
      <c r="DL796" s="8"/>
      <c r="DM796" s="8"/>
      <c r="DN796" s="8"/>
      <c r="DO796" s="8"/>
      <c r="DP796" s="8"/>
      <c r="DQ796" s="8"/>
      <c r="DR796" s="8"/>
      <c r="DS796" s="8"/>
      <c r="DT796" s="8"/>
      <c r="DU796" s="8"/>
      <c r="DV796" s="8"/>
      <c r="DW796" s="8"/>
      <c r="DX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  <c r="CV797" s="8"/>
      <c r="CW797" s="8"/>
      <c r="CX797" s="8"/>
      <c r="CY797" s="8"/>
      <c r="CZ797" s="8"/>
      <c r="DA797" s="8"/>
      <c r="DB797" s="8"/>
      <c r="DC797" s="8"/>
      <c r="DD797" s="8"/>
      <c r="DE797" s="8"/>
      <c r="DF797" s="8"/>
      <c r="DG797" s="8"/>
      <c r="DH797" s="8"/>
      <c r="DI797" s="8"/>
      <c r="DJ797" s="8"/>
      <c r="DK797" s="8"/>
      <c r="DL797" s="8"/>
      <c r="DM797" s="8"/>
      <c r="DN797" s="8"/>
      <c r="DO797" s="8"/>
      <c r="DP797" s="8"/>
      <c r="DQ797" s="8"/>
      <c r="DR797" s="8"/>
      <c r="DS797" s="8"/>
      <c r="DT797" s="8"/>
      <c r="DU797" s="8"/>
      <c r="DV797" s="8"/>
      <c r="DW797" s="8"/>
      <c r="DX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  <c r="CV798" s="8"/>
      <c r="CW798" s="8"/>
      <c r="CX798" s="8"/>
      <c r="CY798" s="8"/>
      <c r="CZ798" s="8"/>
      <c r="DA798" s="8"/>
      <c r="DB798" s="8"/>
      <c r="DC798" s="8"/>
      <c r="DD798" s="8"/>
      <c r="DE798" s="8"/>
      <c r="DF798" s="8"/>
      <c r="DG798" s="8"/>
      <c r="DH798" s="8"/>
      <c r="DI798" s="8"/>
      <c r="DJ798" s="8"/>
      <c r="DK798" s="8"/>
      <c r="DL798" s="8"/>
      <c r="DM798" s="8"/>
      <c r="DN798" s="8"/>
      <c r="DO798" s="8"/>
      <c r="DP798" s="8"/>
      <c r="DQ798" s="8"/>
      <c r="DR798" s="8"/>
      <c r="DS798" s="8"/>
      <c r="DT798" s="8"/>
      <c r="DU798" s="8"/>
      <c r="DV798" s="8"/>
      <c r="DW798" s="8"/>
      <c r="DX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  <c r="CV799" s="8"/>
      <c r="CW799" s="8"/>
      <c r="CX799" s="8"/>
      <c r="CY799" s="8"/>
      <c r="CZ799" s="8"/>
      <c r="DA799" s="8"/>
      <c r="DB799" s="8"/>
      <c r="DC799" s="8"/>
      <c r="DD799" s="8"/>
      <c r="DE799" s="8"/>
      <c r="DF799" s="8"/>
      <c r="DG799" s="8"/>
      <c r="DH799" s="8"/>
      <c r="DI799" s="8"/>
      <c r="DJ799" s="8"/>
      <c r="DK799" s="8"/>
      <c r="DL799" s="8"/>
      <c r="DM799" s="8"/>
      <c r="DN799" s="8"/>
      <c r="DO799" s="8"/>
      <c r="DP799" s="8"/>
      <c r="DQ799" s="8"/>
      <c r="DR799" s="8"/>
      <c r="DS799" s="8"/>
      <c r="DT799" s="8"/>
      <c r="DU799" s="8"/>
      <c r="DV799" s="8"/>
      <c r="DW799" s="8"/>
      <c r="DX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  <c r="CV800" s="8"/>
      <c r="CW800" s="8"/>
      <c r="CX800" s="8"/>
      <c r="CY800" s="8"/>
      <c r="CZ800" s="8"/>
      <c r="DA800" s="8"/>
      <c r="DB800" s="8"/>
      <c r="DC800" s="8"/>
      <c r="DD800" s="8"/>
      <c r="DE800" s="8"/>
      <c r="DF800" s="8"/>
      <c r="DG800" s="8"/>
      <c r="DH800" s="8"/>
      <c r="DI800" s="8"/>
      <c r="DJ800" s="8"/>
      <c r="DK800" s="8"/>
      <c r="DL800" s="8"/>
      <c r="DM800" s="8"/>
      <c r="DN800" s="8"/>
      <c r="DO800" s="8"/>
      <c r="DP800" s="8"/>
      <c r="DQ800" s="8"/>
      <c r="DR800" s="8"/>
      <c r="DS800" s="8"/>
      <c r="DT800" s="8"/>
      <c r="DU800" s="8"/>
      <c r="DV800" s="8"/>
      <c r="DW800" s="8"/>
      <c r="DX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  <c r="CV801" s="8"/>
      <c r="CW801" s="8"/>
      <c r="CX801" s="8"/>
      <c r="CY801" s="8"/>
      <c r="CZ801" s="8"/>
      <c r="DA801" s="8"/>
      <c r="DB801" s="8"/>
      <c r="DC801" s="8"/>
      <c r="DD801" s="8"/>
      <c r="DE801" s="8"/>
      <c r="DF801" s="8"/>
      <c r="DG801" s="8"/>
      <c r="DH801" s="8"/>
      <c r="DI801" s="8"/>
      <c r="DJ801" s="8"/>
      <c r="DK801" s="8"/>
      <c r="DL801" s="8"/>
      <c r="DM801" s="8"/>
      <c r="DN801" s="8"/>
      <c r="DO801" s="8"/>
      <c r="DP801" s="8"/>
      <c r="DQ801" s="8"/>
      <c r="DR801" s="8"/>
      <c r="DS801" s="8"/>
      <c r="DT801" s="8"/>
      <c r="DU801" s="8"/>
      <c r="DV801" s="8"/>
      <c r="DW801" s="8"/>
      <c r="DX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  <c r="CV802" s="8"/>
      <c r="CW802" s="8"/>
      <c r="CX802" s="8"/>
      <c r="CY802" s="8"/>
      <c r="CZ802" s="8"/>
      <c r="DA802" s="8"/>
      <c r="DB802" s="8"/>
      <c r="DC802" s="8"/>
      <c r="DD802" s="8"/>
      <c r="DE802" s="8"/>
      <c r="DF802" s="8"/>
      <c r="DG802" s="8"/>
      <c r="DH802" s="8"/>
      <c r="DI802" s="8"/>
      <c r="DJ802" s="8"/>
      <c r="DK802" s="8"/>
      <c r="DL802" s="8"/>
      <c r="DM802" s="8"/>
      <c r="DN802" s="8"/>
      <c r="DO802" s="8"/>
      <c r="DP802" s="8"/>
      <c r="DQ802" s="8"/>
      <c r="DR802" s="8"/>
      <c r="DS802" s="8"/>
      <c r="DT802" s="8"/>
      <c r="DU802" s="8"/>
      <c r="DV802" s="8"/>
      <c r="DW802" s="8"/>
      <c r="DX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  <c r="CV803" s="8"/>
      <c r="CW803" s="8"/>
      <c r="CX803" s="8"/>
      <c r="CY803" s="8"/>
      <c r="CZ803" s="8"/>
      <c r="DA803" s="8"/>
      <c r="DB803" s="8"/>
      <c r="DC803" s="8"/>
      <c r="DD803" s="8"/>
      <c r="DE803" s="8"/>
      <c r="DF803" s="8"/>
      <c r="DG803" s="8"/>
      <c r="DH803" s="8"/>
      <c r="DI803" s="8"/>
      <c r="DJ803" s="8"/>
      <c r="DK803" s="8"/>
      <c r="DL803" s="8"/>
      <c r="DM803" s="8"/>
      <c r="DN803" s="8"/>
      <c r="DO803" s="8"/>
      <c r="DP803" s="8"/>
      <c r="DQ803" s="8"/>
      <c r="DR803" s="8"/>
      <c r="DS803" s="8"/>
      <c r="DT803" s="8"/>
      <c r="DU803" s="8"/>
      <c r="DV803" s="8"/>
      <c r="DW803" s="8"/>
      <c r="DX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  <c r="CV804" s="8"/>
      <c r="CW804" s="8"/>
      <c r="CX804" s="8"/>
      <c r="CY804" s="8"/>
      <c r="CZ804" s="8"/>
      <c r="DA804" s="8"/>
      <c r="DB804" s="8"/>
      <c r="DC804" s="8"/>
      <c r="DD804" s="8"/>
      <c r="DE804" s="8"/>
      <c r="DF804" s="8"/>
      <c r="DG804" s="8"/>
      <c r="DH804" s="8"/>
      <c r="DI804" s="8"/>
      <c r="DJ804" s="8"/>
      <c r="DK804" s="8"/>
      <c r="DL804" s="8"/>
      <c r="DM804" s="8"/>
      <c r="DN804" s="8"/>
      <c r="DO804" s="8"/>
      <c r="DP804" s="8"/>
      <c r="DQ804" s="8"/>
      <c r="DR804" s="8"/>
      <c r="DS804" s="8"/>
      <c r="DT804" s="8"/>
      <c r="DU804" s="8"/>
      <c r="DV804" s="8"/>
      <c r="DW804" s="8"/>
      <c r="DX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  <c r="CV805" s="8"/>
      <c r="CW805" s="8"/>
      <c r="CX805" s="8"/>
      <c r="CY805" s="8"/>
      <c r="CZ805" s="8"/>
      <c r="DA805" s="8"/>
      <c r="DB805" s="8"/>
      <c r="DC805" s="8"/>
      <c r="DD805" s="8"/>
      <c r="DE805" s="8"/>
      <c r="DF805" s="8"/>
      <c r="DG805" s="8"/>
      <c r="DH805" s="8"/>
      <c r="DI805" s="8"/>
      <c r="DJ805" s="8"/>
      <c r="DK805" s="8"/>
      <c r="DL805" s="8"/>
      <c r="DM805" s="8"/>
      <c r="DN805" s="8"/>
      <c r="DO805" s="8"/>
      <c r="DP805" s="8"/>
      <c r="DQ805" s="8"/>
      <c r="DR805" s="8"/>
      <c r="DS805" s="8"/>
      <c r="DT805" s="8"/>
      <c r="DU805" s="8"/>
      <c r="DV805" s="8"/>
      <c r="DW805" s="8"/>
      <c r="DX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  <c r="CV806" s="8"/>
      <c r="CW806" s="8"/>
      <c r="CX806" s="8"/>
      <c r="CY806" s="8"/>
      <c r="CZ806" s="8"/>
      <c r="DA806" s="8"/>
      <c r="DB806" s="8"/>
      <c r="DC806" s="8"/>
      <c r="DD806" s="8"/>
      <c r="DE806" s="8"/>
      <c r="DF806" s="8"/>
      <c r="DG806" s="8"/>
      <c r="DH806" s="8"/>
      <c r="DI806" s="8"/>
      <c r="DJ806" s="8"/>
      <c r="DK806" s="8"/>
      <c r="DL806" s="8"/>
      <c r="DM806" s="8"/>
      <c r="DN806" s="8"/>
      <c r="DO806" s="8"/>
      <c r="DP806" s="8"/>
      <c r="DQ806" s="8"/>
      <c r="DR806" s="8"/>
      <c r="DS806" s="8"/>
      <c r="DT806" s="8"/>
      <c r="DU806" s="8"/>
      <c r="DV806" s="8"/>
      <c r="DW806" s="8"/>
      <c r="DX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  <c r="CV807" s="8"/>
      <c r="CW807" s="8"/>
      <c r="CX807" s="8"/>
      <c r="CY807" s="8"/>
      <c r="CZ807" s="8"/>
      <c r="DA807" s="8"/>
      <c r="DB807" s="8"/>
      <c r="DC807" s="8"/>
      <c r="DD807" s="8"/>
      <c r="DE807" s="8"/>
      <c r="DF807" s="8"/>
      <c r="DG807" s="8"/>
      <c r="DH807" s="8"/>
      <c r="DI807" s="8"/>
      <c r="DJ807" s="8"/>
      <c r="DK807" s="8"/>
      <c r="DL807" s="8"/>
      <c r="DM807" s="8"/>
      <c r="DN807" s="8"/>
      <c r="DO807" s="8"/>
      <c r="DP807" s="8"/>
      <c r="DQ807" s="8"/>
      <c r="DR807" s="8"/>
      <c r="DS807" s="8"/>
      <c r="DT807" s="8"/>
      <c r="DU807" s="8"/>
      <c r="DV807" s="8"/>
      <c r="DW807" s="8"/>
      <c r="DX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  <c r="CV808" s="8"/>
      <c r="CW808" s="8"/>
      <c r="CX808" s="8"/>
      <c r="CY808" s="8"/>
      <c r="CZ808" s="8"/>
      <c r="DA808" s="8"/>
      <c r="DB808" s="8"/>
      <c r="DC808" s="8"/>
      <c r="DD808" s="8"/>
      <c r="DE808" s="8"/>
      <c r="DF808" s="8"/>
      <c r="DG808" s="8"/>
      <c r="DH808" s="8"/>
      <c r="DI808" s="8"/>
      <c r="DJ808" s="8"/>
      <c r="DK808" s="8"/>
      <c r="DL808" s="8"/>
      <c r="DM808" s="8"/>
      <c r="DN808" s="8"/>
      <c r="DO808" s="8"/>
      <c r="DP808" s="8"/>
      <c r="DQ808" s="8"/>
      <c r="DR808" s="8"/>
      <c r="DS808" s="8"/>
      <c r="DT808" s="8"/>
      <c r="DU808" s="8"/>
      <c r="DV808" s="8"/>
      <c r="DW808" s="8"/>
      <c r="DX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  <c r="CV809" s="8"/>
      <c r="CW809" s="8"/>
      <c r="CX809" s="8"/>
      <c r="CY809" s="8"/>
      <c r="CZ809" s="8"/>
      <c r="DA809" s="8"/>
      <c r="DB809" s="8"/>
      <c r="DC809" s="8"/>
      <c r="DD809" s="8"/>
      <c r="DE809" s="8"/>
      <c r="DF809" s="8"/>
      <c r="DG809" s="8"/>
      <c r="DH809" s="8"/>
      <c r="DI809" s="8"/>
      <c r="DJ809" s="8"/>
      <c r="DK809" s="8"/>
      <c r="DL809" s="8"/>
      <c r="DM809" s="8"/>
      <c r="DN809" s="8"/>
      <c r="DO809" s="8"/>
      <c r="DP809" s="8"/>
      <c r="DQ809" s="8"/>
      <c r="DR809" s="8"/>
      <c r="DS809" s="8"/>
      <c r="DT809" s="8"/>
      <c r="DU809" s="8"/>
      <c r="DV809" s="8"/>
      <c r="DW809" s="8"/>
      <c r="DX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  <c r="CV810" s="8"/>
      <c r="CW810" s="8"/>
      <c r="CX810" s="8"/>
      <c r="CY810" s="8"/>
      <c r="CZ810" s="8"/>
      <c r="DA810" s="8"/>
      <c r="DB810" s="8"/>
      <c r="DC810" s="8"/>
      <c r="DD810" s="8"/>
      <c r="DE810" s="8"/>
      <c r="DF810" s="8"/>
      <c r="DG810" s="8"/>
      <c r="DH810" s="8"/>
      <c r="DI810" s="8"/>
      <c r="DJ810" s="8"/>
      <c r="DK810" s="8"/>
      <c r="DL810" s="8"/>
      <c r="DM810" s="8"/>
      <c r="DN810" s="8"/>
      <c r="DO810" s="8"/>
      <c r="DP810" s="8"/>
      <c r="DQ810" s="8"/>
      <c r="DR810" s="8"/>
      <c r="DS810" s="8"/>
      <c r="DT810" s="8"/>
      <c r="DU810" s="8"/>
      <c r="DV810" s="8"/>
      <c r="DW810" s="8"/>
      <c r="DX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  <c r="CV811" s="8"/>
      <c r="CW811" s="8"/>
      <c r="CX811" s="8"/>
      <c r="CY811" s="8"/>
      <c r="CZ811" s="8"/>
      <c r="DA811" s="8"/>
      <c r="DB811" s="8"/>
      <c r="DC811" s="8"/>
      <c r="DD811" s="8"/>
      <c r="DE811" s="8"/>
      <c r="DF811" s="8"/>
      <c r="DG811" s="8"/>
      <c r="DH811" s="8"/>
      <c r="DI811" s="8"/>
      <c r="DJ811" s="8"/>
      <c r="DK811" s="8"/>
      <c r="DL811" s="8"/>
      <c r="DM811" s="8"/>
      <c r="DN811" s="8"/>
      <c r="DO811" s="8"/>
      <c r="DP811" s="8"/>
      <c r="DQ811" s="8"/>
      <c r="DR811" s="8"/>
      <c r="DS811" s="8"/>
      <c r="DT811" s="8"/>
      <c r="DU811" s="8"/>
      <c r="DV811" s="8"/>
      <c r="DW811" s="8"/>
      <c r="DX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  <c r="CV812" s="8"/>
      <c r="CW812" s="8"/>
      <c r="CX812" s="8"/>
      <c r="CY812" s="8"/>
      <c r="CZ812" s="8"/>
      <c r="DA812" s="8"/>
      <c r="DB812" s="8"/>
      <c r="DC812" s="8"/>
      <c r="DD812" s="8"/>
      <c r="DE812" s="8"/>
      <c r="DF812" s="8"/>
      <c r="DG812" s="8"/>
      <c r="DH812" s="8"/>
      <c r="DI812" s="8"/>
      <c r="DJ812" s="8"/>
      <c r="DK812" s="8"/>
      <c r="DL812" s="8"/>
      <c r="DM812" s="8"/>
      <c r="DN812" s="8"/>
      <c r="DO812" s="8"/>
      <c r="DP812" s="8"/>
      <c r="DQ812" s="8"/>
      <c r="DR812" s="8"/>
      <c r="DS812" s="8"/>
      <c r="DT812" s="8"/>
      <c r="DU812" s="8"/>
      <c r="DV812" s="8"/>
      <c r="DW812" s="8"/>
      <c r="DX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  <c r="CV813" s="8"/>
      <c r="CW813" s="8"/>
      <c r="CX813" s="8"/>
      <c r="CY813" s="8"/>
      <c r="CZ813" s="8"/>
      <c r="DA813" s="8"/>
      <c r="DB813" s="8"/>
      <c r="DC813" s="8"/>
      <c r="DD813" s="8"/>
      <c r="DE813" s="8"/>
      <c r="DF813" s="8"/>
      <c r="DG813" s="8"/>
      <c r="DH813" s="8"/>
      <c r="DI813" s="8"/>
      <c r="DJ813" s="8"/>
      <c r="DK813" s="8"/>
      <c r="DL813" s="8"/>
      <c r="DM813" s="8"/>
      <c r="DN813" s="8"/>
      <c r="DO813" s="8"/>
      <c r="DP813" s="8"/>
      <c r="DQ813" s="8"/>
      <c r="DR813" s="8"/>
      <c r="DS813" s="8"/>
      <c r="DT813" s="8"/>
      <c r="DU813" s="8"/>
      <c r="DV813" s="8"/>
      <c r="DW813" s="8"/>
      <c r="DX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  <c r="CV814" s="8"/>
      <c r="CW814" s="8"/>
      <c r="CX814" s="8"/>
      <c r="CY814" s="8"/>
      <c r="CZ814" s="8"/>
      <c r="DA814" s="8"/>
      <c r="DB814" s="8"/>
      <c r="DC814" s="8"/>
      <c r="DD814" s="8"/>
      <c r="DE814" s="8"/>
      <c r="DF814" s="8"/>
      <c r="DG814" s="8"/>
      <c r="DH814" s="8"/>
      <c r="DI814" s="8"/>
      <c r="DJ814" s="8"/>
      <c r="DK814" s="8"/>
      <c r="DL814" s="8"/>
      <c r="DM814" s="8"/>
      <c r="DN814" s="8"/>
      <c r="DO814" s="8"/>
      <c r="DP814" s="8"/>
      <c r="DQ814" s="8"/>
      <c r="DR814" s="8"/>
      <c r="DS814" s="8"/>
      <c r="DT814" s="8"/>
      <c r="DU814" s="8"/>
      <c r="DV814" s="8"/>
      <c r="DW814" s="8"/>
      <c r="DX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  <c r="CV815" s="8"/>
      <c r="CW815" s="8"/>
      <c r="CX815" s="8"/>
      <c r="CY815" s="8"/>
      <c r="CZ815" s="8"/>
      <c r="DA815" s="8"/>
      <c r="DB815" s="8"/>
      <c r="DC815" s="8"/>
      <c r="DD815" s="8"/>
      <c r="DE815" s="8"/>
      <c r="DF815" s="8"/>
      <c r="DG815" s="8"/>
      <c r="DH815" s="8"/>
      <c r="DI815" s="8"/>
      <c r="DJ815" s="8"/>
      <c r="DK815" s="8"/>
      <c r="DL815" s="8"/>
      <c r="DM815" s="8"/>
      <c r="DN815" s="8"/>
      <c r="DO815" s="8"/>
      <c r="DP815" s="8"/>
      <c r="DQ815" s="8"/>
      <c r="DR815" s="8"/>
      <c r="DS815" s="8"/>
      <c r="DT815" s="8"/>
      <c r="DU815" s="8"/>
      <c r="DV815" s="8"/>
      <c r="DW815" s="8"/>
      <c r="DX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  <c r="CQ816" s="8"/>
      <c r="CR816" s="8"/>
      <c r="CS816" s="8"/>
      <c r="CT816" s="8"/>
      <c r="CU816" s="8"/>
      <c r="CV816" s="8"/>
      <c r="CW816" s="8"/>
      <c r="CX816" s="8"/>
      <c r="CY816" s="8"/>
      <c r="CZ816" s="8"/>
      <c r="DA816" s="8"/>
      <c r="DB816" s="8"/>
      <c r="DC816" s="8"/>
      <c r="DD816" s="8"/>
      <c r="DE816" s="8"/>
      <c r="DF816" s="8"/>
      <c r="DG816" s="8"/>
      <c r="DH816" s="8"/>
      <c r="DI816" s="8"/>
      <c r="DJ816" s="8"/>
      <c r="DK816" s="8"/>
      <c r="DL816" s="8"/>
      <c r="DM816" s="8"/>
      <c r="DN816" s="8"/>
      <c r="DO816" s="8"/>
      <c r="DP816" s="8"/>
      <c r="DQ816" s="8"/>
      <c r="DR816" s="8"/>
      <c r="DS816" s="8"/>
      <c r="DT816" s="8"/>
      <c r="DU816" s="8"/>
      <c r="DV816" s="8"/>
      <c r="DW816" s="8"/>
      <c r="DX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  <c r="CQ817" s="8"/>
      <c r="CR817" s="8"/>
      <c r="CS817" s="8"/>
      <c r="CT817" s="8"/>
      <c r="CU817" s="8"/>
      <c r="CV817" s="8"/>
      <c r="CW817" s="8"/>
      <c r="CX817" s="8"/>
      <c r="CY817" s="8"/>
      <c r="CZ817" s="8"/>
      <c r="DA817" s="8"/>
      <c r="DB817" s="8"/>
      <c r="DC817" s="8"/>
      <c r="DD817" s="8"/>
      <c r="DE817" s="8"/>
      <c r="DF817" s="8"/>
      <c r="DG817" s="8"/>
      <c r="DH817" s="8"/>
      <c r="DI817" s="8"/>
      <c r="DJ817" s="8"/>
      <c r="DK817" s="8"/>
      <c r="DL817" s="8"/>
      <c r="DM817" s="8"/>
      <c r="DN817" s="8"/>
      <c r="DO817" s="8"/>
      <c r="DP817" s="8"/>
      <c r="DQ817" s="8"/>
      <c r="DR817" s="8"/>
      <c r="DS817" s="8"/>
      <c r="DT817" s="8"/>
      <c r="DU817" s="8"/>
      <c r="DV817" s="8"/>
      <c r="DW817" s="8"/>
      <c r="DX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  <c r="CQ818" s="8"/>
      <c r="CR818" s="8"/>
      <c r="CS818" s="8"/>
      <c r="CT818" s="8"/>
      <c r="CU818" s="8"/>
      <c r="CV818" s="8"/>
      <c r="CW818" s="8"/>
      <c r="CX818" s="8"/>
      <c r="CY818" s="8"/>
      <c r="CZ818" s="8"/>
      <c r="DA818" s="8"/>
      <c r="DB818" s="8"/>
      <c r="DC818" s="8"/>
      <c r="DD818" s="8"/>
      <c r="DE818" s="8"/>
      <c r="DF818" s="8"/>
      <c r="DG818" s="8"/>
      <c r="DH818" s="8"/>
      <c r="DI818" s="8"/>
      <c r="DJ818" s="8"/>
      <c r="DK818" s="8"/>
      <c r="DL818" s="8"/>
      <c r="DM818" s="8"/>
      <c r="DN818" s="8"/>
      <c r="DO818" s="8"/>
      <c r="DP818" s="8"/>
      <c r="DQ818" s="8"/>
      <c r="DR818" s="8"/>
      <c r="DS818" s="8"/>
      <c r="DT818" s="8"/>
      <c r="DU818" s="8"/>
      <c r="DV818" s="8"/>
      <c r="DW818" s="8"/>
      <c r="DX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  <c r="CQ819" s="8"/>
      <c r="CR819" s="8"/>
      <c r="CS819" s="8"/>
      <c r="CT819" s="8"/>
      <c r="CU819" s="8"/>
      <c r="CV819" s="8"/>
      <c r="CW819" s="8"/>
      <c r="CX819" s="8"/>
      <c r="CY819" s="8"/>
      <c r="CZ819" s="8"/>
      <c r="DA819" s="8"/>
      <c r="DB819" s="8"/>
      <c r="DC819" s="8"/>
      <c r="DD819" s="8"/>
      <c r="DE819" s="8"/>
      <c r="DF819" s="8"/>
      <c r="DG819" s="8"/>
      <c r="DH819" s="8"/>
      <c r="DI819" s="8"/>
      <c r="DJ819" s="8"/>
      <c r="DK819" s="8"/>
      <c r="DL819" s="8"/>
      <c r="DM819" s="8"/>
      <c r="DN819" s="8"/>
      <c r="DO819" s="8"/>
      <c r="DP819" s="8"/>
      <c r="DQ819" s="8"/>
      <c r="DR819" s="8"/>
      <c r="DS819" s="8"/>
      <c r="DT819" s="8"/>
      <c r="DU819" s="8"/>
      <c r="DV819" s="8"/>
      <c r="DW819" s="8"/>
      <c r="DX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  <c r="CQ820" s="8"/>
      <c r="CR820" s="8"/>
      <c r="CS820" s="8"/>
      <c r="CT820" s="8"/>
      <c r="CU820" s="8"/>
      <c r="CV820" s="8"/>
      <c r="CW820" s="8"/>
      <c r="CX820" s="8"/>
      <c r="CY820" s="8"/>
      <c r="CZ820" s="8"/>
      <c r="DA820" s="8"/>
      <c r="DB820" s="8"/>
      <c r="DC820" s="8"/>
      <c r="DD820" s="8"/>
      <c r="DE820" s="8"/>
      <c r="DF820" s="8"/>
      <c r="DG820" s="8"/>
      <c r="DH820" s="8"/>
      <c r="DI820" s="8"/>
      <c r="DJ820" s="8"/>
      <c r="DK820" s="8"/>
      <c r="DL820" s="8"/>
      <c r="DM820" s="8"/>
      <c r="DN820" s="8"/>
      <c r="DO820" s="8"/>
      <c r="DP820" s="8"/>
      <c r="DQ820" s="8"/>
      <c r="DR820" s="8"/>
      <c r="DS820" s="8"/>
      <c r="DT820" s="8"/>
      <c r="DU820" s="8"/>
      <c r="DV820" s="8"/>
      <c r="DW820" s="8"/>
      <c r="DX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  <c r="CQ821" s="8"/>
      <c r="CR821" s="8"/>
      <c r="CS821" s="8"/>
      <c r="CT821" s="8"/>
      <c r="CU821" s="8"/>
      <c r="CV821" s="8"/>
      <c r="CW821" s="8"/>
      <c r="CX821" s="8"/>
      <c r="CY821" s="8"/>
      <c r="CZ821" s="8"/>
      <c r="DA821" s="8"/>
      <c r="DB821" s="8"/>
      <c r="DC821" s="8"/>
      <c r="DD821" s="8"/>
      <c r="DE821" s="8"/>
      <c r="DF821" s="8"/>
      <c r="DG821" s="8"/>
      <c r="DH821" s="8"/>
      <c r="DI821" s="8"/>
      <c r="DJ821" s="8"/>
      <c r="DK821" s="8"/>
      <c r="DL821" s="8"/>
      <c r="DM821" s="8"/>
      <c r="DN821" s="8"/>
      <c r="DO821" s="8"/>
      <c r="DP821" s="8"/>
      <c r="DQ821" s="8"/>
      <c r="DR821" s="8"/>
      <c r="DS821" s="8"/>
      <c r="DT821" s="8"/>
      <c r="DU821" s="8"/>
      <c r="DV821" s="8"/>
      <c r="DW821" s="8"/>
      <c r="DX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  <c r="CQ822" s="8"/>
      <c r="CR822" s="8"/>
      <c r="CS822" s="8"/>
      <c r="CT822" s="8"/>
      <c r="CU822" s="8"/>
      <c r="CV822" s="8"/>
      <c r="CW822" s="8"/>
      <c r="CX822" s="8"/>
      <c r="CY822" s="8"/>
      <c r="CZ822" s="8"/>
      <c r="DA822" s="8"/>
      <c r="DB822" s="8"/>
      <c r="DC822" s="8"/>
      <c r="DD822" s="8"/>
      <c r="DE822" s="8"/>
      <c r="DF822" s="8"/>
      <c r="DG822" s="8"/>
      <c r="DH822" s="8"/>
      <c r="DI822" s="8"/>
      <c r="DJ822" s="8"/>
      <c r="DK822" s="8"/>
      <c r="DL822" s="8"/>
      <c r="DM822" s="8"/>
      <c r="DN822" s="8"/>
      <c r="DO822" s="8"/>
      <c r="DP822" s="8"/>
      <c r="DQ822" s="8"/>
      <c r="DR822" s="8"/>
      <c r="DS822" s="8"/>
      <c r="DT822" s="8"/>
      <c r="DU822" s="8"/>
      <c r="DV822" s="8"/>
      <c r="DW822" s="8"/>
      <c r="DX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  <c r="CQ823" s="8"/>
      <c r="CR823" s="8"/>
      <c r="CS823" s="8"/>
      <c r="CT823" s="8"/>
      <c r="CU823" s="8"/>
      <c r="CV823" s="8"/>
      <c r="CW823" s="8"/>
      <c r="CX823" s="8"/>
      <c r="CY823" s="8"/>
      <c r="CZ823" s="8"/>
      <c r="DA823" s="8"/>
      <c r="DB823" s="8"/>
      <c r="DC823" s="8"/>
      <c r="DD823" s="8"/>
      <c r="DE823" s="8"/>
      <c r="DF823" s="8"/>
      <c r="DG823" s="8"/>
      <c r="DH823" s="8"/>
      <c r="DI823" s="8"/>
      <c r="DJ823" s="8"/>
      <c r="DK823" s="8"/>
      <c r="DL823" s="8"/>
      <c r="DM823" s="8"/>
      <c r="DN823" s="8"/>
      <c r="DO823" s="8"/>
      <c r="DP823" s="8"/>
      <c r="DQ823" s="8"/>
      <c r="DR823" s="8"/>
      <c r="DS823" s="8"/>
      <c r="DT823" s="8"/>
      <c r="DU823" s="8"/>
      <c r="DV823" s="8"/>
      <c r="DW823" s="8"/>
      <c r="DX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  <c r="CQ824" s="8"/>
      <c r="CR824" s="8"/>
      <c r="CS824" s="8"/>
      <c r="CT824" s="8"/>
      <c r="CU824" s="8"/>
      <c r="CV824" s="8"/>
      <c r="CW824" s="8"/>
      <c r="CX824" s="8"/>
      <c r="CY824" s="8"/>
      <c r="CZ824" s="8"/>
      <c r="DA824" s="8"/>
      <c r="DB824" s="8"/>
      <c r="DC824" s="8"/>
      <c r="DD824" s="8"/>
      <c r="DE824" s="8"/>
      <c r="DF824" s="8"/>
      <c r="DG824" s="8"/>
      <c r="DH824" s="8"/>
      <c r="DI824" s="8"/>
      <c r="DJ824" s="8"/>
      <c r="DK824" s="8"/>
      <c r="DL824" s="8"/>
      <c r="DM824" s="8"/>
      <c r="DN824" s="8"/>
      <c r="DO824" s="8"/>
      <c r="DP824" s="8"/>
      <c r="DQ824" s="8"/>
      <c r="DR824" s="8"/>
      <c r="DS824" s="8"/>
      <c r="DT824" s="8"/>
      <c r="DU824" s="8"/>
      <c r="DV824" s="8"/>
      <c r="DW824" s="8"/>
      <c r="DX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  <c r="CQ825" s="8"/>
      <c r="CR825" s="8"/>
      <c r="CS825" s="8"/>
      <c r="CT825" s="8"/>
      <c r="CU825" s="8"/>
      <c r="CV825" s="8"/>
      <c r="CW825" s="8"/>
      <c r="CX825" s="8"/>
      <c r="CY825" s="8"/>
      <c r="CZ825" s="8"/>
      <c r="DA825" s="8"/>
      <c r="DB825" s="8"/>
      <c r="DC825" s="8"/>
      <c r="DD825" s="8"/>
      <c r="DE825" s="8"/>
      <c r="DF825" s="8"/>
      <c r="DG825" s="8"/>
      <c r="DH825" s="8"/>
      <c r="DI825" s="8"/>
      <c r="DJ825" s="8"/>
      <c r="DK825" s="8"/>
      <c r="DL825" s="8"/>
      <c r="DM825" s="8"/>
      <c r="DN825" s="8"/>
      <c r="DO825" s="8"/>
      <c r="DP825" s="8"/>
      <c r="DQ825" s="8"/>
      <c r="DR825" s="8"/>
      <c r="DS825" s="8"/>
      <c r="DT825" s="8"/>
      <c r="DU825" s="8"/>
      <c r="DV825" s="8"/>
      <c r="DW825" s="8"/>
      <c r="DX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  <c r="CQ826" s="8"/>
      <c r="CR826" s="8"/>
      <c r="CS826" s="8"/>
      <c r="CT826" s="8"/>
      <c r="CU826" s="8"/>
      <c r="CV826" s="8"/>
      <c r="CW826" s="8"/>
      <c r="CX826" s="8"/>
      <c r="CY826" s="8"/>
      <c r="CZ826" s="8"/>
      <c r="DA826" s="8"/>
      <c r="DB826" s="8"/>
      <c r="DC826" s="8"/>
      <c r="DD826" s="8"/>
      <c r="DE826" s="8"/>
      <c r="DF826" s="8"/>
      <c r="DG826" s="8"/>
      <c r="DH826" s="8"/>
      <c r="DI826" s="8"/>
      <c r="DJ826" s="8"/>
      <c r="DK826" s="8"/>
      <c r="DL826" s="8"/>
      <c r="DM826" s="8"/>
      <c r="DN826" s="8"/>
      <c r="DO826" s="8"/>
      <c r="DP826" s="8"/>
      <c r="DQ826" s="8"/>
      <c r="DR826" s="8"/>
      <c r="DS826" s="8"/>
      <c r="DT826" s="8"/>
      <c r="DU826" s="8"/>
      <c r="DV826" s="8"/>
      <c r="DW826" s="8"/>
      <c r="DX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  <c r="CQ827" s="8"/>
      <c r="CR827" s="8"/>
      <c r="CS827" s="8"/>
      <c r="CT827" s="8"/>
      <c r="CU827" s="8"/>
      <c r="CV827" s="8"/>
      <c r="CW827" s="8"/>
      <c r="CX827" s="8"/>
      <c r="CY827" s="8"/>
      <c r="CZ827" s="8"/>
      <c r="DA827" s="8"/>
      <c r="DB827" s="8"/>
      <c r="DC827" s="8"/>
      <c r="DD827" s="8"/>
      <c r="DE827" s="8"/>
      <c r="DF827" s="8"/>
      <c r="DG827" s="8"/>
      <c r="DH827" s="8"/>
      <c r="DI827" s="8"/>
      <c r="DJ827" s="8"/>
      <c r="DK827" s="8"/>
      <c r="DL827" s="8"/>
      <c r="DM827" s="8"/>
      <c r="DN827" s="8"/>
      <c r="DO827" s="8"/>
      <c r="DP827" s="8"/>
      <c r="DQ827" s="8"/>
      <c r="DR827" s="8"/>
      <c r="DS827" s="8"/>
      <c r="DT827" s="8"/>
      <c r="DU827" s="8"/>
      <c r="DV827" s="8"/>
      <c r="DW827" s="8"/>
      <c r="DX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  <c r="CQ828" s="8"/>
      <c r="CR828" s="8"/>
      <c r="CS828" s="8"/>
      <c r="CT828" s="8"/>
      <c r="CU828" s="8"/>
      <c r="CV828" s="8"/>
      <c r="CW828" s="8"/>
      <c r="CX828" s="8"/>
      <c r="CY828" s="8"/>
      <c r="CZ828" s="8"/>
      <c r="DA828" s="8"/>
      <c r="DB828" s="8"/>
      <c r="DC828" s="8"/>
      <c r="DD828" s="8"/>
      <c r="DE828" s="8"/>
      <c r="DF828" s="8"/>
      <c r="DG828" s="8"/>
      <c r="DH828" s="8"/>
      <c r="DI828" s="8"/>
      <c r="DJ828" s="8"/>
      <c r="DK828" s="8"/>
      <c r="DL828" s="8"/>
      <c r="DM828" s="8"/>
      <c r="DN828" s="8"/>
      <c r="DO828" s="8"/>
      <c r="DP828" s="8"/>
      <c r="DQ828" s="8"/>
      <c r="DR828" s="8"/>
      <c r="DS828" s="8"/>
      <c r="DT828" s="8"/>
      <c r="DU828" s="8"/>
      <c r="DV828" s="8"/>
      <c r="DW828" s="8"/>
      <c r="DX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  <c r="CQ829" s="8"/>
      <c r="CR829" s="8"/>
      <c r="CS829" s="8"/>
      <c r="CT829" s="8"/>
      <c r="CU829" s="8"/>
      <c r="CV829" s="8"/>
      <c r="CW829" s="8"/>
      <c r="CX829" s="8"/>
      <c r="CY829" s="8"/>
      <c r="CZ829" s="8"/>
      <c r="DA829" s="8"/>
      <c r="DB829" s="8"/>
      <c r="DC829" s="8"/>
      <c r="DD829" s="8"/>
      <c r="DE829" s="8"/>
      <c r="DF829" s="8"/>
      <c r="DG829" s="8"/>
      <c r="DH829" s="8"/>
      <c r="DI829" s="8"/>
      <c r="DJ829" s="8"/>
      <c r="DK829" s="8"/>
      <c r="DL829" s="8"/>
      <c r="DM829" s="8"/>
      <c r="DN829" s="8"/>
      <c r="DO829" s="8"/>
      <c r="DP829" s="8"/>
      <c r="DQ829" s="8"/>
      <c r="DR829" s="8"/>
      <c r="DS829" s="8"/>
      <c r="DT829" s="8"/>
      <c r="DU829" s="8"/>
      <c r="DV829" s="8"/>
      <c r="DW829" s="8"/>
      <c r="DX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  <c r="CQ830" s="8"/>
      <c r="CR830" s="8"/>
      <c r="CS830" s="8"/>
      <c r="CT830" s="8"/>
      <c r="CU830" s="8"/>
      <c r="CV830" s="8"/>
      <c r="CW830" s="8"/>
      <c r="CX830" s="8"/>
      <c r="CY830" s="8"/>
      <c r="CZ830" s="8"/>
      <c r="DA830" s="8"/>
      <c r="DB830" s="8"/>
      <c r="DC830" s="8"/>
      <c r="DD830" s="8"/>
      <c r="DE830" s="8"/>
      <c r="DF830" s="8"/>
      <c r="DG830" s="8"/>
      <c r="DH830" s="8"/>
      <c r="DI830" s="8"/>
      <c r="DJ830" s="8"/>
      <c r="DK830" s="8"/>
      <c r="DL830" s="8"/>
      <c r="DM830" s="8"/>
      <c r="DN830" s="8"/>
      <c r="DO830" s="8"/>
      <c r="DP830" s="8"/>
      <c r="DQ830" s="8"/>
      <c r="DR830" s="8"/>
      <c r="DS830" s="8"/>
      <c r="DT830" s="8"/>
      <c r="DU830" s="8"/>
      <c r="DV830" s="8"/>
      <c r="DW830" s="8"/>
      <c r="DX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  <c r="CQ831" s="8"/>
      <c r="CR831" s="8"/>
      <c r="CS831" s="8"/>
      <c r="CT831" s="8"/>
      <c r="CU831" s="8"/>
      <c r="CV831" s="8"/>
      <c r="CW831" s="8"/>
      <c r="CX831" s="8"/>
      <c r="CY831" s="8"/>
      <c r="CZ831" s="8"/>
      <c r="DA831" s="8"/>
      <c r="DB831" s="8"/>
      <c r="DC831" s="8"/>
      <c r="DD831" s="8"/>
      <c r="DE831" s="8"/>
      <c r="DF831" s="8"/>
      <c r="DG831" s="8"/>
      <c r="DH831" s="8"/>
      <c r="DI831" s="8"/>
      <c r="DJ831" s="8"/>
      <c r="DK831" s="8"/>
      <c r="DL831" s="8"/>
      <c r="DM831" s="8"/>
      <c r="DN831" s="8"/>
      <c r="DO831" s="8"/>
      <c r="DP831" s="8"/>
      <c r="DQ831" s="8"/>
      <c r="DR831" s="8"/>
      <c r="DS831" s="8"/>
      <c r="DT831" s="8"/>
      <c r="DU831" s="8"/>
      <c r="DV831" s="8"/>
      <c r="DW831" s="8"/>
      <c r="DX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  <c r="CQ832" s="8"/>
      <c r="CR832" s="8"/>
      <c r="CS832" s="8"/>
      <c r="CT832" s="8"/>
      <c r="CU832" s="8"/>
      <c r="CV832" s="8"/>
      <c r="CW832" s="8"/>
      <c r="CX832" s="8"/>
      <c r="CY832" s="8"/>
      <c r="CZ832" s="8"/>
      <c r="DA832" s="8"/>
      <c r="DB832" s="8"/>
      <c r="DC832" s="8"/>
      <c r="DD832" s="8"/>
      <c r="DE832" s="8"/>
      <c r="DF832" s="8"/>
      <c r="DG832" s="8"/>
      <c r="DH832" s="8"/>
      <c r="DI832" s="8"/>
      <c r="DJ832" s="8"/>
      <c r="DK832" s="8"/>
      <c r="DL832" s="8"/>
      <c r="DM832" s="8"/>
      <c r="DN832" s="8"/>
      <c r="DO832" s="8"/>
      <c r="DP832" s="8"/>
      <c r="DQ832" s="8"/>
      <c r="DR832" s="8"/>
      <c r="DS832" s="8"/>
      <c r="DT832" s="8"/>
      <c r="DU832" s="8"/>
      <c r="DV832" s="8"/>
      <c r="DW832" s="8"/>
      <c r="DX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  <c r="CQ833" s="8"/>
      <c r="CR833" s="8"/>
      <c r="CS833" s="8"/>
      <c r="CT833" s="8"/>
      <c r="CU833" s="8"/>
      <c r="CV833" s="8"/>
      <c r="CW833" s="8"/>
      <c r="CX833" s="8"/>
      <c r="CY833" s="8"/>
      <c r="CZ833" s="8"/>
      <c r="DA833" s="8"/>
      <c r="DB833" s="8"/>
      <c r="DC833" s="8"/>
      <c r="DD833" s="8"/>
      <c r="DE833" s="8"/>
      <c r="DF833" s="8"/>
      <c r="DG833" s="8"/>
      <c r="DH833" s="8"/>
      <c r="DI833" s="8"/>
      <c r="DJ833" s="8"/>
      <c r="DK833" s="8"/>
      <c r="DL833" s="8"/>
      <c r="DM833" s="8"/>
      <c r="DN833" s="8"/>
      <c r="DO833" s="8"/>
      <c r="DP833" s="8"/>
      <c r="DQ833" s="8"/>
      <c r="DR833" s="8"/>
      <c r="DS833" s="8"/>
      <c r="DT833" s="8"/>
      <c r="DU833" s="8"/>
      <c r="DV833" s="8"/>
      <c r="DW833" s="8"/>
      <c r="DX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  <c r="CQ834" s="8"/>
      <c r="CR834" s="8"/>
      <c r="CS834" s="8"/>
      <c r="CT834" s="8"/>
      <c r="CU834" s="8"/>
      <c r="CV834" s="8"/>
      <c r="CW834" s="8"/>
      <c r="CX834" s="8"/>
      <c r="CY834" s="8"/>
      <c r="CZ834" s="8"/>
      <c r="DA834" s="8"/>
      <c r="DB834" s="8"/>
      <c r="DC834" s="8"/>
      <c r="DD834" s="8"/>
      <c r="DE834" s="8"/>
      <c r="DF834" s="8"/>
      <c r="DG834" s="8"/>
      <c r="DH834" s="8"/>
      <c r="DI834" s="8"/>
      <c r="DJ834" s="8"/>
      <c r="DK834" s="8"/>
      <c r="DL834" s="8"/>
      <c r="DM834" s="8"/>
      <c r="DN834" s="8"/>
      <c r="DO834" s="8"/>
      <c r="DP834" s="8"/>
      <c r="DQ834" s="8"/>
      <c r="DR834" s="8"/>
      <c r="DS834" s="8"/>
      <c r="DT834" s="8"/>
      <c r="DU834" s="8"/>
      <c r="DV834" s="8"/>
      <c r="DW834" s="8"/>
      <c r="DX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  <c r="CQ835" s="8"/>
      <c r="CR835" s="8"/>
      <c r="CS835" s="8"/>
      <c r="CT835" s="8"/>
      <c r="CU835" s="8"/>
      <c r="CV835" s="8"/>
      <c r="CW835" s="8"/>
      <c r="CX835" s="8"/>
      <c r="CY835" s="8"/>
      <c r="CZ835" s="8"/>
      <c r="DA835" s="8"/>
      <c r="DB835" s="8"/>
      <c r="DC835" s="8"/>
      <c r="DD835" s="8"/>
      <c r="DE835" s="8"/>
      <c r="DF835" s="8"/>
      <c r="DG835" s="8"/>
      <c r="DH835" s="8"/>
      <c r="DI835" s="8"/>
      <c r="DJ835" s="8"/>
      <c r="DK835" s="8"/>
      <c r="DL835" s="8"/>
      <c r="DM835" s="8"/>
      <c r="DN835" s="8"/>
      <c r="DO835" s="8"/>
      <c r="DP835" s="8"/>
      <c r="DQ835" s="8"/>
      <c r="DR835" s="8"/>
      <c r="DS835" s="8"/>
      <c r="DT835" s="8"/>
      <c r="DU835" s="8"/>
      <c r="DV835" s="8"/>
      <c r="DW835" s="8"/>
      <c r="DX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  <c r="CQ836" s="8"/>
      <c r="CR836" s="8"/>
      <c r="CS836" s="8"/>
      <c r="CT836" s="8"/>
      <c r="CU836" s="8"/>
      <c r="CV836" s="8"/>
      <c r="CW836" s="8"/>
      <c r="CX836" s="8"/>
      <c r="CY836" s="8"/>
      <c r="CZ836" s="8"/>
      <c r="DA836" s="8"/>
      <c r="DB836" s="8"/>
      <c r="DC836" s="8"/>
      <c r="DD836" s="8"/>
      <c r="DE836" s="8"/>
      <c r="DF836" s="8"/>
      <c r="DG836" s="8"/>
      <c r="DH836" s="8"/>
      <c r="DI836" s="8"/>
      <c r="DJ836" s="8"/>
      <c r="DK836" s="8"/>
      <c r="DL836" s="8"/>
      <c r="DM836" s="8"/>
      <c r="DN836" s="8"/>
      <c r="DO836" s="8"/>
      <c r="DP836" s="8"/>
      <c r="DQ836" s="8"/>
      <c r="DR836" s="8"/>
      <c r="DS836" s="8"/>
      <c r="DT836" s="8"/>
      <c r="DU836" s="8"/>
      <c r="DV836" s="8"/>
      <c r="DW836" s="8"/>
      <c r="DX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  <c r="CQ837" s="8"/>
      <c r="CR837" s="8"/>
      <c r="CS837" s="8"/>
      <c r="CT837" s="8"/>
      <c r="CU837" s="8"/>
      <c r="CV837" s="8"/>
      <c r="CW837" s="8"/>
      <c r="CX837" s="8"/>
      <c r="CY837" s="8"/>
      <c r="CZ837" s="8"/>
      <c r="DA837" s="8"/>
      <c r="DB837" s="8"/>
      <c r="DC837" s="8"/>
      <c r="DD837" s="8"/>
      <c r="DE837" s="8"/>
      <c r="DF837" s="8"/>
      <c r="DG837" s="8"/>
      <c r="DH837" s="8"/>
      <c r="DI837" s="8"/>
      <c r="DJ837" s="8"/>
      <c r="DK837" s="8"/>
      <c r="DL837" s="8"/>
      <c r="DM837" s="8"/>
      <c r="DN837" s="8"/>
      <c r="DO837" s="8"/>
      <c r="DP837" s="8"/>
      <c r="DQ837" s="8"/>
      <c r="DR837" s="8"/>
      <c r="DS837" s="8"/>
      <c r="DT837" s="8"/>
      <c r="DU837" s="8"/>
      <c r="DV837" s="8"/>
      <c r="DW837" s="8"/>
      <c r="DX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  <c r="CQ838" s="8"/>
      <c r="CR838" s="8"/>
      <c r="CS838" s="8"/>
      <c r="CT838" s="8"/>
      <c r="CU838" s="8"/>
      <c r="CV838" s="8"/>
      <c r="CW838" s="8"/>
      <c r="CX838" s="8"/>
      <c r="CY838" s="8"/>
      <c r="CZ838" s="8"/>
      <c r="DA838" s="8"/>
      <c r="DB838" s="8"/>
      <c r="DC838" s="8"/>
      <c r="DD838" s="8"/>
      <c r="DE838" s="8"/>
      <c r="DF838" s="8"/>
      <c r="DG838" s="8"/>
      <c r="DH838" s="8"/>
      <c r="DI838" s="8"/>
      <c r="DJ838" s="8"/>
      <c r="DK838" s="8"/>
      <c r="DL838" s="8"/>
      <c r="DM838" s="8"/>
      <c r="DN838" s="8"/>
      <c r="DO838" s="8"/>
      <c r="DP838" s="8"/>
      <c r="DQ838" s="8"/>
      <c r="DR838" s="8"/>
      <c r="DS838" s="8"/>
      <c r="DT838" s="8"/>
      <c r="DU838" s="8"/>
      <c r="DV838" s="8"/>
      <c r="DW838" s="8"/>
      <c r="DX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  <c r="CQ839" s="8"/>
      <c r="CR839" s="8"/>
      <c r="CS839" s="8"/>
      <c r="CT839" s="8"/>
      <c r="CU839" s="8"/>
      <c r="CV839" s="8"/>
      <c r="CW839" s="8"/>
      <c r="CX839" s="8"/>
      <c r="CY839" s="8"/>
      <c r="CZ839" s="8"/>
      <c r="DA839" s="8"/>
      <c r="DB839" s="8"/>
      <c r="DC839" s="8"/>
      <c r="DD839" s="8"/>
      <c r="DE839" s="8"/>
      <c r="DF839" s="8"/>
      <c r="DG839" s="8"/>
      <c r="DH839" s="8"/>
      <c r="DI839" s="8"/>
      <c r="DJ839" s="8"/>
      <c r="DK839" s="8"/>
      <c r="DL839" s="8"/>
      <c r="DM839" s="8"/>
      <c r="DN839" s="8"/>
      <c r="DO839" s="8"/>
      <c r="DP839" s="8"/>
      <c r="DQ839" s="8"/>
      <c r="DR839" s="8"/>
      <c r="DS839" s="8"/>
      <c r="DT839" s="8"/>
      <c r="DU839" s="8"/>
      <c r="DV839" s="8"/>
      <c r="DW839" s="8"/>
      <c r="DX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  <c r="CQ840" s="8"/>
      <c r="CR840" s="8"/>
      <c r="CS840" s="8"/>
      <c r="CT840" s="8"/>
      <c r="CU840" s="8"/>
      <c r="CV840" s="8"/>
      <c r="CW840" s="8"/>
      <c r="CX840" s="8"/>
      <c r="CY840" s="8"/>
      <c r="CZ840" s="8"/>
      <c r="DA840" s="8"/>
      <c r="DB840" s="8"/>
      <c r="DC840" s="8"/>
      <c r="DD840" s="8"/>
      <c r="DE840" s="8"/>
      <c r="DF840" s="8"/>
      <c r="DG840" s="8"/>
      <c r="DH840" s="8"/>
      <c r="DI840" s="8"/>
      <c r="DJ840" s="8"/>
      <c r="DK840" s="8"/>
      <c r="DL840" s="8"/>
      <c r="DM840" s="8"/>
      <c r="DN840" s="8"/>
      <c r="DO840" s="8"/>
      <c r="DP840" s="8"/>
      <c r="DQ840" s="8"/>
      <c r="DR840" s="8"/>
      <c r="DS840" s="8"/>
      <c r="DT840" s="8"/>
      <c r="DU840" s="8"/>
      <c r="DV840" s="8"/>
      <c r="DW840" s="8"/>
      <c r="DX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  <c r="CQ841" s="8"/>
      <c r="CR841" s="8"/>
      <c r="CS841" s="8"/>
      <c r="CT841" s="8"/>
      <c r="CU841" s="8"/>
      <c r="CV841" s="8"/>
      <c r="CW841" s="8"/>
      <c r="CX841" s="8"/>
      <c r="CY841" s="8"/>
      <c r="CZ841" s="8"/>
      <c r="DA841" s="8"/>
      <c r="DB841" s="8"/>
      <c r="DC841" s="8"/>
      <c r="DD841" s="8"/>
      <c r="DE841" s="8"/>
      <c r="DF841" s="8"/>
      <c r="DG841" s="8"/>
      <c r="DH841" s="8"/>
      <c r="DI841" s="8"/>
      <c r="DJ841" s="8"/>
      <c r="DK841" s="8"/>
      <c r="DL841" s="8"/>
      <c r="DM841" s="8"/>
      <c r="DN841" s="8"/>
      <c r="DO841" s="8"/>
      <c r="DP841" s="8"/>
      <c r="DQ841" s="8"/>
      <c r="DR841" s="8"/>
      <c r="DS841" s="8"/>
      <c r="DT841" s="8"/>
      <c r="DU841" s="8"/>
      <c r="DV841" s="8"/>
      <c r="DW841" s="8"/>
      <c r="DX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  <c r="CQ842" s="8"/>
      <c r="CR842" s="8"/>
      <c r="CS842" s="8"/>
      <c r="CT842" s="8"/>
      <c r="CU842" s="8"/>
      <c r="CV842" s="8"/>
      <c r="CW842" s="8"/>
      <c r="CX842" s="8"/>
      <c r="CY842" s="8"/>
      <c r="CZ842" s="8"/>
      <c r="DA842" s="8"/>
      <c r="DB842" s="8"/>
      <c r="DC842" s="8"/>
      <c r="DD842" s="8"/>
      <c r="DE842" s="8"/>
      <c r="DF842" s="8"/>
      <c r="DG842" s="8"/>
      <c r="DH842" s="8"/>
      <c r="DI842" s="8"/>
      <c r="DJ842" s="8"/>
      <c r="DK842" s="8"/>
      <c r="DL842" s="8"/>
      <c r="DM842" s="8"/>
      <c r="DN842" s="8"/>
      <c r="DO842" s="8"/>
      <c r="DP842" s="8"/>
      <c r="DQ842" s="8"/>
      <c r="DR842" s="8"/>
      <c r="DS842" s="8"/>
      <c r="DT842" s="8"/>
      <c r="DU842" s="8"/>
      <c r="DV842" s="8"/>
      <c r="DW842" s="8"/>
      <c r="DX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  <c r="CQ843" s="8"/>
      <c r="CR843" s="8"/>
      <c r="CS843" s="8"/>
      <c r="CT843" s="8"/>
      <c r="CU843" s="8"/>
      <c r="CV843" s="8"/>
      <c r="CW843" s="8"/>
      <c r="CX843" s="8"/>
      <c r="CY843" s="8"/>
      <c r="CZ843" s="8"/>
      <c r="DA843" s="8"/>
      <c r="DB843" s="8"/>
      <c r="DC843" s="8"/>
      <c r="DD843" s="8"/>
      <c r="DE843" s="8"/>
      <c r="DF843" s="8"/>
      <c r="DG843" s="8"/>
      <c r="DH843" s="8"/>
      <c r="DI843" s="8"/>
      <c r="DJ843" s="8"/>
      <c r="DK843" s="8"/>
      <c r="DL843" s="8"/>
      <c r="DM843" s="8"/>
      <c r="DN843" s="8"/>
      <c r="DO843" s="8"/>
      <c r="DP843" s="8"/>
      <c r="DQ843" s="8"/>
      <c r="DR843" s="8"/>
      <c r="DS843" s="8"/>
      <c r="DT843" s="8"/>
      <c r="DU843" s="8"/>
      <c r="DV843" s="8"/>
      <c r="DW843" s="8"/>
      <c r="DX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  <c r="CQ844" s="8"/>
      <c r="CR844" s="8"/>
      <c r="CS844" s="8"/>
      <c r="CT844" s="8"/>
      <c r="CU844" s="8"/>
      <c r="CV844" s="8"/>
      <c r="CW844" s="8"/>
      <c r="CX844" s="8"/>
      <c r="CY844" s="8"/>
      <c r="CZ844" s="8"/>
      <c r="DA844" s="8"/>
      <c r="DB844" s="8"/>
      <c r="DC844" s="8"/>
      <c r="DD844" s="8"/>
      <c r="DE844" s="8"/>
      <c r="DF844" s="8"/>
      <c r="DG844" s="8"/>
      <c r="DH844" s="8"/>
      <c r="DI844" s="8"/>
      <c r="DJ844" s="8"/>
      <c r="DK844" s="8"/>
      <c r="DL844" s="8"/>
      <c r="DM844" s="8"/>
      <c r="DN844" s="8"/>
      <c r="DO844" s="8"/>
      <c r="DP844" s="8"/>
      <c r="DQ844" s="8"/>
      <c r="DR844" s="8"/>
      <c r="DS844" s="8"/>
      <c r="DT844" s="8"/>
      <c r="DU844" s="8"/>
      <c r="DV844" s="8"/>
      <c r="DW844" s="8"/>
      <c r="DX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  <c r="CQ845" s="8"/>
      <c r="CR845" s="8"/>
      <c r="CS845" s="8"/>
      <c r="CT845" s="8"/>
      <c r="CU845" s="8"/>
      <c r="CV845" s="8"/>
      <c r="CW845" s="8"/>
      <c r="CX845" s="8"/>
      <c r="CY845" s="8"/>
      <c r="CZ845" s="8"/>
      <c r="DA845" s="8"/>
      <c r="DB845" s="8"/>
      <c r="DC845" s="8"/>
      <c r="DD845" s="8"/>
      <c r="DE845" s="8"/>
      <c r="DF845" s="8"/>
      <c r="DG845" s="8"/>
      <c r="DH845" s="8"/>
      <c r="DI845" s="8"/>
      <c r="DJ845" s="8"/>
      <c r="DK845" s="8"/>
      <c r="DL845" s="8"/>
      <c r="DM845" s="8"/>
      <c r="DN845" s="8"/>
      <c r="DO845" s="8"/>
      <c r="DP845" s="8"/>
      <c r="DQ845" s="8"/>
      <c r="DR845" s="8"/>
      <c r="DS845" s="8"/>
      <c r="DT845" s="8"/>
      <c r="DU845" s="8"/>
      <c r="DV845" s="8"/>
      <c r="DW845" s="8"/>
      <c r="DX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  <c r="CQ846" s="8"/>
      <c r="CR846" s="8"/>
      <c r="CS846" s="8"/>
      <c r="CT846" s="8"/>
      <c r="CU846" s="8"/>
      <c r="CV846" s="8"/>
      <c r="CW846" s="8"/>
      <c r="CX846" s="8"/>
      <c r="CY846" s="8"/>
      <c r="CZ846" s="8"/>
      <c r="DA846" s="8"/>
      <c r="DB846" s="8"/>
      <c r="DC846" s="8"/>
      <c r="DD846" s="8"/>
      <c r="DE846" s="8"/>
      <c r="DF846" s="8"/>
      <c r="DG846" s="8"/>
      <c r="DH846" s="8"/>
      <c r="DI846" s="8"/>
      <c r="DJ846" s="8"/>
      <c r="DK846" s="8"/>
      <c r="DL846" s="8"/>
      <c r="DM846" s="8"/>
      <c r="DN846" s="8"/>
      <c r="DO846" s="8"/>
      <c r="DP846" s="8"/>
      <c r="DQ846" s="8"/>
      <c r="DR846" s="8"/>
      <c r="DS846" s="8"/>
      <c r="DT846" s="8"/>
      <c r="DU846" s="8"/>
      <c r="DV846" s="8"/>
      <c r="DW846" s="8"/>
      <c r="DX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  <c r="CQ847" s="8"/>
      <c r="CR847" s="8"/>
      <c r="CS847" s="8"/>
      <c r="CT847" s="8"/>
      <c r="CU847" s="8"/>
      <c r="CV847" s="8"/>
      <c r="CW847" s="8"/>
      <c r="CX847" s="8"/>
      <c r="CY847" s="8"/>
      <c r="CZ847" s="8"/>
      <c r="DA847" s="8"/>
      <c r="DB847" s="8"/>
      <c r="DC847" s="8"/>
      <c r="DD847" s="8"/>
      <c r="DE847" s="8"/>
      <c r="DF847" s="8"/>
      <c r="DG847" s="8"/>
      <c r="DH847" s="8"/>
      <c r="DI847" s="8"/>
      <c r="DJ847" s="8"/>
      <c r="DK847" s="8"/>
      <c r="DL847" s="8"/>
      <c r="DM847" s="8"/>
      <c r="DN847" s="8"/>
      <c r="DO847" s="8"/>
      <c r="DP847" s="8"/>
      <c r="DQ847" s="8"/>
      <c r="DR847" s="8"/>
      <c r="DS847" s="8"/>
      <c r="DT847" s="8"/>
      <c r="DU847" s="8"/>
      <c r="DV847" s="8"/>
      <c r="DW847" s="8"/>
      <c r="DX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  <c r="CQ848" s="8"/>
      <c r="CR848" s="8"/>
      <c r="CS848" s="8"/>
      <c r="CT848" s="8"/>
      <c r="CU848" s="8"/>
      <c r="CV848" s="8"/>
      <c r="CW848" s="8"/>
      <c r="CX848" s="8"/>
      <c r="CY848" s="8"/>
      <c r="CZ848" s="8"/>
      <c r="DA848" s="8"/>
      <c r="DB848" s="8"/>
      <c r="DC848" s="8"/>
      <c r="DD848" s="8"/>
      <c r="DE848" s="8"/>
      <c r="DF848" s="8"/>
      <c r="DG848" s="8"/>
      <c r="DH848" s="8"/>
      <c r="DI848" s="8"/>
      <c r="DJ848" s="8"/>
      <c r="DK848" s="8"/>
      <c r="DL848" s="8"/>
      <c r="DM848" s="8"/>
      <c r="DN848" s="8"/>
      <c r="DO848" s="8"/>
      <c r="DP848" s="8"/>
      <c r="DQ848" s="8"/>
      <c r="DR848" s="8"/>
      <c r="DS848" s="8"/>
      <c r="DT848" s="8"/>
      <c r="DU848" s="8"/>
      <c r="DV848" s="8"/>
      <c r="DW848" s="8"/>
      <c r="DX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  <c r="CQ849" s="8"/>
      <c r="CR849" s="8"/>
      <c r="CS849" s="8"/>
      <c r="CT849" s="8"/>
      <c r="CU849" s="8"/>
      <c r="CV849" s="8"/>
      <c r="CW849" s="8"/>
      <c r="CX849" s="8"/>
      <c r="CY849" s="8"/>
      <c r="CZ849" s="8"/>
      <c r="DA849" s="8"/>
      <c r="DB849" s="8"/>
      <c r="DC849" s="8"/>
      <c r="DD849" s="8"/>
      <c r="DE849" s="8"/>
      <c r="DF849" s="8"/>
      <c r="DG849" s="8"/>
      <c r="DH849" s="8"/>
      <c r="DI849" s="8"/>
      <c r="DJ849" s="8"/>
      <c r="DK849" s="8"/>
      <c r="DL849" s="8"/>
      <c r="DM849" s="8"/>
      <c r="DN849" s="8"/>
      <c r="DO849" s="8"/>
      <c r="DP849" s="8"/>
      <c r="DQ849" s="8"/>
      <c r="DR849" s="8"/>
      <c r="DS849" s="8"/>
      <c r="DT849" s="8"/>
      <c r="DU849" s="8"/>
      <c r="DV849" s="8"/>
      <c r="DW849" s="8"/>
      <c r="DX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  <c r="CQ850" s="8"/>
      <c r="CR850" s="8"/>
      <c r="CS850" s="8"/>
      <c r="CT850" s="8"/>
      <c r="CU850" s="8"/>
      <c r="CV850" s="8"/>
      <c r="CW850" s="8"/>
      <c r="CX850" s="8"/>
      <c r="CY850" s="8"/>
      <c r="CZ850" s="8"/>
      <c r="DA850" s="8"/>
      <c r="DB850" s="8"/>
      <c r="DC850" s="8"/>
      <c r="DD850" s="8"/>
      <c r="DE850" s="8"/>
      <c r="DF850" s="8"/>
      <c r="DG850" s="8"/>
      <c r="DH850" s="8"/>
      <c r="DI850" s="8"/>
      <c r="DJ850" s="8"/>
      <c r="DK850" s="8"/>
      <c r="DL850" s="8"/>
      <c r="DM850" s="8"/>
      <c r="DN850" s="8"/>
      <c r="DO850" s="8"/>
      <c r="DP850" s="8"/>
      <c r="DQ850" s="8"/>
      <c r="DR850" s="8"/>
      <c r="DS850" s="8"/>
      <c r="DT850" s="8"/>
      <c r="DU850" s="8"/>
      <c r="DV850" s="8"/>
      <c r="DW850" s="8"/>
      <c r="DX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  <c r="CQ851" s="8"/>
      <c r="CR851" s="8"/>
      <c r="CS851" s="8"/>
      <c r="CT851" s="8"/>
      <c r="CU851" s="8"/>
      <c r="CV851" s="8"/>
      <c r="CW851" s="8"/>
      <c r="CX851" s="8"/>
      <c r="CY851" s="8"/>
      <c r="CZ851" s="8"/>
      <c r="DA851" s="8"/>
      <c r="DB851" s="8"/>
      <c r="DC851" s="8"/>
      <c r="DD851" s="8"/>
      <c r="DE851" s="8"/>
      <c r="DF851" s="8"/>
      <c r="DG851" s="8"/>
      <c r="DH851" s="8"/>
      <c r="DI851" s="8"/>
      <c r="DJ851" s="8"/>
      <c r="DK851" s="8"/>
      <c r="DL851" s="8"/>
      <c r="DM851" s="8"/>
      <c r="DN851" s="8"/>
      <c r="DO851" s="8"/>
      <c r="DP851" s="8"/>
      <c r="DQ851" s="8"/>
      <c r="DR851" s="8"/>
      <c r="DS851" s="8"/>
      <c r="DT851" s="8"/>
      <c r="DU851" s="8"/>
      <c r="DV851" s="8"/>
      <c r="DW851" s="8"/>
      <c r="DX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  <c r="CQ852" s="8"/>
      <c r="CR852" s="8"/>
      <c r="CS852" s="8"/>
      <c r="CT852" s="8"/>
      <c r="CU852" s="8"/>
      <c r="CV852" s="8"/>
      <c r="CW852" s="8"/>
      <c r="CX852" s="8"/>
      <c r="CY852" s="8"/>
      <c r="CZ852" s="8"/>
      <c r="DA852" s="8"/>
      <c r="DB852" s="8"/>
      <c r="DC852" s="8"/>
      <c r="DD852" s="8"/>
      <c r="DE852" s="8"/>
      <c r="DF852" s="8"/>
      <c r="DG852" s="8"/>
      <c r="DH852" s="8"/>
      <c r="DI852" s="8"/>
      <c r="DJ852" s="8"/>
      <c r="DK852" s="8"/>
      <c r="DL852" s="8"/>
      <c r="DM852" s="8"/>
      <c r="DN852" s="8"/>
      <c r="DO852" s="8"/>
      <c r="DP852" s="8"/>
      <c r="DQ852" s="8"/>
      <c r="DR852" s="8"/>
      <c r="DS852" s="8"/>
      <c r="DT852" s="8"/>
      <c r="DU852" s="8"/>
      <c r="DV852" s="8"/>
      <c r="DW852" s="8"/>
      <c r="DX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  <c r="CQ853" s="8"/>
      <c r="CR853" s="8"/>
      <c r="CS853" s="8"/>
      <c r="CT853" s="8"/>
      <c r="CU853" s="8"/>
      <c r="CV853" s="8"/>
      <c r="CW853" s="8"/>
      <c r="CX853" s="8"/>
      <c r="CY853" s="8"/>
      <c r="CZ853" s="8"/>
      <c r="DA853" s="8"/>
      <c r="DB853" s="8"/>
      <c r="DC853" s="8"/>
      <c r="DD853" s="8"/>
      <c r="DE853" s="8"/>
      <c r="DF853" s="8"/>
      <c r="DG853" s="8"/>
      <c r="DH853" s="8"/>
      <c r="DI853" s="8"/>
      <c r="DJ853" s="8"/>
      <c r="DK853" s="8"/>
      <c r="DL853" s="8"/>
      <c r="DM853" s="8"/>
      <c r="DN853" s="8"/>
      <c r="DO853" s="8"/>
      <c r="DP853" s="8"/>
      <c r="DQ853" s="8"/>
      <c r="DR853" s="8"/>
      <c r="DS853" s="8"/>
      <c r="DT853" s="8"/>
      <c r="DU853" s="8"/>
      <c r="DV853" s="8"/>
      <c r="DW853" s="8"/>
      <c r="DX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  <c r="CQ854" s="8"/>
      <c r="CR854" s="8"/>
      <c r="CS854" s="8"/>
      <c r="CT854" s="8"/>
      <c r="CU854" s="8"/>
      <c r="CV854" s="8"/>
      <c r="CW854" s="8"/>
      <c r="CX854" s="8"/>
      <c r="CY854" s="8"/>
      <c r="CZ854" s="8"/>
      <c r="DA854" s="8"/>
      <c r="DB854" s="8"/>
      <c r="DC854" s="8"/>
      <c r="DD854" s="8"/>
      <c r="DE854" s="8"/>
      <c r="DF854" s="8"/>
      <c r="DG854" s="8"/>
      <c r="DH854" s="8"/>
      <c r="DI854" s="8"/>
      <c r="DJ854" s="8"/>
      <c r="DK854" s="8"/>
      <c r="DL854" s="8"/>
      <c r="DM854" s="8"/>
      <c r="DN854" s="8"/>
      <c r="DO854" s="8"/>
      <c r="DP854" s="8"/>
      <c r="DQ854" s="8"/>
      <c r="DR854" s="8"/>
      <c r="DS854" s="8"/>
      <c r="DT854" s="8"/>
      <c r="DU854" s="8"/>
      <c r="DV854" s="8"/>
      <c r="DW854" s="8"/>
      <c r="DX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  <c r="CQ855" s="8"/>
      <c r="CR855" s="8"/>
      <c r="CS855" s="8"/>
      <c r="CT855" s="8"/>
      <c r="CU855" s="8"/>
      <c r="CV855" s="8"/>
      <c r="CW855" s="8"/>
      <c r="CX855" s="8"/>
      <c r="CY855" s="8"/>
      <c r="CZ855" s="8"/>
      <c r="DA855" s="8"/>
      <c r="DB855" s="8"/>
      <c r="DC855" s="8"/>
      <c r="DD855" s="8"/>
      <c r="DE855" s="8"/>
      <c r="DF855" s="8"/>
      <c r="DG855" s="8"/>
      <c r="DH855" s="8"/>
      <c r="DI855" s="8"/>
      <c r="DJ855" s="8"/>
      <c r="DK855" s="8"/>
      <c r="DL855" s="8"/>
      <c r="DM855" s="8"/>
      <c r="DN855" s="8"/>
      <c r="DO855" s="8"/>
      <c r="DP855" s="8"/>
      <c r="DQ855" s="8"/>
      <c r="DR855" s="8"/>
      <c r="DS855" s="8"/>
      <c r="DT855" s="8"/>
      <c r="DU855" s="8"/>
      <c r="DV855" s="8"/>
      <c r="DW855" s="8"/>
      <c r="DX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  <c r="CQ856" s="8"/>
      <c r="CR856" s="8"/>
      <c r="CS856" s="8"/>
      <c r="CT856" s="8"/>
      <c r="CU856" s="8"/>
      <c r="CV856" s="8"/>
      <c r="CW856" s="8"/>
      <c r="CX856" s="8"/>
      <c r="CY856" s="8"/>
      <c r="CZ856" s="8"/>
      <c r="DA856" s="8"/>
      <c r="DB856" s="8"/>
      <c r="DC856" s="8"/>
      <c r="DD856" s="8"/>
      <c r="DE856" s="8"/>
      <c r="DF856" s="8"/>
      <c r="DG856" s="8"/>
      <c r="DH856" s="8"/>
      <c r="DI856" s="8"/>
      <c r="DJ856" s="8"/>
      <c r="DK856" s="8"/>
      <c r="DL856" s="8"/>
      <c r="DM856" s="8"/>
      <c r="DN856" s="8"/>
      <c r="DO856" s="8"/>
      <c r="DP856" s="8"/>
      <c r="DQ856" s="8"/>
      <c r="DR856" s="8"/>
      <c r="DS856" s="8"/>
      <c r="DT856" s="8"/>
      <c r="DU856" s="8"/>
      <c r="DV856" s="8"/>
      <c r="DW856" s="8"/>
      <c r="DX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  <c r="CQ857" s="8"/>
      <c r="CR857" s="8"/>
      <c r="CS857" s="8"/>
      <c r="CT857" s="8"/>
      <c r="CU857" s="8"/>
      <c r="CV857" s="8"/>
      <c r="CW857" s="8"/>
      <c r="CX857" s="8"/>
      <c r="CY857" s="8"/>
      <c r="CZ857" s="8"/>
      <c r="DA857" s="8"/>
      <c r="DB857" s="8"/>
      <c r="DC857" s="8"/>
      <c r="DD857" s="8"/>
      <c r="DE857" s="8"/>
      <c r="DF857" s="8"/>
      <c r="DG857" s="8"/>
      <c r="DH857" s="8"/>
      <c r="DI857" s="8"/>
      <c r="DJ857" s="8"/>
      <c r="DK857" s="8"/>
      <c r="DL857" s="8"/>
      <c r="DM857" s="8"/>
      <c r="DN857" s="8"/>
      <c r="DO857" s="8"/>
      <c r="DP857" s="8"/>
      <c r="DQ857" s="8"/>
      <c r="DR857" s="8"/>
      <c r="DS857" s="8"/>
      <c r="DT857" s="8"/>
      <c r="DU857" s="8"/>
      <c r="DV857" s="8"/>
      <c r="DW857" s="8"/>
      <c r="DX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  <c r="CQ858" s="8"/>
      <c r="CR858" s="8"/>
      <c r="CS858" s="8"/>
      <c r="CT858" s="8"/>
      <c r="CU858" s="8"/>
      <c r="CV858" s="8"/>
      <c r="CW858" s="8"/>
      <c r="CX858" s="8"/>
      <c r="CY858" s="8"/>
      <c r="CZ858" s="8"/>
      <c r="DA858" s="8"/>
      <c r="DB858" s="8"/>
      <c r="DC858" s="8"/>
      <c r="DD858" s="8"/>
      <c r="DE858" s="8"/>
      <c r="DF858" s="8"/>
      <c r="DG858" s="8"/>
      <c r="DH858" s="8"/>
      <c r="DI858" s="8"/>
      <c r="DJ858" s="8"/>
      <c r="DK858" s="8"/>
      <c r="DL858" s="8"/>
      <c r="DM858" s="8"/>
      <c r="DN858" s="8"/>
      <c r="DO858" s="8"/>
      <c r="DP858" s="8"/>
      <c r="DQ858" s="8"/>
      <c r="DR858" s="8"/>
      <c r="DS858" s="8"/>
      <c r="DT858" s="8"/>
      <c r="DU858" s="8"/>
      <c r="DV858" s="8"/>
      <c r="DW858" s="8"/>
      <c r="DX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  <c r="CQ859" s="8"/>
      <c r="CR859" s="8"/>
      <c r="CS859" s="8"/>
      <c r="CT859" s="8"/>
      <c r="CU859" s="8"/>
      <c r="CV859" s="8"/>
      <c r="CW859" s="8"/>
      <c r="CX859" s="8"/>
      <c r="CY859" s="8"/>
      <c r="CZ859" s="8"/>
      <c r="DA859" s="8"/>
      <c r="DB859" s="8"/>
      <c r="DC859" s="8"/>
      <c r="DD859" s="8"/>
      <c r="DE859" s="8"/>
      <c r="DF859" s="8"/>
      <c r="DG859" s="8"/>
      <c r="DH859" s="8"/>
      <c r="DI859" s="8"/>
      <c r="DJ859" s="8"/>
      <c r="DK859" s="8"/>
      <c r="DL859" s="8"/>
      <c r="DM859" s="8"/>
      <c r="DN859" s="8"/>
      <c r="DO859" s="8"/>
      <c r="DP859" s="8"/>
      <c r="DQ859" s="8"/>
      <c r="DR859" s="8"/>
      <c r="DS859" s="8"/>
      <c r="DT859" s="8"/>
      <c r="DU859" s="8"/>
      <c r="DV859" s="8"/>
      <c r="DW859" s="8"/>
      <c r="DX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  <c r="CQ860" s="8"/>
      <c r="CR860" s="8"/>
      <c r="CS860" s="8"/>
      <c r="CT860" s="8"/>
      <c r="CU860" s="8"/>
      <c r="CV860" s="8"/>
      <c r="CW860" s="8"/>
      <c r="CX860" s="8"/>
      <c r="CY860" s="8"/>
      <c r="CZ860" s="8"/>
      <c r="DA860" s="8"/>
      <c r="DB860" s="8"/>
      <c r="DC860" s="8"/>
      <c r="DD860" s="8"/>
      <c r="DE860" s="8"/>
      <c r="DF860" s="8"/>
      <c r="DG860" s="8"/>
      <c r="DH860" s="8"/>
      <c r="DI860" s="8"/>
      <c r="DJ860" s="8"/>
      <c r="DK860" s="8"/>
      <c r="DL860" s="8"/>
      <c r="DM860" s="8"/>
      <c r="DN860" s="8"/>
      <c r="DO860" s="8"/>
      <c r="DP860" s="8"/>
      <c r="DQ860" s="8"/>
      <c r="DR860" s="8"/>
      <c r="DS860" s="8"/>
      <c r="DT860" s="8"/>
      <c r="DU860" s="8"/>
      <c r="DV860" s="8"/>
      <c r="DW860" s="8"/>
      <c r="DX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  <c r="CQ861" s="8"/>
      <c r="CR861" s="8"/>
      <c r="CS861" s="8"/>
      <c r="CT861" s="8"/>
      <c r="CU861" s="8"/>
      <c r="CV861" s="8"/>
      <c r="CW861" s="8"/>
      <c r="CX861" s="8"/>
      <c r="CY861" s="8"/>
      <c r="CZ861" s="8"/>
      <c r="DA861" s="8"/>
      <c r="DB861" s="8"/>
      <c r="DC861" s="8"/>
      <c r="DD861" s="8"/>
      <c r="DE861" s="8"/>
      <c r="DF861" s="8"/>
      <c r="DG861" s="8"/>
      <c r="DH861" s="8"/>
      <c r="DI861" s="8"/>
      <c r="DJ861" s="8"/>
      <c r="DK861" s="8"/>
      <c r="DL861" s="8"/>
      <c r="DM861" s="8"/>
      <c r="DN861" s="8"/>
      <c r="DO861" s="8"/>
      <c r="DP861" s="8"/>
      <c r="DQ861" s="8"/>
      <c r="DR861" s="8"/>
      <c r="DS861" s="8"/>
      <c r="DT861" s="8"/>
      <c r="DU861" s="8"/>
      <c r="DV861" s="8"/>
      <c r="DW861" s="8"/>
      <c r="DX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  <c r="CQ862" s="8"/>
      <c r="CR862" s="8"/>
      <c r="CS862" s="8"/>
      <c r="CT862" s="8"/>
      <c r="CU862" s="8"/>
      <c r="CV862" s="8"/>
      <c r="CW862" s="8"/>
      <c r="CX862" s="8"/>
      <c r="CY862" s="8"/>
      <c r="CZ862" s="8"/>
      <c r="DA862" s="8"/>
      <c r="DB862" s="8"/>
      <c r="DC862" s="8"/>
      <c r="DD862" s="8"/>
      <c r="DE862" s="8"/>
      <c r="DF862" s="8"/>
      <c r="DG862" s="8"/>
      <c r="DH862" s="8"/>
      <c r="DI862" s="8"/>
      <c r="DJ862" s="8"/>
      <c r="DK862" s="8"/>
      <c r="DL862" s="8"/>
      <c r="DM862" s="8"/>
      <c r="DN862" s="8"/>
      <c r="DO862" s="8"/>
      <c r="DP862" s="8"/>
      <c r="DQ862" s="8"/>
      <c r="DR862" s="8"/>
      <c r="DS862" s="8"/>
      <c r="DT862" s="8"/>
      <c r="DU862" s="8"/>
      <c r="DV862" s="8"/>
      <c r="DW862" s="8"/>
      <c r="DX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  <c r="CQ863" s="8"/>
      <c r="CR863" s="8"/>
      <c r="CS863" s="8"/>
      <c r="CT863" s="8"/>
      <c r="CU863" s="8"/>
      <c r="CV863" s="8"/>
      <c r="CW863" s="8"/>
      <c r="CX863" s="8"/>
      <c r="CY863" s="8"/>
      <c r="CZ863" s="8"/>
      <c r="DA863" s="8"/>
      <c r="DB863" s="8"/>
      <c r="DC863" s="8"/>
      <c r="DD863" s="8"/>
      <c r="DE863" s="8"/>
      <c r="DF863" s="8"/>
      <c r="DG863" s="8"/>
      <c r="DH863" s="8"/>
      <c r="DI863" s="8"/>
      <c r="DJ863" s="8"/>
      <c r="DK863" s="8"/>
      <c r="DL863" s="8"/>
      <c r="DM863" s="8"/>
      <c r="DN863" s="8"/>
      <c r="DO863" s="8"/>
      <c r="DP863" s="8"/>
      <c r="DQ863" s="8"/>
      <c r="DR863" s="8"/>
      <c r="DS863" s="8"/>
      <c r="DT863" s="8"/>
      <c r="DU863" s="8"/>
      <c r="DV863" s="8"/>
      <c r="DW863" s="8"/>
      <c r="DX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  <c r="CQ864" s="8"/>
      <c r="CR864" s="8"/>
      <c r="CS864" s="8"/>
      <c r="CT864" s="8"/>
      <c r="CU864" s="8"/>
      <c r="CV864" s="8"/>
      <c r="CW864" s="8"/>
      <c r="CX864" s="8"/>
      <c r="CY864" s="8"/>
      <c r="CZ864" s="8"/>
      <c r="DA864" s="8"/>
      <c r="DB864" s="8"/>
      <c r="DC864" s="8"/>
      <c r="DD864" s="8"/>
      <c r="DE864" s="8"/>
      <c r="DF864" s="8"/>
      <c r="DG864" s="8"/>
      <c r="DH864" s="8"/>
      <c r="DI864" s="8"/>
      <c r="DJ864" s="8"/>
      <c r="DK864" s="8"/>
      <c r="DL864" s="8"/>
      <c r="DM864" s="8"/>
      <c r="DN864" s="8"/>
      <c r="DO864" s="8"/>
      <c r="DP864" s="8"/>
      <c r="DQ864" s="8"/>
      <c r="DR864" s="8"/>
      <c r="DS864" s="8"/>
      <c r="DT864" s="8"/>
      <c r="DU864" s="8"/>
      <c r="DV864" s="8"/>
      <c r="DW864" s="8"/>
      <c r="DX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  <c r="CQ865" s="8"/>
      <c r="CR865" s="8"/>
      <c r="CS865" s="8"/>
      <c r="CT865" s="8"/>
      <c r="CU865" s="8"/>
      <c r="CV865" s="8"/>
      <c r="CW865" s="8"/>
      <c r="CX865" s="8"/>
      <c r="CY865" s="8"/>
      <c r="CZ865" s="8"/>
      <c r="DA865" s="8"/>
      <c r="DB865" s="8"/>
      <c r="DC865" s="8"/>
      <c r="DD865" s="8"/>
      <c r="DE865" s="8"/>
      <c r="DF865" s="8"/>
      <c r="DG865" s="8"/>
      <c r="DH865" s="8"/>
      <c r="DI865" s="8"/>
      <c r="DJ865" s="8"/>
      <c r="DK865" s="8"/>
      <c r="DL865" s="8"/>
      <c r="DM865" s="8"/>
      <c r="DN865" s="8"/>
      <c r="DO865" s="8"/>
      <c r="DP865" s="8"/>
      <c r="DQ865" s="8"/>
      <c r="DR865" s="8"/>
      <c r="DS865" s="8"/>
      <c r="DT865" s="8"/>
      <c r="DU865" s="8"/>
      <c r="DV865" s="8"/>
      <c r="DW865" s="8"/>
      <c r="DX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  <c r="CQ866" s="8"/>
      <c r="CR866" s="8"/>
      <c r="CS866" s="8"/>
      <c r="CT866" s="8"/>
      <c r="CU866" s="8"/>
      <c r="CV866" s="8"/>
      <c r="CW866" s="8"/>
      <c r="CX866" s="8"/>
      <c r="CY866" s="8"/>
      <c r="CZ866" s="8"/>
      <c r="DA866" s="8"/>
      <c r="DB866" s="8"/>
      <c r="DC866" s="8"/>
      <c r="DD866" s="8"/>
      <c r="DE866" s="8"/>
      <c r="DF866" s="8"/>
      <c r="DG866" s="8"/>
      <c r="DH866" s="8"/>
      <c r="DI866" s="8"/>
      <c r="DJ866" s="8"/>
      <c r="DK866" s="8"/>
      <c r="DL866" s="8"/>
      <c r="DM866" s="8"/>
      <c r="DN866" s="8"/>
      <c r="DO866" s="8"/>
      <c r="DP866" s="8"/>
      <c r="DQ866" s="8"/>
      <c r="DR866" s="8"/>
      <c r="DS866" s="8"/>
      <c r="DT866" s="8"/>
      <c r="DU866" s="8"/>
      <c r="DV866" s="8"/>
      <c r="DW866" s="8"/>
      <c r="DX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  <c r="CQ867" s="8"/>
      <c r="CR867" s="8"/>
      <c r="CS867" s="8"/>
      <c r="CT867" s="8"/>
      <c r="CU867" s="8"/>
      <c r="CV867" s="8"/>
      <c r="CW867" s="8"/>
      <c r="CX867" s="8"/>
      <c r="CY867" s="8"/>
      <c r="CZ867" s="8"/>
      <c r="DA867" s="8"/>
      <c r="DB867" s="8"/>
      <c r="DC867" s="8"/>
      <c r="DD867" s="8"/>
      <c r="DE867" s="8"/>
      <c r="DF867" s="8"/>
      <c r="DG867" s="8"/>
      <c r="DH867" s="8"/>
      <c r="DI867" s="8"/>
      <c r="DJ867" s="8"/>
      <c r="DK867" s="8"/>
      <c r="DL867" s="8"/>
      <c r="DM867" s="8"/>
      <c r="DN867" s="8"/>
      <c r="DO867" s="8"/>
      <c r="DP867" s="8"/>
      <c r="DQ867" s="8"/>
      <c r="DR867" s="8"/>
      <c r="DS867" s="8"/>
      <c r="DT867" s="8"/>
      <c r="DU867" s="8"/>
      <c r="DV867" s="8"/>
      <c r="DW867" s="8"/>
      <c r="DX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  <c r="CQ868" s="8"/>
      <c r="CR868" s="8"/>
      <c r="CS868" s="8"/>
      <c r="CT868" s="8"/>
      <c r="CU868" s="8"/>
      <c r="CV868" s="8"/>
      <c r="CW868" s="8"/>
      <c r="CX868" s="8"/>
      <c r="CY868" s="8"/>
      <c r="CZ868" s="8"/>
      <c r="DA868" s="8"/>
      <c r="DB868" s="8"/>
      <c r="DC868" s="8"/>
      <c r="DD868" s="8"/>
      <c r="DE868" s="8"/>
      <c r="DF868" s="8"/>
      <c r="DG868" s="8"/>
      <c r="DH868" s="8"/>
      <c r="DI868" s="8"/>
      <c r="DJ868" s="8"/>
      <c r="DK868" s="8"/>
      <c r="DL868" s="8"/>
      <c r="DM868" s="8"/>
      <c r="DN868" s="8"/>
      <c r="DO868" s="8"/>
      <c r="DP868" s="8"/>
      <c r="DQ868" s="8"/>
      <c r="DR868" s="8"/>
      <c r="DS868" s="8"/>
      <c r="DT868" s="8"/>
      <c r="DU868" s="8"/>
      <c r="DV868" s="8"/>
      <c r="DW868" s="8"/>
      <c r="DX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  <c r="CQ869" s="8"/>
      <c r="CR869" s="8"/>
      <c r="CS869" s="8"/>
      <c r="CT869" s="8"/>
      <c r="CU869" s="8"/>
      <c r="CV869" s="8"/>
      <c r="CW869" s="8"/>
      <c r="CX869" s="8"/>
      <c r="CY869" s="8"/>
      <c r="CZ869" s="8"/>
      <c r="DA869" s="8"/>
      <c r="DB869" s="8"/>
      <c r="DC869" s="8"/>
      <c r="DD869" s="8"/>
      <c r="DE869" s="8"/>
      <c r="DF869" s="8"/>
      <c r="DG869" s="8"/>
      <c r="DH869" s="8"/>
      <c r="DI869" s="8"/>
      <c r="DJ869" s="8"/>
      <c r="DK869" s="8"/>
      <c r="DL869" s="8"/>
      <c r="DM869" s="8"/>
      <c r="DN869" s="8"/>
      <c r="DO869" s="8"/>
      <c r="DP869" s="8"/>
      <c r="DQ869" s="8"/>
      <c r="DR869" s="8"/>
      <c r="DS869" s="8"/>
      <c r="DT869" s="8"/>
      <c r="DU869" s="8"/>
      <c r="DV869" s="8"/>
      <c r="DW869" s="8"/>
      <c r="DX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  <c r="CQ870" s="8"/>
      <c r="CR870" s="8"/>
      <c r="CS870" s="8"/>
      <c r="CT870" s="8"/>
      <c r="CU870" s="8"/>
      <c r="CV870" s="8"/>
      <c r="CW870" s="8"/>
      <c r="CX870" s="8"/>
      <c r="CY870" s="8"/>
      <c r="CZ870" s="8"/>
      <c r="DA870" s="8"/>
      <c r="DB870" s="8"/>
      <c r="DC870" s="8"/>
      <c r="DD870" s="8"/>
      <c r="DE870" s="8"/>
      <c r="DF870" s="8"/>
      <c r="DG870" s="8"/>
      <c r="DH870" s="8"/>
      <c r="DI870" s="8"/>
      <c r="DJ870" s="8"/>
      <c r="DK870" s="8"/>
      <c r="DL870" s="8"/>
      <c r="DM870" s="8"/>
      <c r="DN870" s="8"/>
      <c r="DO870" s="8"/>
      <c r="DP870" s="8"/>
      <c r="DQ870" s="8"/>
      <c r="DR870" s="8"/>
      <c r="DS870" s="8"/>
      <c r="DT870" s="8"/>
      <c r="DU870" s="8"/>
      <c r="DV870" s="8"/>
      <c r="DW870" s="8"/>
      <c r="DX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  <c r="CQ871" s="8"/>
      <c r="CR871" s="8"/>
      <c r="CS871" s="8"/>
      <c r="CT871" s="8"/>
      <c r="CU871" s="8"/>
      <c r="CV871" s="8"/>
      <c r="CW871" s="8"/>
      <c r="CX871" s="8"/>
      <c r="CY871" s="8"/>
      <c r="CZ871" s="8"/>
      <c r="DA871" s="8"/>
      <c r="DB871" s="8"/>
      <c r="DC871" s="8"/>
      <c r="DD871" s="8"/>
      <c r="DE871" s="8"/>
      <c r="DF871" s="8"/>
      <c r="DG871" s="8"/>
      <c r="DH871" s="8"/>
      <c r="DI871" s="8"/>
      <c r="DJ871" s="8"/>
      <c r="DK871" s="8"/>
      <c r="DL871" s="8"/>
      <c r="DM871" s="8"/>
      <c r="DN871" s="8"/>
      <c r="DO871" s="8"/>
      <c r="DP871" s="8"/>
      <c r="DQ871" s="8"/>
      <c r="DR871" s="8"/>
      <c r="DS871" s="8"/>
      <c r="DT871" s="8"/>
      <c r="DU871" s="8"/>
      <c r="DV871" s="8"/>
      <c r="DW871" s="8"/>
      <c r="DX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  <c r="CQ872" s="8"/>
      <c r="CR872" s="8"/>
      <c r="CS872" s="8"/>
      <c r="CT872" s="8"/>
      <c r="CU872" s="8"/>
      <c r="CV872" s="8"/>
      <c r="CW872" s="8"/>
      <c r="CX872" s="8"/>
      <c r="CY872" s="8"/>
      <c r="CZ872" s="8"/>
      <c r="DA872" s="8"/>
      <c r="DB872" s="8"/>
      <c r="DC872" s="8"/>
      <c r="DD872" s="8"/>
      <c r="DE872" s="8"/>
      <c r="DF872" s="8"/>
      <c r="DG872" s="8"/>
      <c r="DH872" s="8"/>
      <c r="DI872" s="8"/>
      <c r="DJ872" s="8"/>
      <c r="DK872" s="8"/>
      <c r="DL872" s="8"/>
      <c r="DM872" s="8"/>
      <c r="DN872" s="8"/>
      <c r="DO872" s="8"/>
      <c r="DP872" s="8"/>
      <c r="DQ872" s="8"/>
      <c r="DR872" s="8"/>
      <c r="DS872" s="8"/>
      <c r="DT872" s="8"/>
      <c r="DU872" s="8"/>
      <c r="DV872" s="8"/>
      <c r="DW872" s="8"/>
      <c r="DX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  <c r="CQ873" s="8"/>
      <c r="CR873" s="8"/>
      <c r="CS873" s="8"/>
      <c r="CT873" s="8"/>
      <c r="CU873" s="8"/>
      <c r="CV873" s="8"/>
      <c r="CW873" s="8"/>
      <c r="CX873" s="8"/>
      <c r="CY873" s="8"/>
      <c r="CZ873" s="8"/>
      <c r="DA873" s="8"/>
      <c r="DB873" s="8"/>
      <c r="DC873" s="8"/>
      <c r="DD873" s="8"/>
      <c r="DE873" s="8"/>
      <c r="DF873" s="8"/>
      <c r="DG873" s="8"/>
      <c r="DH873" s="8"/>
      <c r="DI873" s="8"/>
      <c r="DJ873" s="8"/>
      <c r="DK873" s="8"/>
      <c r="DL873" s="8"/>
      <c r="DM873" s="8"/>
      <c r="DN873" s="8"/>
      <c r="DO873" s="8"/>
      <c r="DP873" s="8"/>
      <c r="DQ873" s="8"/>
      <c r="DR873" s="8"/>
      <c r="DS873" s="8"/>
      <c r="DT873" s="8"/>
      <c r="DU873" s="8"/>
      <c r="DV873" s="8"/>
      <c r="DW873" s="8"/>
      <c r="DX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  <c r="CQ874" s="8"/>
      <c r="CR874" s="8"/>
      <c r="CS874" s="8"/>
      <c r="CT874" s="8"/>
      <c r="CU874" s="8"/>
      <c r="CV874" s="8"/>
      <c r="CW874" s="8"/>
      <c r="CX874" s="8"/>
      <c r="CY874" s="8"/>
      <c r="CZ874" s="8"/>
      <c r="DA874" s="8"/>
      <c r="DB874" s="8"/>
      <c r="DC874" s="8"/>
      <c r="DD874" s="8"/>
      <c r="DE874" s="8"/>
      <c r="DF874" s="8"/>
      <c r="DG874" s="8"/>
      <c r="DH874" s="8"/>
      <c r="DI874" s="8"/>
      <c r="DJ874" s="8"/>
      <c r="DK874" s="8"/>
      <c r="DL874" s="8"/>
      <c r="DM874" s="8"/>
      <c r="DN874" s="8"/>
      <c r="DO874" s="8"/>
      <c r="DP874" s="8"/>
      <c r="DQ874" s="8"/>
      <c r="DR874" s="8"/>
      <c r="DS874" s="8"/>
      <c r="DT874" s="8"/>
      <c r="DU874" s="8"/>
      <c r="DV874" s="8"/>
      <c r="DW874" s="8"/>
      <c r="DX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  <c r="CQ875" s="8"/>
      <c r="CR875" s="8"/>
      <c r="CS875" s="8"/>
      <c r="CT875" s="8"/>
      <c r="CU875" s="8"/>
      <c r="CV875" s="8"/>
      <c r="CW875" s="8"/>
      <c r="CX875" s="8"/>
      <c r="CY875" s="8"/>
      <c r="CZ875" s="8"/>
      <c r="DA875" s="8"/>
      <c r="DB875" s="8"/>
      <c r="DC875" s="8"/>
      <c r="DD875" s="8"/>
      <c r="DE875" s="8"/>
      <c r="DF875" s="8"/>
      <c r="DG875" s="8"/>
      <c r="DH875" s="8"/>
      <c r="DI875" s="8"/>
      <c r="DJ875" s="8"/>
      <c r="DK875" s="8"/>
      <c r="DL875" s="8"/>
      <c r="DM875" s="8"/>
      <c r="DN875" s="8"/>
      <c r="DO875" s="8"/>
      <c r="DP875" s="8"/>
      <c r="DQ875" s="8"/>
      <c r="DR875" s="8"/>
      <c r="DS875" s="8"/>
      <c r="DT875" s="8"/>
      <c r="DU875" s="8"/>
      <c r="DV875" s="8"/>
      <c r="DW875" s="8"/>
      <c r="DX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  <c r="CQ876" s="8"/>
      <c r="CR876" s="8"/>
      <c r="CS876" s="8"/>
      <c r="CT876" s="8"/>
      <c r="CU876" s="8"/>
      <c r="CV876" s="8"/>
      <c r="CW876" s="8"/>
      <c r="CX876" s="8"/>
      <c r="CY876" s="8"/>
      <c r="CZ876" s="8"/>
      <c r="DA876" s="8"/>
      <c r="DB876" s="8"/>
      <c r="DC876" s="8"/>
      <c r="DD876" s="8"/>
      <c r="DE876" s="8"/>
      <c r="DF876" s="8"/>
      <c r="DG876" s="8"/>
      <c r="DH876" s="8"/>
      <c r="DI876" s="8"/>
      <c r="DJ876" s="8"/>
      <c r="DK876" s="8"/>
      <c r="DL876" s="8"/>
      <c r="DM876" s="8"/>
      <c r="DN876" s="8"/>
      <c r="DO876" s="8"/>
      <c r="DP876" s="8"/>
      <c r="DQ876" s="8"/>
      <c r="DR876" s="8"/>
      <c r="DS876" s="8"/>
      <c r="DT876" s="8"/>
      <c r="DU876" s="8"/>
      <c r="DV876" s="8"/>
      <c r="DW876" s="8"/>
      <c r="DX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  <c r="CQ877" s="8"/>
      <c r="CR877" s="8"/>
      <c r="CS877" s="8"/>
      <c r="CT877" s="8"/>
      <c r="CU877" s="8"/>
      <c r="CV877" s="8"/>
      <c r="CW877" s="8"/>
      <c r="CX877" s="8"/>
      <c r="CY877" s="8"/>
      <c r="CZ877" s="8"/>
      <c r="DA877" s="8"/>
      <c r="DB877" s="8"/>
      <c r="DC877" s="8"/>
      <c r="DD877" s="8"/>
      <c r="DE877" s="8"/>
      <c r="DF877" s="8"/>
      <c r="DG877" s="8"/>
      <c r="DH877" s="8"/>
      <c r="DI877" s="8"/>
      <c r="DJ877" s="8"/>
      <c r="DK877" s="8"/>
      <c r="DL877" s="8"/>
      <c r="DM877" s="8"/>
      <c r="DN877" s="8"/>
      <c r="DO877" s="8"/>
      <c r="DP877" s="8"/>
      <c r="DQ877" s="8"/>
      <c r="DR877" s="8"/>
      <c r="DS877" s="8"/>
      <c r="DT877" s="8"/>
      <c r="DU877" s="8"/>
      <c r="DV877" s="8"/>
      <c r="DW877" s="8"/>
      <c r="DX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  <c r="CQ878" s="8"/>
      <c r="CR878" s="8"/>
      <c r="CS878" s="8"/>
      <c r="CT878" s="8"/>
      <c r="CU878" s="8"/>
      <c r="CV878" s="8"/>
      <c r="CW878" s="8"/>
      <c r="CX878" s="8"/>
      <c r="CY878" s="8"/>
      <c r="CZ878" s="8"/>
      <c r="DA878" s="8"/>
      <c r="DB878" s="8"/>
      <c r="DC878" s="8"/>
      <c r="DD878" s="8"/>
      <c r="DE878" s="8"/>
      <c r="DF878" s="8"/>
      <c r="DG878" s="8"/>
      <c r="DH878" s="8"/>
      <c r="DI878" s="8"/>
      <c r="DJ878" s="8"/>
      <c r="DK878" s="8"/>
      <c r="DL878" s="8"/>
      <c r="DM878" s="8"/>
      <c r="DN878" s="8"/>
      <c r="DO878" s="8"/>
      <c r="DP878" s="8"/>
      <c r="DQ878" s="8"/>
      <c r="DR878" s="8"/>
      <c r="DS878" s="8"/>
      <c r="DT878" s="8"/>
      <c r="DU878" s="8"/>
      <c r="DV878" s="8"/>
      <c r="DW878" s="8"/>
      <c r="DX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  <c r="CQ879" s="8"/>
      <c r="CR879" s="8"/>
      <c r="CS879" s="8"/>
      <c r="CT879" s="8"/>
      <c r="CU879" s="8"/>
      <c r="CV879" s="8"/>
      <c r="CW879" s="8"/>
      <c r="CX879" s="8"/>
      <c r="CY879" s="8"/>
      <c r="CZ879" s="8"/>
      <c r="DA879" s="8"/>
      <c r="DB879" s="8"/>
      <c r="DC879" s="8"/>
      <c r="DD879" s="8"/>
      <c r="DE879" s="8"/>
      <c r="DF879" s="8"/>
      <c r="DG879" s="8"/>
      <c r="DH879" s="8"/>
      <c r="DI879" s="8"/>
      <c r="DJ879" s="8"/>
      <c r="DK879" s="8"/>
      <c r="DL879" s="8"/>
      <c r="DM879" s="8"/>
      <c r="DN879" s="8"/>
      <c r="DO879" s="8"/>
      <c r="DP879" s="8"/>
      <c r="DQ879" s="8"/>
      <c r="DR879" s="8"/>
      <c r="DS879" s="8"/>
      <c r="DT879" s="8"/>
      <c r="DU879" s="8"/>
      <c r="DV879" s="8"/>
      <c r="DW879" s="8"/>
      <c r="DX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  <c r="CQ880" s="8"/>
      <c r="CR880" s="8"/>
      <c r="CS880" s="8"/>
      <c r="CT880" s="8"/>
      <c r="CU880" s="8"/>
      <c r="CV880" s="8"/>
      <c r="CW880" s="8"/>
      <c r="CX880" s="8"/>
      <c r="CY880" s="8"/>
      <c r="CZ880" s="8"/>
      <c r="DA880" s="8"/>
      <c r="DB880" s="8"/>
      <c r="DC880" s="8"/>
      <c r="DD880" s="8"/>
      <c r="DE880" s="8"/>
      <c r="DF880" s="8"/>
      <c r="DG880" s="8"/>
      <c r="DH880" s="8"/>
      <c r="DI880" s="8"/>
      <c r="DJ880" s="8"/>
      <c r="DK880" s="8"/>
      <c r="DL880" s="8"/>
      <c r="DM880" s="8"/>
      <c r="DN880" s="8"/>
      <c r="DO880" s="8"/>
      <c r="DP880" s="8"/>
      <c r="DQ880" s="8"/>
      <c r="DR880" s="8"/>
      <c r="DS880" s="8"/>
      <c r="DT880" s="8"/>
      <c r="DU880" s="8"/>
      <c r="DV880" s="8"/>
      <c r="DW880" s="8"/>
      <c r="DX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  <c r="CQ881" s="8"/>
      <c r="CR881" s="8"/>
      <c r="CS881" s="8"/>
      <c r="CT881" s="8"/>
      <c r="CU881" s="8"/>
      <c r="CV881" s="8"/>
      <c r="CW881" s="8"/>
      <c r="CX881" s="8"/>
      <c r="CY881" s="8"/>
      <c r="CZ881" s="8"/>
      <c r="DA881" s="8"/>
      <c r="DB881" s="8"/>
      <c r="DC881" s="8"/>
      <c r="DD881" s="8"/>
      <c r="DE881" s="8"/>
      <c r="DF881" s="8"/>
      <c r="DG881" s="8"/>
      <c r="DH881" s="8"/>
      <c r="DI881" s="8"/>
      <c r="DJ881" s="8"/>
      <c r="DK881" s="8"/>
      <c r="DL881" s="8"/>
      <c r="DM881" s="8"/>
      <c r="DN881" s="8"/>
      <c r="DO881" s="8"/>
      <c r="DP881" s="8"/>
      <c r="DQ881" s="8"/>
      <c r="DR881" s="8"/>
      <c r="DS881" s="8"/>
      <c r="DT881" s="8"/>
      <c r="DU881" s="8"/>
      <c r="DV881" s="8"/>
      <c r="DW881" s="8"/>
      <c r="DX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  <c r="CQ882" s="8"/>
      <c r="CR882" s="8"/>
      <c r="CS882" s="8"/>
      <c r="CT882" s="8"/>
      <c r="CU882" s="8"/>
      <c r="CV882" s="8"/>
      <c r="CW882" s="8"/>
      <c r="CX882" s="8"/>
      <c r="CY882" s="8"/>
      <c r="CZ882" s="8"/>
      <c r="DA882" s="8"/>
      <c r="DB882" s="8"/>
      <c r="DC882" s="8"/>
      <c r="DD882" s="8"/>
      <c r="DE882" s="8"/>
      <c r="DF882" s="8"/>
      <c r="DG882" s="8"/>
      <c r="DH882" s="8"/>
      <c r="DI882" s="8"/>
      <c r="DJ882" s="8"/>
      <c r="DK882" s="8"/>
      <c r="DL882" s="8"/>
      <c r="DM882" s="8"/>
      <c r="DN882" s="8"/>
      <c r="DO882" s="8"/>
      <c r="DP882" s="8"/>
      <c r="DQ882" s="8"/>
      <c r="DR882" s="8"/>
      <c r="DS882" s="8"/>
      <c r="DT882" s="8"/>
      <c r="DU882" s="8"/>
      <c r="DV882" s="8"/>
      <c r="DW882" s="8"/>
      <c r="DX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  <c r="CQ883" s="8"/>
      <c r="CR883" s="8"/>
      <c r="CS883" s="8"/>
      <c r="CT883" s="8"/>
      <c r="CU883" s="8"/>
      <c r="CV883" s="8"/>
      <c r="CW883" s="8"/>
      <c r="CX883" s="8"/>
      <c r="CY883" s="8"/>
      <c r="CZ883" s="8"/>
      <c r="DA883" s="8"/>
      <c r="DB883" s="8"/>
      <c r="DC883" s="8"/>
      <c r="DD883" s="8"/>
      <c r="DE883" s="8"/>
      <c r="DF883" s="8"/>
      <c r="DG883" s="8"/>
      <c r="DH883" s="8"/>
      <c r="DI883" s="8"/>
      <c r="DJ883" s="8"/>
      <c r="DK883" s="8"/>
      <c r="DL883" s="8"/>
      <c r="DM883" s="8"/>
      <c r="DN883" s="8"/>
      <c r="DO883" s="8"/>
      <c r="DP883" s="8"/>
      <c r="DQ883" s="8"/>
      <c r="DR883" s="8"/>
      <c r="DS883" s="8"/>
      <c r="DT883" s="8"/>
      <c r="DU883" s="8"/>
      <c r="DV883" s="8"/>
      <c r="DW883" s="8"/>
      <c r="DX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  <c r="CQ884" s="8"/>
      <c r="CR884" s="8"/>
      <c r="CS884" s="8"/>
      <c r="CT884" s="8"/>
      <c r="CU884" s="8"/>
      <c r="CV884" s="8"/>
      <c r="CW884" s="8"/>
      <c r="CX884" s="8"/>
      <c r="CY884" s="8"/>
      <c r="CZ884" s="8"/>
      <c r="DA884" s="8"/>
      <c r="DB884" s="8"/>
      <c r="DC884" s="8"/>
      <c r="DD884" s="8"/>
      <c r="DE884" s="8"/>
      <c r="DF884" s="8"/>
      <c r="DG884" s="8"/>
      <c r="DH884" s="8"/>
      <c r="DI884" s="8"/>
      <c r="DJ884" s="8"/>
      <c r="DK884" s="8"/>
      <c r="DL884" s="8"/>
      <c r="DM884" s="8"/>
      <c r="DN884" s="8"/>
      <c r="DO884" s="8"/>
      <c r="DP884" s="8"/>
      <c r="DQ884" s="8"/>
      <c r="DR884" s="8"/>
      <c r="DS884" s="8"/>
      <c r="DT884" s="8"/>
      <c r="DU884" s="8"/>
      <c r="DV884" s="8"/>
      <c r="DW884" s="8"/>
      <c r="DX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  <c r="CQ885" s="8"/>
      <c r="CR885" s="8"/>
      <c r="CS885" s="8"/>
      <c r="CT885" s="8"/>
      <c r="CU885" s="8"/>
      <c r="CV885" s="8"/>
      <c r="CW885" s="8"/>
      <c r="CX885" s="8"/>
      <c r="CY885" s="8"/>
      <c r="CZ885" s="8"/>
      <c r="DA885" s="8"/>
      <c r="DB885" s="8"/>
      <c r="DC885" s="8"/>
      <c r="DD885" s="8"/>
      <c r="DE885" s="8"/>
      <c r="DF885" s="8"/>
      <c r="DG885" s="8"/>
      <c r="DH885" s="8"/>
      <c r="DI885" s="8"/>
      <c r="DJ885" s="8"/>
      <c r="DK885" s="8"/>
      <c r="DL885" s="8"/>
      <c r="DM885" s="8"/>
      <c r="DN885" s="8"/>
      <c r="DO885" s="8"/>
      <c r="DP885" s="8"/>
      <c r="DQ885" s="8"/>
      <c r="DR885" s="8"/>
      <c r="DS885" s="8"/>
      <c r="DT885" s="8"/>
      <c r="DU885" s="8"/>
      <c r="DV885" s="8"/>
      <c r="DW885" s="8"/>
      <c r="DX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  <c r="CQ886" s="8"/>
      <c r="CR886" s="8"/>
      <c r="CS886" s="8"/>
      <c r="CT886" s="8"/>
      <c r="CU886" s="8"/>
      <c r="CV886" s="8"/>
      <c r="CW886" s="8"/>
      <c r="CX886" s="8"/>
      <c r="CY886" s="8"/>
      <c r="CZ886" s="8"/>
      <c r="DA886" s="8"/>
      <c r="DB886" s="8"/>
      <c r="DC886" s="8"/>
      <c r="DD886" s="8"/>
      <c r="DE886" s="8"/>
      <c r="DF886" s="8"/>
      <c r="DG886" s="8"/>
      <c r="DH886" s="8"/>
      <c r="DI886" s="8"/>
      <c r="DJ886" s="8"/>
      <c r="DK886" s="8"/>
      <c r="DL886" s="8"/>
      <c r="DM886" s="8"/>
      <c r="DN886" s="8"/>
      <c r="DO886" s="8"/>
      <c r="DP886" s="8"/>
      <c r="DQ886" s="8"/>
      <c r="DR886" s="8"/>
      <c r="DS886" s="8"/>
      <c r="DT886" s="8"/>
      <c r="DU886" s="8"/>
      <c r="DV886" s="8"/>
      <c r="DW886" s="8"/>
      <c r="DX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  <c r="CQ887" s="8"/>
      <c r="CR887" s="8"/>
      <c r="CS887" s="8"/>
      <c r="CT887" s="8"/>
      <c r="CU887" s="8"/>
      <c r="CV887" s="8"/>
      <c r="CW887" s="8"/>
      <c r="CX887" s="8"/>
      <c r="CY887" s="8"/>
      <c r="CZ887" s="8"/>
      <c r="DA887" s="8"/>
      <c r="DB887" s="8"/>
      <c r="DC887" s="8"/>
      <c r="DD887" s="8"/>
      <c r="DE887" s="8"/>
      <c r="DF887" s="8"/>
      <c r="DG887" s="8"/>
      <c r="DH887" s="8"/>
      <c r="DI887" s="8"/>
      <c r="DJ887" s="8"/>
      <c r="DK887" s="8"/>
      <c r="DL887" s="8"/>
      <c r="DM887" s="8"/>
      <c r="DN887" s="8"/>
      <c r="DO887" s="8"/>
      <c r="DP887" s="8"/>
      <c r="DQ887" s="8"/>
      <c r="DR887" s="8"/>
      <c r="DS887" s="8"/>
      <c r="DT887" s="8"/>
      <c r="DU887" s="8"/>
      <c r="DV887" s="8"/>
      <c r="DW887" s="8"/>
      <c r="DX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  <c r="CG888" s="8"/>
      <c r="CH888" s="8"/>
      <c r="CI888" s="8"/>
      <c r="CJ888" s="8"/>
      <c r="CK888" s="8"/>
      <c r="CL888" s="8"/>
      <c r="CM888" s="8"/>
      <c r="CN888" s="8"/>
      <c r="CO888" s="8"/>
      <c r="CP888" s="8"/>
      <c r="CQ888" s="8"/>
      <c r="CR888" s="8"/>
      <c r="CS888" s="8"/>
      <c r="CT888" s="8"/>
      <c r="CU888" s="8"/>
      <c r="CV888" s="8"/>
      <c r="CW888" s="8"/>
      <c r="CX888" s="8"/>
      <c r="CY888" s="8"/>
      <c r="CZ888" s="8"/>
      <c r="DA888" s="8"/>
      <c r="DB888" s="8"/>
      <c r="DC888" s="8"/>
      <c r="DD888" s="8"/>
      <c r="DE888" s="8"/>
      <c r="DF888" s="8"/>
      <c r="DG888" s="8"/>
      <c r="DH888" s="8"/>
      <c r="DI888" s="8"/>
      <c r="DJ888" s="8"/>
      <c r="DK888" s="8"/>
      <c r="DL888" s="8"/>
      <c r="DM888" s="8"/>
      <c r="DN888" s="8"/>
      <c r="DO888" s="8"/>
      <c r="DP888" s="8"/>
      <c r="DQ888" s="8"/>
      <c r="DR888" s="8"/>
      <c r="DS888" s="8"/>
      <c r="DT888" s="8"/>
      <c r="DU888" s="8"/>
      <c r="DV888" s="8"/>
      <c r="DW888" s="8"/>
      <c r="DX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  <c r="CG889" s="8"/>
      <c r="CH889" s="8"/>
      <c r="CI889" s="8"/>
      <c r="CJ889" s="8"/>
      <c r="CK889" s="8"/>
      <c r="CL889" s="8"/>
      <c r="CM889" s="8"/>
      <c r="CN889" s="8"/>
      <c r="CO889" s="8"/>
      <c r="CP889" s="8"/>
      <c r="CQ889" s="8"/>
      <c r="CR889" s="8"/>
      <c r="CS889" s="8"/>
      <c r="CT889" s="8"/>
      <c r="CU889" s="8"/>
      <c r="CV889" s="8"/>
      <c r="CW889" s="8"/>
      <c r="CX889" s="8"/>
      <c r="CY889" s="8"/>
      <c r="CZ889" s="8"/>
      <c r="DA889" s="8"/>
      <c r="DB889" s="8"/>
      <c r="DC889" s="8"/>
      <c r="DD889" s="8"/>
      <c r="DE889" s="8"/>
      <c r="DF889" s="8"/>
      <c r="DG889" s="8"/>
      <c r="DH889" s="8"/>
      <c r="DI889" s="8"/>
      <c r="DJ889" s="8"/>
      <c r="DK889" s="8"/>
      <c r="DL889" s="8"/>
      <c r="DM889" s="8"/>
      <c r="DN889" s="8"/>
      <c r="DO889" s="8"/>
      <c r="DP889" s="8"/>
      <c r="DQ889" s="8"/>
      <c r="DR889" s="8"/>
      <c r="DS889" s="8"/>
      <c r="DT889" s="8"/>
      <c r="DU889" s="8"/>
      <c r="DV889" s="8"/>
      <c r="DW889" s="8"/>
      <c r="DX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  <c r="CG890" s="8"/>
      <c r="CH890" s="8"/>
      <c r="CI890" s="8"/>
      <c r="CJ890" s="8"/>
      <c r="CK890" s="8"/>
      <c r="CL890" s="8"/>
      <c r="CM890" s="8"/>
      <c r="CN890" s="8"/>
      <c r="CO890" s="8"/>
      <c r="CP890" s="8"/>
      <c r="CQ890" s="8"/>
      <c r="CR890" s="8"/>
      <c r="CS890" s="8"/>
      <c r="CT890" s="8"/>
      <c r="CU890" s="8"/>
      <c r="CV890" s="8"/>
      <c r="CW890" s="8"/>
      <c r="CX890" s="8"/>
      <c r="CY890" s="8"/>
      <c r="CZ890" s="8"/>
      <c r="DA890" s="8"/>
      <c r="DB890" s="8"/>
      <c r="DC890" s="8"/>
      <c r="DD890" s="8"/>
      <c r="DE890" s="8"/>
      <c r="DF890" s="8"/>
      <c r="DG890" s="8"/>
      <c r="DH890" s="8"/>
      <c r="DI890" s="8"/>
      <c r="DJ890" s="8"/>
      <c r="DK890" s="8"/>
      <c r="DL890" s="8"/>
      <c r="DM890" s="8"/>
      <c r="DN890" s="8"/>
      <c r="DO890" s="8"/>
      <c r="DP890" s="8"/>
      <c r="DQ890" s="8"/>
      <c r="DR890" s="8"/>
      <c r="DS890" s="8"/>
      <c r="DT890" s="8"/>
      <c r="DU890" s="8"/>
      <c r="DV890" s="8"/>
      <c r="DW890" s="8"/>
      <c r="DX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  <c r="CG891" s="8"/>
      <c r="CH891" s="8"/>
      <c r="CI891" s="8"/>
      <c r="CJ891" s="8"/>
      <c r="CK891" s="8"/>
      <c r="CL891" s="8"/>
      <c r="CM891" s="8"/>
      <c r="CN891" s="8"/>
      <c r="CO891" s="8"/>
      <c r="CP891" s="8"/>
      <c r="CQ891" s="8"/>
      <c r="CR891" s="8"/>
      <c r="CS891" s="8"/>
      <c r="CT891" s="8"/>
      <c r="CU891" s="8"/>
      <c r="CV891" s="8"/>
      <c r="CW891" s="8"/>
      <c r="CX891" s="8"/>
      <c r="CY891" s="8"/>
      <c r="CZ891" s="8"/>
      <c r="DA891" s="8"/>
      <c r="DB891" s="8"/>
      <c r="DC891" s="8"/>
      <c r="DD891" s="8"/>
      <c r="DE891" s="8"/>
      <c r="DF891" s="8"/>
      <c r="DG891" s="8"/>
      <c r="DH891" s="8"/>
      <c r="DI891" s="8"/>
      <c r="DJ891" s="8"/>
      <c r="DK891" s="8"/>
      <c r="DL891" s="8"/>
      <c r="DM891" s="8"/>
      <c r="DN891" s="8"/>
      <c r="DO891" s="8"/>
      <c r="DP891" s="8"/>
      <c r="DQ891" s="8"/>
      <c r="DR891" s="8"/>
      <c r="DS891" s="8"/>
      <c r="DT891" s="8"/>
      <c r="DU891" s="8"/>
      <c r="DV891" s="8"/>
      <c r="DW891" s="8"/>
      <c r="DX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  <c r="CG892" s="8"/>
      <c r="CH892" s="8"/>
      <c r="CI892" s="8"/>
      <c r="CJ892" s="8"/>
      <c r="CK892" s="8"/>
      <c r="CL892" s="8"/>
      <c r="CM892" s="8"/>
      <c r="CN892" s="8"/>
      <c r="CO892" s="8"/>
      <c r="CP892" s="8"/>
      <c r="CQ892" s="8"/>
      <c r="CR892" s="8"/>
      <c r="CS892" s="8"/>
      <c r="CT892" s="8"/>
      <c r="CU892" s="8"/>
      <c r="CV892" s="8"/>
      <c r="CW892" s="8"/>
      <c r="CX892" s="8"/>
      <c r="CY892" s="8"/>
      <c r="CZ892" s="8"/>
      <c r="DA892" s="8"/>
      <c r="DB892" s="8"/>
      <c r="DC892" s="8"/>
      <c r="DD892" s="8"/>
      <c r="DE892" s="8"/>
      <c r="DF892" s="8"/>
      <c r="DG892" s="8"/>
      <c r="DH892" s="8"/>
      <c r="DI892" s="8"/>
      <c r="DJ892" s="8"/>
      <c r="DK892" s="8"/>
      <c r="DL892" s="8"/>
      <c r="DM892" s="8"/>
      <c r="DN892" s="8"/>
      <c r="DO892" s="8"/>
      <c r="DP892" s="8"/>
      <c r="DQ892" s="8"/>
      <c r="DR892" s="8"/>
      <c r="DS892" s="8"/>
      <c r="DT892" s="8"/>
      <c r="DU892" s="8"/>
      <c r="DV892" s="8"/>
      <c r="DW892" s="8"/>
      <c r="DX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  <c r="CG893" s="8"/>
      <c r="CH893" s="8"/>
      <c r="CI893" s="8"/>
      <c r="CJ893" s="8"/>
      <c r="CK893" s="8"/>
      <c r="CL893" s="8"/>
      <c r="CM893" s="8"/>
      <c r="CN893" s="8"/>
      <c r="CO893" s="8"/>
      <c r="CP893" s="8"/>
      <c r="CQ893" s="8"/>
      <c r="CR893" s="8"/>
      <c r="CS893" s="8"/>
      <c r="CT893" s="8"/>
      <c r="CU893" s="8"/>
      <c r="CV893" s="8"/>
      <c r="CW893" s="8"/>
      <c r="CX893" s="8"/>
      <c r="CY893" s="8"/>
      <c r="CZ893" s="8"/>
      <c r="DA893" s="8"/>
      <c r="DB893" s="8"/>
      <c r="DC893" s="8"/>
      <c r="DD893" s="8"/>
      <c r="DE893" s="8"/>
      <c r="DF893" s="8"/>
      <c r="DG893" s="8"/>
      <c r="DH893" s="8"/>
      <c r="DI893" s="8"/>
      <c r="DJ893" s="8"/>
      <c r="DK893" s="8"/>
      <c r="DL893" s="8"/>
      <c r="DM893" s="8"/>
      <c r="DN893" s="8"/>
      <c r="DO893" s="8"/>
      <c r="DP893" s="8"/>
      <c r="DQ893" s="8"/>
      <c r="DR893" s="8"/>
      <c r="DS893" s="8"/>
      <c r="DT893" s="8"/>
      <c r="DU893" s="8"/>
      <c r="DV893" s="8"/>
      <c r="DW893" s="8"/>
      <c r="DX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/>
      <c r="CQ894" s="8"/>
      <c r="CR894" s="8"/>
      <c r="CS894" s="8"/>
      <c r="CT894" s="8"/>
      <c r="CU894" s="8"/>
      <c r="CV894" s="8"/>
      <c r="CW894" s="8"/>
      <c r="CX894" s="8"/>
      <c r="CY894" s="8"/>
      <c r="CZ894" s="8"/>
      <c r="DA894" s="8"/>
      <c r="DB894" s="8"/>
      <c r="DC894" s="8"/>
      <c r="DD894" s="8"/>
      <c r="DE894" s="8"/>
      <c r="DF894" s="8"/>
      <c r="DG894" s="8"/>
      <c r="DH894" s="8"/>
      <c r="DI894" s="8"/>
      <c r="DJ894" s="8"/>
      <c r="DK894" s="8"/>
      <c r="DL894" s="8"/>
      <c r="DM894" s="8"/>
      <c r="DN894" s="8"/>
      <c r="DO894" s="8"/>
      <c r="DP894" s="8"/>
      <c r="DQ894" s="8"/>
      <c r="DR894" s="8"/>
      <c r="DS894" s="8"/>
      <c r="DT894" s="8"/>
      <c r="DU894" s="8"/>
      <c r="DV894" s="8"/>
      <c r="DW894" s="8"/>
      <c r="DX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  <c r="CG895" s="8"/>
      <c r="CH895" s="8"/>
      <c r="CI895" s="8"/>
      <c r="CJ895" s="8"/>
      <c r="CK895" s="8"/>
      <c r="CL895" s="8"/>
      <c r="CM895" s="8"/>
      <c r="CN895" s="8"/>
      <c r="CO895" s="8"/>
      <c r="CP895" s="8"/>
      <c r="CQ895" s="8"/>
      <c r="CR895" s="8"/>
      <c r="CS895" s="8"/>
      <c r="CT895" s="8"/>
      <c r="CU895" s="8"/>
      <c r="CV895" s="8"/>
      <c r="CW895" s="8"/>
      <c r="CX895" s="8"/>
      <c r="CY895" s="8"/>
      <c r="CZ895" s="8"/>
      <c r="DA895" s="8"/>
      <c r="DB895" s="8"/>
      <c r="DC895" s="8"/>
      <c r="DD895" s="8"/>
      <c r="DE895" s="8"/>
      <c r="DF895" s="8"/>
      <c r="DG895" s="8"/>
      <c r="DH895" s="8"/>
      <c r="DI895" s="8"/>
      <c r="DJ895" s="8"/>
      <c r="DK895" s="8"/>
      <c r="DL895" s="8"/>
      <c r="DM895" s="8"/>
      <c r="DN895" s="8"/>
      <c r="DO895" s="8"/>
      <c r="DP895" s="8"/>
      <c r="DQ895" s="8"/>
      <c r="DR895" s="8"/>
      <c r="DS895" s="8"/>
      <c r="DT895" s="8"/>
      <c r="DU895" s="8"/>
      <c r="DV895" s="8"/>
      <c r="DW895" s="8"/>
      <c r="DX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  <c r="CG896" s="8"/>
      <c r="CH896" s="8"/>
      <c r="CI896" s="8"/>
      <c r="CJ896" s="8"/>
      <c r="CK896" s="8"/>
      <c r="CL896" s="8"/>
      <c r="CM896" s="8"/>
      <c r="CN896" s="8"/>
      <c r="CO896" s="8"/>
      <c r="CP896" s="8"/>
      <c r="CQ896" s="8"/>
      <c r="CR896" s="8"/>
      <c r="CS896" s="8"/>
      <c r="CT896" s="8"/>
      <c r="CU896" s="8"/>
      <c r="CV896" s="8"/>
      <c r="CW896" s="8"/>
      <c r="CX896" s="8"/>
      <c r="CY896" s="8"/>
      <c r="CZ896" s="8"/>
      <c r="DA896" s="8"/>
      <c r="DB896" s="8"/>
      <c r="DC896" s="8"/>
      <c r="DD896" s="8"/>
      <c r="DE896" s="8"/>
      <c r="DF896" s="8"/>
      <c r="DG896" s="8"/>
      <c r="DH896" s="8"/>
      <c r="DI896" s="8"/>
      <c r="DJ896" s="8"/>
      <c r="DK896" s="8"/>
      <c r="DL896" s="8"/>
      <c r="DM896" s="8"/>
      <c r="DN896" s="8"/>
      <c r="DO896" s="8"/>
      <c r="DP896" s="8"/>
      <c r="DQ896" s="8"/>
      <c r="DR896" s="8"/>
      <c r="DS896" s="8"/>
      <c r="DT896" s="8"/>
      <c r="DU896" s="8"/>
      <c r="DV896" s="8"/>
      <c r="DW896" s="8"/>
      <c r="DX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  <c r="CG897" s="8"/>
      <c r="CH897" s="8"/>
      <c r="CI897" s="8"/>
      <c r="CJ897" s="8"/>
      <c r="CK897" s="8"/>
      <c r="CL897" s="8"/>
      <c r="CM897" s="8"/>
      <c r="CN897" s="8"/>
      <c r="CO897" s="8"/>
      <c r="CP897" s="8"/>
      <c r="CQ897" s="8"/>
      <c r="CR897" s="8"/>
      <c r="CS897" s="8"/>
      <c r="CT897" s="8"/>
      <c r="CU897" s="8"/>
      <c r="CV897" s="8"/>
      <c r="CW897" s="8"/>
      <c r="CX897" s="8"/>
      <c r="CY897" s="8"/>
      <c r="CZ897" s="8"/>
      <c r="DA897" s="8"/>
      <c r="DB897" s="8"/>
      <c r="DC897" s="8"/>
      <c r="DD897" s="8"/>
      <c r="DE897" s="8"/>
      <c r="DF897" s="8"/>
      <c r="DG897" s="8"/>
      <c r="DH897" s="8"/>
      <c r="DI897" s="8"/>
      <c r="DJ897" s="8"/>
      <c r="DK897" s="8"/>
      <c r="DL897" s="8"/>
      <c r="DM897" s="8"/>
      <c r="DN897" s="8"/>
      <c r="DO897" s="8"/>
      <c r="DP897" s="8"/>
      <c r="DQ897" s="8"/>
      <c r="DR897" s="8"/>
      <c r="DS897" s="8"/>
      <c r="DT897" s="8"/>
      <c r="DU897" s="8"/>
      <c r="DV897" s="8"/>
      <c r="DW897" s="8"/>
      <c r="DX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  <c r="CG898" s="8"/>
      <c r="CH898" s="8"/>
      <c r="CI898" s="8"/>
      <c r="CJ898" s="8"/>
      <c r="CK898" s="8"/>
      <c r="CL898" s="8"/>
      <c r="CM898" s="8"/>
      <c r="CN898" s="8"/>
      <c r="CO898" s="8"/>
      <c r="CP898" s="8"/>
      <c r="CQ898" s="8"/>
      <c r="CR898" s="8"/>
      <c r="CS898" s="8"/>
      <c r="CT898" s="8"/>
      <c r="CU898" s="8"/>
      <c r="CV898" s="8"/>
      <c r="CW898" s="8"/>
      <c r="CX898" s="8"/>
      <c r="CY898" s="8"/>
      <c r="CZ898" s="8"/>
      <c r="DA898" s="8"/>
      <c r="DB898" s="8"/>
      <c r="DC898" s="8"/>
      <c r="DD898" s="8"/>
      <c r="DE898" s="8"/>
      <c r="DF898" s="8"/>
      <c r="DG898" s="8"/>
      <c r="DH898" s="8"/>
      <c r="DI898" s="8"/>
      <c r="DJ898" s="8"/>
      <c r="DK898" s="8"/>
      <c r="DL898" s="8"/>
      <c r="DM898" s="8"/>
      <c r="DN898" s="8"/>
      <c r="DO898" s="8"/>
      <c r="DP898" s="8"/>
      <c r="DQ898" s="8"/>
      <c r="DR898" s="8"/>
      <c r="DS898" s="8"/>
      <c r="DT898" s="8"/>
      <c r="DU898" s="8"/>
      <c r="DV898" s="8"/>
      <c r="DW898" s="8"/>
      <c r="DX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  <c r="CG899" s="8"/>
      <c r="CH899" s="8"/>
      <c r="CI899" s="8"/>
      <c r="CJ899" s="8"/>
      <c r="CK899" s="8"/>
      <c r="CL899" s="8"/>
      <c r="CM899" s="8"/>
      <c r="CN899" s="8"/>
      <c r="CO899" s="8"/>
      <c r="CP899" s="8"/>
      <c r="CQ899" s="8"/>
      <c r="CR899" s="8"/>
      <c r="CS899" s="8"/>
      <c r="CT899" s="8"/>
      <c r="CU899" s="8"/>
      <c r="CV899" s="8"/>
      <c r="CW899" s="8"/>
      <c r="CX899" s="8"/>
      <c r="CY899" s="8"/>
      <c r="CZ899" s="8"/>
      <c r="DA899" s="8"/>
      <c r="DB899" s="8"/>
      <c r="DC899" s="8"/>
      <c r="DD899" s="8"/>
      <c r="DE899" s="8"/>
      <c r="DF899" s="8"/>
      <c r="DG899" s="8"/>
      <c r="DH899" s="8"/>
      <c r="DI899" s="8"/>
      <c r="DJ899" s="8"/>
      <c r="DK899" s="8"/>
      <c r="DL899" s="8"/>
      <c r="DM899" s="8"/>
      <c r="DN899" s="8"/>
      <c r="DO899" s="8"/>
      <c r="DP899" s="8"/>
      <c r="DQ899" s="8"/>
      <c r="DR899" s="8"/>
      <c r="DS899" s="8"/>
      <c r="DT899" s="8"/>
      <c r="DU899" s="8"/>
      <c r="DV899" s="8"/>
      <c r="DW899" s="8"/>
      <c r="DX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  <c r="CG900" s="8"/>
      <c r="CH900" s="8"/>
      <c r="CI900" s="8"/>
      <c r="CJ900" s="8"/>
      <c r="CK900" s="8"/>
      <c r="CL900" s="8"/>
      <c r="CM900" s="8"/>
      <c r="CN900" s="8"/>
      <c r="CO900" s="8"/>
      <c r="CP900" s="8"/>
      <c r="CQ900" s="8"/>
      <c r="CR900" s="8"/>
      <c r="CS900" s="8"/>
      <c r="CT900" s="8"/>
      <c r="CU900" s="8"/>
      <c r="CV900" s="8"/>
      <c r="CW900" s="8"/>
      <c r="CX900" s="8"/>
      <c r="CY900" s="8"/>
      <c r="CZ900" s="8"/>
      <c r="DA900" s="8"/>
      <c r="DB900" s="8"/>
      <c r="DC900" s="8"/>
      <c r="DD900" s="8"/>
      <c r="DE900" s="8"/>
      <c r="DF900" s="8"/>
      <c r="DG900" s="8"/>
      <c r="DH900" s="8"/>
      <c r="DI900" s="8"/>
      <c r="DJ900" s="8"/>
      <c r="DK900" s="8"/>
      <c r="DL900" s="8"/>
      <c r="DM900" s="8"/>
      <c r="DN900" s="8"/>
      <c r="DO900" s="8"/>
      <c r="DP900" s="8"/>
      <c r="DQ900" s="8"/>
      <c r="DR900" s="8"/>
      <c r="DS900" s="8"/>
      <c r="DT900" s="8"/>
      <c r="DU900" s="8"/>
      <c r="DV900" s="8"/>
      <c r="DW900" s="8"/>
      <c r="DX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  <c r="CG901" s="8"/>
      <c r="CH901" s="8"/>
      <c r="CI901" s="8"/>
      <c r="CJ901" s="8"/>
      <c r="CK901" s="8"/>
      <c r="CL901" s="8"/>
      <c r="CM901" s="8"/>
      <c r="CN901" s="8"/>
      <c r="CO901" s="8"/>
      <c r="CP901" s="8"/>
      <c r="CQ901" s="8"/>
      <c r="CR901" s="8"/>
      <c r="CS901" s="8"/>
      <c r="CT901" s="8"/>
      <c r="CU901" s="8"/>
      <c r="CV901" s="8"/>
      <c r="CW901" s="8"/>
      <c r="CX901" s="8"/>
      <c r="CY901" s="8"/>
      <c r="CZ901" s="8"/>
      <c r="DA901" s="8"/>
      <c r="DB901" s="8"/>
      <c r="DC901" s="8"/>
      <c r="DD901" s="8"/>
      <c r="DE901" s="8"/>
      <c r="DF901" s="8"/>
      <c r="DG901" s="8"/>
      <c r="DH901" s="8"/>
      <c r="DI901" s="8"/>
      <c r="DJ901" s="8"/>
      <c r="DK901" s="8"/>
      <c r="DL901" s="8"/>
      <c r="DM901" s="8"/>
      <c r="DN901" s="8"/>
      <c r="DO901" s="8"/>
      <c r="DP901" s="8"/>
      <c r="DQ901" s="8"/>
      <c r="DR901" s="8"/>
      <c r="DS901" s="8"/>
      <c r="DT901" s="8"/>
      <c r="DU901" s="8"/>
      <c r="DV901" s="8"/>
      <c r="DW901" s="8"/>
      <c r="DX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  <c r="CG902" s="8"/>
      <c r="CH902" s="8"/>
      <c r="CI902" s="8"/>
      <c r="CJ902" s="8"/>
      <c r="CK902" s="8"/>
      <c r="CL902" s="8"/>
      <c r="CM902" s="8"/>
      <c r="CN902" s="8"/>
      <c r="CO902" s="8"/>
      <c r="CP902" s="8"/>
      <c r="CQ902" s="8"/>
      <c r="CR902" s="8"/>
      <c r="CS902" s="8"/>
      <c r="CT902" s="8"/>
      <c r="CU902" s="8"/>
      <c r="CV902" s="8"/>
      <c r="CW902" s="8"/>
      <c r="CX902" s="8"/>
      <c r="CY902" s="8"/>
      <c r="CZ902" s="8"/>
      <c r="DA902" s="8"/>
      <c r="DB902" s="8"/>
      <c r="DC902" s="8"/>
      <c r="DD902" s="8"/>
      <c r="DE902" s="8"/>
      <c r="DF902" s="8"/>
      <c r="DG902" s="8"/>
      <c r="DH902" s="8"/>
      <c r="DI902" s="8"/>
      <c r="DJ902" s="8"/>
      <c r="DK902" s="8"/>
      <c r="DL902" s="8"/>
      <c r="DM902" s="8"/>
      <c r="DN902" s="8"/>
      <c r="DO902" s="8"/>
      <c r="DP902" s="8"/>
      <c r="DQ902" s="8"/>
      <c r="DR902" s="8"/>
      <c r="DS902" s="8"/>
      <c r="DT902" s="8"/>
      <c r="DU902" s="8"/>
      <c r="DV902" s="8"/>
      <c r="DW902" s="8"/>
      <c r="DX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  <c r="CG903" s="8"/>
      <c r="CH903" s="8"/>
      <c r="CI903" s="8"/>
      <c r="CJ903" s="8"/>
      <c r="CK903" s="8"/>
      <c r="CL903" s="8"/>
      <c r="CM903" s="8"/>
      <c r="CN903" s="8"/>
      <c r="CO903" s="8"/>
      <c r="CP903" s="8"/>
      <c r="CQ903" s="8"/>
      <c r="CR903" s="8"/>
      <c r="CS903" s="8"/>
      <c r="CT903" s="8"/>
      <c r="CU903" s="8"/>
      <c r="CV903" s="8"/>
      <c r="CW903" s="8"/>
      <c r="CX903" s="8"/>
      <c r="CY903" s="8"/>
      <c r="CZ903" s="8"/>
      <c r="DA903" s="8"/>
      <c r="DB903" s="8"/>
      <c r="DC903" s="8"/>
      <c r="DD903" s="8"/>
      <c r="DE903" s="8"/>
      <c r="DF903" s="8"/>
      <c r="DG903" s="8"/>
      <c r="DH903" s="8"/>
      <c r="DI903" s="8"/>
      <c r="DJ903" s="8"/>
      <c r="DK903" s="8"/>
      <c r="DL903" s="8"/>
      <c r="DM903" s="8"/>
      <c r="DN903" s="8"/>
      <c r="DO903" s="8"/>
      <c r="DP903" s="8"/>
      <c r="DQ903" s="8"/>
      <c r="DR903" s="8"/>
      <c r="DS903" s="8"/>
      <c r="DT903" s="8"/>
      <c r="DU903" s="8"/>
      <c r="DV903" s="8"/>
      <c r="DW903" s="8"/>
      <c r="DX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  <c r="CG904" s="8"/>
      <c r="CH904" s="8"/>
      <c r="CI904" s="8"/>
      <c r="CJ904" s="8"/>
      <c r="CK904" s="8"/>
      <c r="CL904" s="8"/>
      <c r="CM904" s="8"/>
      <c r="CN904" s="8"/>
      <c r="CO904" s="8"/>
      <c r="CP904" s="8"/>
      <c r="CQ904" s="8"/>
      <c r="CR904" s="8"/>
      <c r="CS904" s="8"/>
      <c r="CT904" s="8"/>
      <c r="CU904" s="8"/>
      <c r="CV904" s="8"/>
      <c r="CW904" s="8"/>
      <c r="CX904" s="8"/>
      <c r="CY904" s="8"/>
      <c r="CZ904" s="8"/>
      <c r="DA904" s="8"/>
      <c r="DB904" s="8"/>
      <c r="DC904" s="8"/>
      <c r="DD904" s="8"/>
      <c r="DE904" s="8"/>
      <c r="DF904" s="8"/>
      <c r="DG904" s="8"/>
      <c r="DH904" s="8"/>
      <c r="DI904" s="8"/>
      <c r="DJ904" s="8"/>
      <c r="DK904" s="8"/>
      <c r="DL904" s="8"/>
      <c r="DM904" s="8"/>
      <c r="DN904" s="8"/>
      <c r="DO904" s="8"/>
      <c r="DP904" s="8"/>
      <c r="DQ904" s="8"/>
      <c r="DR904" s="8"/>
      <c r="DS904" s="8"/>
      <c r="DT904" s="8"/>
      <c r="DU904" s="8"/>
      <c r="DV904" s="8"/>
      <c r="DW904" s="8"/>
      <c r="DX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  <c r="CG905" s="8"/>
      <c r="CH905" s="8"/>
      <c r="CI905" s="8"/>
      <c r="CJ905" s="8"/>
      <c r="CK905" s="8"/>
      <c r="CL905" s="8"/>
      <c r="CM905" s="8"/>
      <c r="CN905" s="8"/>
      <c r="CO905" s="8"/>
      <c r="CP905" s="8"/>
      <c r="CQ905" s="8"/>
      <c r="CR905" s="8"/>
      <c r="CS905" s="8"/>
      <c r="CT905" s="8"/>
      <c r="CU905" s="8"/>
      <c r="CV905" s="8"/>
      <c r="CW905" s="8"/>
      <c r="CX905" s="8"/>
      <c r="CY905" s="8"/>
      <c r="CZ905" s="8"/>
      <c r="DA905" s="8"/>
      <c r="DB905" s="8"/>
      <c r="DC905" s="8"/>
      <c r="DD905" s="8"/>
      <c r="DE905" s="8"/>
      <c r="DF905" s="8"/>
      <c r="DG905" s="8"/>
      <c r="DH905" s="8"/>
      <c r="DI905" s="8"/>
      <c r="DJ905" s="8"/>
      <c r="DK905" s="8"/>
      <c r="DL905" s="8"/>
      <c r="DM905" s="8"/>
      <c r="DN905" s="8"/>
      <c r="DO905" s="8"/>
      <c r="DP905" s="8"/>
      <c r="DQ905" s="8"/>
      <c r="DR905" s="8"/>
      <c r="DS905" s="8"/>
      <c r="DT905" s="8"/>
      <c r="DU905" s="8"/>
      <c r="DV905" s="8"/>
      <c r="DW905" s="8"/>
      <c r="DX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8"/>
      <c r="CH906" s="8"/>
      <c r="CI906" s="8"/>
      <c r="CJ906" s="8"/>
      <c r="CK906" s="8"/>
      <c r="CL906" s="8"/>
      <c r="CM906" s="8"/>
      <c r="CN906" s="8"/>
      <c r="CO906" s="8"/>
      <c r="CP906" s="8"/>
      <c r="CQ906" s="8"/>
      <c r="CR906" s="8"/>
      <c r="CS906" s="8"/>
      <c r="CT906" s="8"/>
      <c r="CU906" s="8"/>
      <c r="CV906" s="8"/>
      <c r="CW906" s="8"/>
      <c r="CX906" s="8"/>
      <c r="CY906" s="8"/>
      <c r="CZ906" s="8"/>
      <c r="DA906" s="8"/>
      <c r="DB906" s="8"/>
      <c r="DC906" s="8"/>
      <c r="DD906" s="8"/>
      <c r="DE906" s="8"/>
      <c r="DF906" s="8"/>
      <c r="DG906" s="8"/>
      <c r="DH906" s="8"/>
      <c r="DI906" s="8"/>
      <c r="DJ906" s="8"/>
      <c r="DK906" s="8"/>
      <c r="DL906" s="8"/>
      <c r="DM906" s="8"/>
      <c r="DN906" s="8"/>
      <c r="DO906" s="8"/>
      <c r="DP906" s="8"/>
      <c r="DQ906" s="8"/>
      <c r="DR906" s="8"/>
      <c r="DS906" s="8"/>
      <c r="DT906" s="8"/>
      <c r="DU906" s="8"/>
      <c r="DV906" s="8"/>
      <c r="DW906" s="8"/>
      <c r="DX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  <c r="CF907" s="8"/>
      <c r="CG907" s="8"/>
      <c r="CH907" s="8"/>
      <c r="CI907" s="8"/>
      <c r="CJ907" s="8"/>
      <c r="CK907" s="8"/>
      <c r="CL907" s="8"/>
      <c r="CM907" s="8"/>
      <c r="CN907" s="8"/>
      <c r="CO907" s="8"/>
      <c r="CP907" s="8"/>
      <c r="CQ907" s="8"/>
      <c r="CR907" s="8"/>
      <c r="CS907" s="8"/>
      <c r="CT907" s="8"/>
      <c r="CU907" s="8"/>
      <c r="CV907" s="8"/>
      <c r="CW907" s="8"/>
      <c r="CX907" s="8"/>
      <c r="CY907" s="8"/>
      <c r="CZ907" s="8"/>
      <c r="DA907" s="8"/>
      <c r="DB907" s="8"/>
      <c r="DC907" s="8"/>
      <c r="DD907" s="8"/>
      <c r="DE907" s="8"/>
      <c r="DF907" s="8"/>
      <c r="DG907" s="8"/>
      <c r="DH907" s="8"/>
      <c r="DI907" s="8"/>
      <c r="DJ907" s="8"/>
      <c r="DK907" s="8"/>
      <c r="DL907" s="8"/>
      <c r="DM907" s="8"/>
      <c r="DN907" s="8"/>
      <c r="DO907" s="8"/>
      <c r="DP907" s="8"/>
      <c r="DQ907" s="8"/>
      <c r="DR907" s="8"/>
      <c r="DS907" s="8"/>
      <c r="DT907" s="8"/>
      <c r="DU907" s="8"/>
      <c r="DV907" s="8"/>
      <c r="DW907" s="8"/>
      <c r="DX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  <c r="CG908" s="8"/>
      <c r="CH908" s="8"/>
      <c r="CI908" s="8"/>
      <c r="CJ908" s="8"/>
      <c r="CK908" s="8"/>
      <c r="CL908" s="8"/>
      <c r="CM908" s="8"/>
      <c r="CN908" s="8"/>
      <c r="CO908" s="8"/>
      <c r="CP908" s="8"/>
      <c r="CQ908" s="8"/>
      <c r="CR908" s="8"/>
      <c r="CS908" s="8"/>
      <c r="CT908" s="8"/>
      <c r="CU908" s="8"/>
      <c r="CV908" s="8"/>
      <c r="CW908" s="8"/>
      <c r="CX908" s="8"/>
      <c r="CY908" s="8"/>
      <c r="CZ908" s="8"/>
      <c r="DA908" s="8"/>
      <c r="DB908" s="8"/>
      <c r="DC908" s="8"/>
      <c r="DD908" s="8"/>
      <c r="DE908" s="8"/>
      <c r="DF908" s="8"/>
      <c r="DG908" s="8"/>
      <c r="DH908" s="8"/>
      <c r="DI908" s="8"/>
      <c r="DJ908" s="8"/>
      <c r="DK908" s="8"/>
      <c r="DL908" s="8"/>
      <c r="DM908" s="8"/>
      <c r="DN908" s="8"/>
      <c r="DO908" s="8"/>
      <c r="DP908" s="8"/>
      <c r="DQ908" s="8"/>
      <c r="DR908" s="8"/>
      <c r="DS908" s="8"/>
      <c r="DT908" s="8"/>
      <c r="DU908" s="8"/>
      <c r="DV908" s="8"/>
      <c r="DW908" s="8"/>
      <c r="DX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  <c r="CF909" s="8"/>
      <c r="CG909" s="8"/>
      <c r="CH909" s="8"/>
      <c r="CI909" s="8"/>
      <c r="CJ909" s="8"/>
      <c r="CK909" s="8"/>
      <c r="CL909" s="8"/>
      <c r="CM909" s="8"/>
      <c r="CN909" s="8"/>
      <c r="CO909" s="8"/>
      <c r="CP909" s="8"/>
      <c r="CQ909" s="8"/>
      <c r="CR909" s="8"/>
      <c r="CS909" s="8"/>
      <c r="CT909" s="8"/>
      <c r="CU909" s="8"/>
      <c r="CV909" s="8"/>
      <c r="CW909" s="8"/>
      <c r="CX909" s="8"/>
      <c r="CY909" s="8"/>
      <c r="CZ909" s="8"/>
      <c r="DA909" s="8"/>
      <c r="DB909" s="8"/>
      <c r="DC909" s="8"/>
      <c r="DD909" s="8"/>
      <c r="DE909" s="8"/>
      <c r="DF909" s="8"/>
      <c r="DG909" s="8"/>
      <c r="DH909" s="8"/>
      <c r="DI909" s="8"/>
      <c r="DJ909" s="8"/>
      <c r="DK909" s="8"/>
      <c r="DL909" s="8"/>
      <c r="DM909" s="8"/>
      <c r="DN909" s="8"/>
      <c r="DO909" s="8"/>
      <c r="DP909" s="8"/>
      <c r="DQ909" s="8"/>
      <c r="DR909" s="8"/>
      <c r="DS909" s="8"/>
      <c r="DT909" s="8"/>
      <c r="DU909" s="8"/>
      <c r="DV909" s="8"/>
      <c r="DW909" s="8"/>
      <c r="DX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  <c r="CF910" s="8"/>
      <c r="CG910" s="8"/>
      <c r="CH910" s="8"/>
      <c r="CI910" s="8"/>
      <c r="CJ910" s="8"/>
      <c r="CK910" s="8"/>
      <c r="CL910" s="8"/>
      <c r="CM910" s="8"/>
      <c r="CN910" s="8"/>
      <c r="CO910" s="8"/>
      <c r="CP910" s="8"/>
      <c r="CQ910" s="8"/>
      <c r="CR910" s="8"/>
      <c r="CS910" s="8"/>
      <c r="CT910" s="8"/>
      <c r="CU910" s="8"/>
      <c r="CV910" s="8"/>
      <c r="CW910" s="8"/>
      <c r="CX910" s="8"/>
      <c r="CY910" s="8"/>
      <c r="CZ910" s="8"/>
      <c r="DA910" s="8"/>
      <c r="DB910" s="8"/>
      <c r="DC910" s="8"/>
      <c r="DD910" s="8"/>
      <c r="DE910" s="8"/>
      <c r="DF910" s="8"/>
      <c r="DG910" s="8"/>
      <c r="DH910" s="8"/>
      <c r="DI910" s="8"/>
      <c r="DJ910" s="8"/>
      <c r="DK910" s="8"/>
      <c r="DL910" s="8"/>
      <c r="DM910" s="8"/>
      <c r="DN910" s="8"/>
      <c r="DO910" s="8"/>
      <c r="DP910" s="8"/>
      <c r="DQ910" s="8"/>
      <c r="DR910" s="8"/>
      <c r="DS910" s="8"/>
      <c r="DT910" s="8"/>
      <c r="DU910" s="8"/>
      <c r="DV910" s="8"/>
      <c r="DW910" s="8"/>
      <c r="DX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  <c r="CG911" s="8"/>
      <c r="CH911" s="8"/>
      <c r="CI911" s="8"/>
      <c r="CJ911" s="8"/>
      <c r="CK911" s="8"/>
      <c r="CL911" s="8"/>
      <c r="CM911" s="8"/>
      <c r="CN911" s="8"/>
      <c r="CO911" s="8"/>
      <c r="CP911" s="8"/>
      <c r="CQ911" s="8"/>
      <c r="CR911" s="8"/>
      <c r="CS911" s="8"/>
      <c r="CT911" s="8"/>
      <c r="CU911" s="8"/>
      <c r="CV911" s="8"/>
      <c r="CW911" s="8"/>
      <c r="CX911" s="8"/>
      <c r="CY911" s="8"/>
      <c r="CZ911" s="8"/>
      <c r="DA911" s="8"/>
      <c r="DB911" s="8"/>
      <c r="DC911" s="8"/>
      <c r="DD911" s="8"/>
      <c r="DE911" s="8"/>
      <c r="DF911" s="8"/>
      <c r="DG911" s="8"/>
      <c r="DH911" s="8"/>
      <c r="DI911" s="8"/>
      <c r="DJ911" s="8"/>
      <c r="DK911" s="8"/>
      <c r="DL911" s="8"/>
      <c r="DM911" s="8"/>
      <c r="DN911" s="8"/>
      <c r="DO911" s="8"/>
      <c r="DP911" s="8"/>
      <c r="DQ911" s="8"/>
      <c r="DR911" s="8"/>
      <c r="DS911" s="8"/>
      <c r="DT911" s="8"/>
      <c r="DU911" s="8"/>
      <c r="DV911" s="8"/>
      <c r="DW911" s="8"/>
      <c r="DX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  <c r="CG912" s="8"/>
      <c r="CH912" s="8"/>
      <c r="CI912" s="8"/>
      <c r="CJ912" s="8"/>
      <c r="CK912" s="8"/>
      <c r="CL912" s="8"/>
      <c r="CM912" s="8"/>
      <c r="CN912" s="8"/>
      <c r="CO912" s="8"/>
      <c r="CP912" s="8"/>
      <c r="CQ912" s="8"/>
      <c r="CR912" s="8"/>
      <c r="CS912" s="8"/>
      <c r="CT912" s="8"/>
      <c r="CU912" s="8"/>
      <c r="CV912" s="8"/>
      <c r="CW912" s="8"/>
      <c r="CX912" s="8"/>
      <c r="CY912" s="8"/>
      <c r="CZ912" s="8"/>
      <c r="DA912" s="8"/>
      <c r="DB912" s="8"/>
      <c r="DC912" s="8"/>
      <c r="DD912" s="8"/>
      <c r="DE912" s="8"/>
      <c r="DF912" s="8"/>
      <c r="DG912" s="8"/>
      <c r="DH912" s="8"/>
      <c r="DI912" s="8"/>
      <c r="DJ912" s="8"/>
      <c r="DK912" s="8"/>
      <c r="DL912" s="8"/>
      <c r="DM912" s="8"/>
      <c r="DN912" s="8"/>
      <c r="DO912" s="8"/>
      <c r="DP912" s="8"/>
      <c r="DQ912" s="8"/>
      <c r="DR912" s="8"/>
      <c r="DS912" s="8"/>
      <c r="DT912" s="8"/>
      <c r="DU912" s="8"/>
      <c r="DV912" s="8"/>
      <c r="DW912" s="8"/>
      <c r="DX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  <c r="CG913" s="8"/>
      <c r="CH913" s="8"/>
      <c r="CI913" s="8"/>
      <c r="CJ913" s="8"/>
      <c r="CK913" s="8"/>
      <c r="CL913" s="8"/>
      <c r="CM913" s="8"/>
      <c r="CN913" s="8"/>
      <c r="CO913" s="8"/>
      <c r="CP913" s="8"/>
      <c r="CQ913" s="8"/>
      <c r="CR913" s="8"/>
      <c r="CS913" s="8"/>
      <c r="CT913" s="8"/>
      <c r="CU913" s="8"/>
      <c r="CV913" s="8"/>
      <c r="CW913" s="8"/>
      <c r="CX913" s="8"/>
      <c r="CY913" s="8"/>
      <c r="CZ913" s="8"/>
      <c r="DA913" s="8"/>
      <c r="DB913" s="8"/>
      <c r="DC913" s="8"/>
      <c r="DD913" s="8"/>
      <c r="DE913" s="8"/>
      <c r="DF913" s="8"/>
      <c r="DG913" s="8"/>
      <c r="DH913" s="8"/>
      <c r="DI913" s="8"/>
      <c r="DJ913" s="8"/>
      <c r="DK913" s="8"/>
      <c r="DL913" s="8"/>
      <c r="DM913" s="8"/>
      <c r="DN913" s="8"/>
      <c r="DO913" s="8"/>
      <c r="DP913" s="8"/>
      <c r="DQ913" s="8"/>
      <c r="DR913" s="8"/>
      <c r="DS913" s="8"/>
      <c r="DT913" s="8"/>
      <c r="DU913" s="8"/>
      <c r="DV913" s="8"/>
      <c r="DW913" s="8"/>
      <c r="DX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  <c r="CG914" s="8"/>
      <c r="CH914" s="8"/>
      <c r="CI914" s="8"/>
      <c r="CJ914" s="8"/>
      <c r="CK914" s="8"/>
      <c r="CL914" s="8"/>
      <c r="CM914" s="8"/>
      <c r="CN914" s="8"/>
      <c r="CO914" s="8"/>
      <c r="CP914" s="8"/>
      <c r="CQ914" s="8"/>
      <c r="CR914" s="8"/>
      <c r="CS914" s="8"/>
      <c r="CT914" s="8"/>
      <c r="CU914" s="8"/>
      <c r="CV914" s="8"/>
      <c r="CW914" s="8"/>
      <c r="CX914" s="8"/>
      <c r="CY914" s="8"/>
      <c r="CZ914" s="8"/>
      <c r="DA914" s="8"/>
      <c r="DB914" s="8"/>
      <c r="DC914" s="8"/>
      <c r="DD914" s="8"/>
      <c r="DE914" s="8"/>
      <c r="DF914" s="8"/>
      <c r="DG914" s="8"/>
      <c r="DH914" s="8"/>
      <c r="DI914" s="8"/>
      <c r="DJ914" s="8"/>
      <c r="DK914" s="8"/>
      <c r="DL914" s="8"/>
      <c r="DM914" s="8"/>
      <c r="DN914" s="8"/>
      <c r="DO914" s="8"/>
      <c r="DP914" s="8"/>
      <c r="DQ914" s="8"/>
      <c r="DR914" s="8"/>
      <c r="DS914" s="8"/>
      <c r="DT914" s="8"/>
      <c r="DU914" s="8"/>
      <c r="DV914" s="8"/>
      <c r="DW914" s="8"/>
      <c r="DX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  <c r="CG915" s="8"/>
      <c r="CH915" s="8"/>
      <c r="CI915" s="8"/>
      <c r="CJ915" s="8"/>
      <c r="CK915" s="8"/>
      <c r="CL915" s="8"/>
      <c r="CM915" s="8"/>
      <c r="CN915" s="8"/>
      <c r="CO915" s="8"/>
      <c r="CP915" s="8"/>
      <c r="CQ915" s="8"/>
      <c r="CR915" s="8"/>
      <c r="CS915" s="8"/>
      <c r="CT915" s="8"/>
      <c r="CU915" s="8"/>
      <c r="CV915" s="8"/>
      <c r="CW915" s="8"/>
      <c r="CX915" s="8"/>
      <c r="CY915" s="8"/>
      <c r="CZ915" s="8"/>
      <c r="DA915" s="8"/>
      <c r="DB915" s="8"/>
      <c r="DC915" s="8"/>
      <c r="DD915" s="8"/>
      <c r="DE915" s="8"/>
      <c r="DF915" s="8"/>
      <c r="DG915" s="8"/>
      <c r="DH915" s="8"/>
      <c r="DI915" s="8"/>
      <c r="DJ915" s="8"/>
      <c r="DK915" s="8"/>
      <c r="DL915" s="8"/>
      <c r="DM915" s="8"/>
      <c r="DN915" s="8"/>
      <c r="DO915" s="8"/>
      <c r="DP915" s="8"/>
      <c r="DQ915" s="8"/>
      <c r="DR915" s="8"/>
      <c r="DS915" s="8"/>
      <c r="DT915" s="8"/>
      <c r="DU915" s="8"/>
      <c r="DV915" s="8"/>
      <c r="DW915" s="8"/>
      <c r="DX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  <c r="CG916" s="8"/>
      <c r="CH916" s="8"/>
      <c r="CI916" s="8"/>
      <c r="CJ916" s="8"/>
      <c r="CK916" s="8"/>
      <c r="CL916" s="8"/>
      <c r="CM916" s="8"/>
      <c r="CN916" s="8"/>
      <c r="CO916" s="8"/>
      <c r="CP916" s="8"/>
      <c r="CQ916" s="8"/>
      <c r="CR916" s="8"/>
      <c r="CS916" s="8"/>
      <c r="CT916" s="8"/>
      <c r="CU916" s="8"/>
      <c r="CV916" s="8"/>
      <c r="CW916" s="8"/>
      <c r="CX916" s="8"/>
      <c r="CY916" s="8"/>
      <c r="CZ916" s="8"/>
      <c r="DA916" s="8"/>
      <c r="DB916" s="8"/>
      <c r="DC916" s="8"/>
      <c r="DD916" s="8"/>
      <c r="DE916" s="8"/>
      <c r="DF916" s="8"/>
      <c r="DG916" s="8"/>
      <c r="DH916" s="8"/>
      <c r="DI916" s="8"/>
      <c r="DJ916" s="8"/>
      <c r="DK916" s="8"/>
      <c r="DL916" s="8"/>
      <c r="DM916" s="8"/>
      <c r="DN916" s="8"/>
      <c r="DO916" s="8"/>
      <c r="DP916" s="8"/>
      <c r="DQ916" s="8"/>
      <c r="DR916" s="8"/>
      <c r="DS916" s="8"/>
      <c r="DT916" s="8"/>
      <c r="DU916" s="8"/>
      <c r="DV916" s="8"/>
      <c r="DW916" s="8"/>
      <c r="DX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  <c r="CG917" s="8"/>
      <c r="CH917" s="8"/>
      <c r="CI917" s="8"/>
      <c r="CJ917" s="8"/>
      <c r="CK917" s="8"/>
      <c r="CL917" s="8"/>
      <c r="CM917" s="8"/>
      <c r="CN917" s="8"/>
      <c r="CO917" s="8"/>
      <c r="CP917" s="8"/>
      <c r="CQ917" s="8"/>
      <c r="CR917" s="8"/>
      <c r="CS917" s="8"/>
      <c r="CT917" s="8"/>
      <c r="CU917" s="8"/>
      <c r="CV917" s="8"/>
      <c r="CW917" s="8"/>
      <c r="CX917" s="8"/>
      <c r="CY917" s="8"/>
      <c r="CZ917" s="8"/>
      <c r="DA917" s="8"/>
      <c r="DB917" s="8"/>
      <c r="DC917" s="8"/>
      <c r="DD917" s="8"/>
      <c r="DE917" s="8"/>
      <c r="DF917" s="8"/>
      <c r="DG917" s="8"/>
      <c r="DH917" s="8"/>
      <c r="DI917" s="8"/>
      <c r="DJ917" s="8"/>
      <c r="DK917" s="8"/>
      <c r="DL917" s="8"/>
      <c r="DM917" s="8"/>
      <c r="DN917" s="8"/>
      <c r="DO917" s="8"/>
      <c r="DP917" s="8"/>
      <c r="DQ917" s="8"/>
      <c r="DR917" s="8"/>
      <c r="DS917" s="8"/>
      <c r="DT917" s="8"/>
      <c r="DU917" s="8"/>
      <c r="DV917" s="8"/>
      <c r="DW917" s="8"/>
      <c r="DX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  <c r="CG918" s="8"/>
      <c r="CH918" s="8"/>
      <c r="CI918" s="8"/>
      <c r="CJ918" s="8"/>
      <c r="CK918" s="8"/>
      <c r="CL918" s="8"/>
      <c r="CM918" s="8"/>
      <c r="CN918" s="8"/>
      <c r="CO918" s="8"/>
      <c r="CP918" s="8"/>
      <c r="CQ918" s="8"/>
      <c r="CR918" s="8"/>
      <c r="CS918" s="8"/>
      <c r="CT918" s="8"/>
      <c r="CU918" s="8"/>
      <c r="CV918" s="8"/>
      <c r="CW918" s="8"/>
      <c r="CX918" s="8"/>
      <c r="CY918" s="8"/>
      <c r="CZ918" s="8"/>
      <c r="DA918" s="8"/>
      <c r="DB918" s="8"/>
      <c r="DC918" s="8"/>
      <c r="DD918" s="8"/>
      <c r="DE918" s="8"/>
      <c r="DF918" s="8"/>
      <c r="DG918" s="8"/>
      <c r="DH918" s="8"/>
      <c r="DI918" s="8"/>
      <c r="DJ918" s="8"/>
      <c r="DK918" s="8"/>
      <c r="DL918" s="8"/>
      <c r="DM918" s="8"/>
      <c r="DN918" s="8"/>
      <c r="DO918" s="8"/>
      <c r="DP918" s="8"/>
      <c r="DQ918" s="8"/>
      <c r="DR918" s="8"/>
      <c r="DS918" s="8"/>
      <c r="DT918" s="8"/>
      <c r="DU918" s="8"/>
      <c r="DV918" s="8"/>
      <c r="DW918" s="8"/>
      <c r="DX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  <c r="CG919" s="8"/>
      <c r="CH919" s="8"/>
      <c r="CI919" s="8"/>
      <c r="CJ919" s="8"/>
      <c r="CK919" s="8"/>
      <c r="CL919" s="8"/>
      <c r="CM919" s="8"/>
      <c r="CN919" s="8"/>
      <c r="CO919" s="8"/>
      <c r="CP919" s="8"/>
      <c r="CQ919" s="8"/>
      <c r="CR919" s="8"/>
      <c r="CS919" s="8"/>
      <c r="CT919" s="8"/>
      <c r="CU919" s="8"/>
      <c r="CV919" s="8"/>
      <c r="CW919" s="8"/>
      <c r="CX919" s="8"/>
      <c r="CY919" s="8"/>
      <c r="CZ919" s="8"/>
      <c r="DA919" s="8"/>
      <c r="DB919" s="8"/>
      <c r="DC919" s="8"/>
      <c r="DD919" s="8"/>
      <c r="DE919" s="8"/>
      <c r="DF919" s="8"/>
      <c r="DG919" s="8"/>
      <c r="DH919" s="8"/>
      <c r="DI919" s="8"/>
      <c r="DJ919" s="8"/>
      <c r="DK919" s="8"/>
      <c r="DL919" s="8"/>
      <c r="DM919" s="8"/>
      <c r="DN919" s="8"/>
      <c r="DO919" s="8"/>
      <c r="DP919" s="8"/>
      <c r="DQ919" s="8"/>
      <c r="DR919" s="8"/>
      <c r="DS919" s="8"/>
      <c r="DT919" s="8"/>
      <c r="DU919" s="8"/>
      <c r="DV919" s="8"/>
      <c r="DW919" s="8"/>
      <c r="DX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  <c r="CG920" s="8"/>
      <c r="CH920" s="8"/>
      <c r="CI920" s="8"/>
      <c r="CJ920" s="8"/>
      <c r="CK920" s="8"/>
      <c r="CL920" s="8"/>
      <c r="CM920" s="8"/>
      <c r="CN920" s="8"/>
      <c r="CO920" s="8"/>
      <c r="CP920" s="8"/>
      <c r="CQ920" s="8"/>
      <c r="CR920" s="8"/>
      <c r="CS920" s="8"/>
      <c r="CT920" s="8"/>
      <c r="CU920" s="8"/>
      <c r="CV920" s="8"/>
      <c r="CW920" s="8"/>
      <c r="CX920" s="8"/>
      <c r="CY920" s="8"/>
      <c r="CZ920" s="8"/>
      <c r="DA920" s="8"/>
      <c r="DB920" s="8"/>
      <c r="DC920" s="8"/>
      <c r="DD920" s="8"/>
      <c r="DE920" s="8"/>
      <c r="DF920" s="8"/>
      <c r="DG920" s="8"/>
      <c r="DH920" s="8"/>
      <c r="DI920" s="8"/>
      <c r="DJ920" s="8"/>
      <c r="DK920" s="8"/>
      <c r="DL920" s="8"/>
      <c r="DM920" s="8"/>
      <c r="DN920" s="8"/>
      <c r="DO920" s="8"/>
      <c r="DP920" s="8"/>
      <c r="DQ920" s="8"/>
      <c r="DR920" s="8"/>
      <c r="DS920" s="8"/>
      <c r="DT920" s="8"/>
      <c r="DU920" s="8"/>
      <c r="DV920" s="8"/>
      <c r="DW920" s="8"/>
      <c r="DX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  <c r="CG921" s="8"/>
      <c r="CH921" s="8"/>
      <c r="CI921" s="8"/>
      <c r="CJ921" s="8"/>
      <c r="CK921" s="8"/>
      <c r="CL921" s="8"/>
      <c r="CM921" s="8"/>
      <c r="CN921" s="8"/>
      <c r="CO921" s="8"/>
      <c r="CP921" s="8"/>
      <c r="CQ921" s="8"/>
      <c r="CR921" s="8"/>
      <c r="CS921" s="8"/>
      <c r="CT921" s="8"/>
      <c r="CU921" s="8"/>
      <c r="CV921" s="8"/>
      <c r="CW921" s="8"/>
      <c r="CX921" s="8"/>
      <c r="CY921" s="8"/>
      <c r="CZ921" s="8"/>
      <c r="DA921" s="8"/>
      <c r="DB921" s="8"/>
      <c r="DC921" s="8"/>
      <c r="DD921" s="8"/>
      <c r="DE921" s="8"/>
      <c r="DF921" s="8"/>
      <c r="DG921" s="8"/>
      <c r="DH921" s="8"/>
      <c r="DI921" s="8"/>
      <c r="DJ921" s="8"/>
      <c r="DK921" s="8"/>
      <c r="DL921" s="8"/>
      <c r="DM921" s="8"/>
      <c r="DN921" s="8"/>
      <c r="DO921" s="8"/>
      <c r="DP921" s="8"/>
      <c r="DQ921" s="8"/>
      <c r="DR921" s="8"/>
      <c r="DS921" s="8"/>
      <c r="DT921" s="8"/>
      <c r="DU921" s="8"/>
      <c r="DV921" s="8"/>
      <c r="DW921" s="8"/>
      <c r="DX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  <c r="CG922" s="8"/>
      <c r="CH922" s="8"/>
      <c r="CI922" s="8"/>
      <c r="CJ922" s="8"/>
      <c r="CK922" s="8"/>
      <c r="CL922" s="8"/>
      <c r="CM922" s="8"/>
      <c r="CN922" s="8"/>
      <c r="CO922" s="8"/>
      <c r="CP922" s="8"/>
      <c r="CQ922" s="8"/>
      <c r="CR922" s="8"/>
      <c r="CS922" s="8"/>
      <c r="CT922" s="8"/>
      <c r="CU922" s="8"/>
      <c r="CV922" s="8"/>
      <c r="CW922" s="8"/>
      <c r="CX922" s="8"/>
      <c r="CY922" s="8"/>
      <c r="CZ922" s="8"/>
      <c r="DA922" s="8"/>
      <c r="DB922" s="8"/>
      <c r="DC922" s="8"/>
      <c r="DD922" s="8"/>
      <c r="DE922" s="8"/>
      <c r="DF922" s="8"/>
      <c r="DG922" s="8"/>
      <c r="DH922" s="8"/>
      <c r="DI922" s="8"/>
      <c r="DJ922" s="8"/>
      <c r="DK922" s="8"/>
      <c r="DL922" s="8"/>
      <c r="DM922" s="8"/>
      <c r="DN922" s="8"/>
      <c r="DO922" s="8"/>
      <c r="DP922" s="8"/>
      <c r="DQ922" s="8"/>
      <c r="DR922" s="8"/>
      <c r="DS922" s="8"/>
      <c r="DT922" s="8"/>
      <c r="DU922" s="8"/>
      <c r="DV922" s="8"/>
      <c r="DW922" s="8"/>
      <c r="DX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  <c r="CG923" s="8"/>
      <c r="CH923" s="8"/>
      <c r="CI923" s="8"/>
      <c r="CJ923" s="8"/>
      <c r="CK923" s="8"/>
      <c r="CL923" s="8"/>
      <c r="CM923" s="8"/>
      <c r="CN923" s="8"/>
      <c r="CO923" s="8"/>
      <c r="CP923" s="8"/>
      <c r="CQ923" s="8"/>
      <c r="CR923" s="8"/>
      <c r="CS923" s="8"/>
      <c r="CT923" s="8"/>
      <c r="CU923" s="8"/>
      <c r="CV923" s="8"/>
      <c r="CW923" s="8"/>
      <c r="CX923" s="8"/>
      <c r="CY923" s="8"/>
      <c r="CZ923" s="8"/>
      <c r="DA923" s="8"/>
      <c r="DB923" s="8"/>
      <c r="DC923" s="8"/>
      <c r="DD923" s="8"/>
      <c r="DE923" s="8"/>
      <c r="DF923" s="8"/>
      <c r="DG923" s="8"/>
      <c r="DH923" s="8"/>
      <c r="DI923" s="8"/>
      <c r="DJ923" s="8"/>
      <c r="DK923" s="8"/>
      <c r="DL923" s="8"/>
      <c r="DM923" s="8"/>
      <c r="DN923" s="8"/>
      <c r="DO923" s="8"/>
      <c r="DP923" s="8"/>
      <c r="DQ923" s="8"/>
      <c r="DR923" s="8"/>
      <c r="DS923" s="8"/>
      <c r="DT923" s="8"/>
      <c r="DU923" s="8"/>
      <c r="DV923" s="8"/>
      <c r="DW923" s="8"/>
      <c r="DX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  <c r="CG924" s="8"/>
      <c r="CH924" s="8"/>
      <c r="CI924" s="8"/>
      <c r="CJ924" s="8"/>
      <c r="CK924" s="8"/>
      <c r="CL924" s="8"/>
      <c r="CM924" s="8"/>
      <c r="CN924" s="8"/>
      <c r="CO924" s="8"/>
      <c r="CP924" s="8"/>
      <c r="CQ924" s="8"/>
      <c r="CR924" s="8"/>
      <c r="CS924" s="8"/>
      <c r="CT924" s="8"/>
      <c r="CU924" s="8"/>
      <c r="CV924" s="8"/>
      <c r="CW924" s="8"/>
      <c r="CX924" s="8"/>
      <c r="CY924" s="8"/>
      <c r="CZ924" s="8"/>
      <c r="DA924" s="8"/>
      <c r="DB924" s="8"/>
      <c r="DC924" s="8"/>
      <c r="DD924" s="8"/>
      <c r="DE924" s="8"/>
      <c r="DF924" s="8"/>
      <c r="DG924" s="8"/>
      <c r="DH924" s="8"/>
      <c r="DI924" s="8"/>
      <c r="DJ924" s="8"/>
      <c r="DK924" s="8"/>
      <c r="DL924" s="8"/>
      <c r="DM924" s="8"/>
      <c r="DN924" s="8"/>
      <c r="DO924" s="8"/>
      <c r="DP924" s="8"/>
      <c r="DQ924" s="8"/>
      <c r="DR924" s="8"/>
      <c r="DS924" s="8"/>
      <c r="DT924" s="8"/>
      <c r="DU924" s="8"/>
      <c r="DV924" s="8"/>
      <c r="DW924" s="8"/>
      <c r="DX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  <c r="CG925" s="8"/>
      <c r="CH925" s="8"/>
      <c r="CI925" s="8"/>
      <c r="CJ925" s="8"/>
      <c r="CK925" s="8"/>
      <c r="CL925" s="8"/>
      <c r="CM925" s="8"/>
      <c r="CN925" s="8"/>
      <c r="CO925" s="8"/>
      <c r="CP925" s="8"/>
      <c r="CQ925" s="8"/>
      <c r="CR925" s="8"/>
      <c r="CS925" s="8"/>
      <c r="CT925" s="8"/>
      <c r="CU925" s="8"/>
      <c r="CV925" s="8"/>
      <c r="CW925" s="8"/>
      <c r="CX925" s="8"/>
      <c r="CY925" s="8"/>
      <c r="CZ925" s="8"/>
      <c r="DA925" s="8"/>
      <c r="DB925" s="8"/>
      <c r="DC925" s="8"/>
      <c r="DD925" s="8"/>
      <c r="DE925" s="8"/>
      <c r="DF925" s="8"/>
      <c r="DG925" s="8"/>
      <c r="DH925" s="8"/>
      <c r="DI925" s="8"/>
      <c r="DJ925" s="8"/>
      <c r="DK925" s="8"/>
      <c r="DL925" s="8"/>
      <c r="DM925" s="8"/>
      <c r="DN925" s="8"/>
      <c r="DO925" s="8"/>
      <c r="DP925" s="8"/>
      <c r="DQ925" s="8"/>
      <c r="DR925" s="8"/>
      <c r="DS925" s="8"/>
      <c r="DT925" s="8"/>
      <c r="DU925" s="8"/>
      <c r="DV925" s="8"/>
      <c r="DW925" s="8"/>
      <c r="DX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  <c r="CG926" s="8"/>
      <c r="CH926" s="8"/>
      <c r="CI926" s="8"/>
      <c r="CJ926" s="8"/>
      <c r="CK926" s="8"/>
      <c r="CL926" s="8"/>
      <c r="CM926" s="8"/>
      <c r="CN926" s="8"/>
      <c r="CO926" s="8"/>
      <c r="CP926" s="8"/>
      <c r="CQ926" s="8"/>
      <c r="CR926" s="8"/>
      <c r="CS926" s="8"/>
      <c r="CT926" s="8"/>
      <c r="CU926" s="8"/>
      <c r="CV926" s="8"/>
      <c r="CW926" s="8"/>
      <c r="CX926" s="8"/>
      <c r="CY926" s="8"/>
      <c r="CZ926" s="8"/>
      <c r="DA926" s="8"/>
      <c r="DB926" s="8"/>
      <c r="DC926" s="8"/>
      <c r="DD926" s="8"/>
      <c r="DE926" s="8"/>
      <c r="DF926" s="8"/>
      <c r="DG926" s="8"/>
      <c r="DH926" s="8"/>
      <c r="DI926" s="8"/>
      <c r="DJ926" s="8"/>
      <c r="DK926" s="8"/>
      <c r="DL926" s="8"/>
      <c r="DM926" s="8"/>
      <c r="DN926" s="8"/>
      <c r="DO926" s="8"/>
      <c r="DP926" s="8"/>
      <c r="DQ926" s="8"/>
      <c r="DR926" s="8"/>
      <c r="DS926" s="8"/>
      <c r="DT926" s="8"/>
      <c r="DU926" s="8"/>
      <c r="DV926" s="8"/>
      <c r="DW926" s="8"/>
      <c r="DX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  <c r="CG927" s="8"/>
      <c r="CH927" s="8"/>
      <c r="CI927" s="8"/>
      <c r="CJ927" s="8"/>
      <c r="CK927" s="8"/>
      <c r="CL927" s="8"/>
      <c r="CM927" s="8"/>
      <c r="CN927" s="8"/>
      <c r="CO927" s="8"/>
      <c r="CP927" s="8"/>
      <c r="CQ927" s="8"/>
      <c r="CR927" s="8"/>
      <c r="CS927" s="8"/>
      <c r="CT927" s="8"/>
      <c r="CU927" s="8"/>
      <c r="CV927" s="8"/>
      <c r="CW927" s="8"/>
      <c r="CX927" s="8"/>
      <c r="CY927" s="8"/>
      <c r="CZ927" s="8"/>
      <c r="DA927" s="8"/>
      <c r="DB927" s="8"/>
      <c r="DC927" s="8"/>
      <c r="DD927" s="8"/>
      <c r="DE927" s="8"/>
      <c r="DF927" s="8"/>
      <c r="DG927" s="8"/>
      <c r="DH927" s="8"/>
      <c r="DI927" s="8"/>
      <c r="DJ927" s="8"/>
      <c r="DK927" s="8"/>
      <c r="DL927" s="8"/>
      <c r="DM927" s="8"/>
      <c r="DN927" s="8"/>
      <c r="DO927" s="8"/>
      <c r="DP927" s="8"/>
      <c r="DQ927" s="8"/>
      <c r="DR927" s="8"/>
      <c r="DS927" s="8"/>
      <c r="DT927" s="8"/>
      <c r="DU927" s="8"/>
      <c r="DV927" s="8"/>
      <c r="DW927" s="8"/>
      <c r="DX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  <c r="CG928" s="8"/>
      <c r="CH928" s="8"/>
      <c r="CI928" s="8"/>
      <c r="CJ928" s="8"/>
      <c r="CK928" s="8"/>
      <c r="CL928" s="8"/>
      <c r="CM928" s="8"/>
      <c r="CN928" s="8"/>
      <c r="CO928" s="8"/>
      <c r="CP928" s="8"/>
      <c r="CQ928" s="8"/>
      <c r="CR928" s="8"/>
      <c r="CS928" s="8"/>
      <c r="CT928" s="8"/>
      <c r="CU928" s="8"/>
      <c r="CV928" s="8"/>
      <c r="CW928" s="8"/>
      <c r="CX928" s="8"/>
      <c r="CY928" s="8"/>
      <c r="CZ928" s="8"/>
      <c r="DA928" s="8"/>
      <c r="DB928" s="8"/>
      <c r="DC928" s="8"/>
      <c r="DD928" s="8"/>
      <c r="DE928" s="8"/>
      <c r="DF928" s="8"/>
      <c r="DG928" s="8"/>
      <c r="DH928" s="8"/>
      <c r="DI928" s="8"/>
      <c r="DJ928" s="8"/>
      <c r="DK928" s="8"/>
      <c r="DL928" s="8"/>
      <c r="DM928" s="8"/>
      <c r="DN928" s="8"/>
      <c r="DO928" s="8"/>
      <c r="DP928" s="8"/>
      <c r="DQ928" s="8"/>
      <c r="DR928" s="8"/>
      <c r="DS928" s="8"/>
      <c r="DT928" s="8"/>
      <c r="DU928" s="8"/>
      <c r="DV928" s="8"/>
      <c r="DW928" s="8"/>
      <c r="DX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  <c r="CG929" s="8"/>
      <c r="CH929" s="8"/>
      <c r="CI929" s="8"/>
      <c r="CJ929" s="8"/>
      <c r="CK929" s="8"/>
      <c r="CL929" s="8"/>
      <c r="CM929" s="8"/>
      <c r="CN929" s="8"/>
      <c r="CO929" s="8"/>
      <c r="CP929" s="8"/>
      <c r="CQ929" s="8"/>
      <c r="CR929" s="8"/>
      <c r="CS929" s="8"/>
      <c r="CT929" s="8"/>
      <c r="CU929" s="8"/>
      <c r="CV929" s="8"/>
      <c r="CW929" s="8"/>
      <c r="CX929" s="8"/>
      <c r="CY929" s="8"/>
      <c r="CZ929" s="8"/>
      <c r="DA929" s="8"/>
      <c r="DB929" s="8"/>
      <c r="DC929" s="8"/>
      <c r="DD929" s="8"/>
      <c r="DE929" s="8"/>
      <c r="DF929" s="8"/>
      <c r="DG929" s="8"/>
      <c r="DH929" s="8"/>
      <c r="DI929" s="8"/>
      <c r="DJ929" s="8"/>
      <c r="DK929" s="8"/>
      <c r="DL929" s="8"/>
      <c r="DM929" s="8"/>
      <c r="DN929" s="8"/>
      <c r="DO929" s="8"/>
      <c r="DP929" s="8"/>
      <c r="DQ929" s="8"/>
      <c r="DR929" s="8"/>
      <c r="DS929" s="8"/>
      <c r="DT929" s="8"/>
      <c r="DU929" s="8"/>
      <c r="DV929" s="8"/>
      <c r="DW929" s="8"/>
      <c r="DX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  <c r="CG930" s="8"/>
      <c r="CH930" s="8"/>
      <c r="CI930" s="8"/>
      <c r="CJ930" s="8"/>
      <c r="CK930" s="8"/>
      <c r="CL930" s="8"/>
      <c r="CM930" s="8"/>
      <c r="CN930" s="8"/>
      <c r="CO930" s="8"/>
      <c r="CP930" s="8"/>
      <c r="CQ930" s="8"/>
      <c r="CR930" s="8"/>
      <c r="CS930" s="8"/>
      <c r="CT930" s="8"/>
      <c r="CU930" s="8"/>
      <c r="CV930" s="8"/>
      <c r="CW930" s="8"/>
      <c r="CX930" s="8"/>
      <c r="CY930" s="8"/>
      <c r="CZ930" s="8"/>
      <c r="DA930" s="8"/>
      <c r="DB930" s="8"/>
      <c r="DC930" s="8"/>
      <c r="DD930" s="8"/>
      <c r="DE930" s="8"/>
      <c r="DF930" s="8"/>
      <c r="DG930" s="8"/>
      <c r="DH930" s="8"/>
      <c r="DI930" s="8"/>
      <c r="DJ930" s="8"/>
      <c r="DK930" s="8"/>
      <c r="DL930" s="8"/>
      <c r="DM930" s="8"/>
      <c r="DN930" s="8"/>
      <c r="DO930" s="8"/>
      <c r="DP930" s="8"/>
      <c r="DQ930" s="8"/>
      <c r="DR930" s="8"/>
      <c r="DS930" s="8"/>
      <c r="DT930" s="8"/>
      <c r="DU930" s="8"/>
      <c r="DV930" s="8"/>
      <c r="DW930" s="8"/>
      <c r="DX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  <c r="CG931" s="8"/>
      <c r="CH931" s="8"/>
      <c r="CI931" s="8"/>
      <c r="CJ931" s="8"/>
      <c r="CK931" s="8"/>
      <c r="CL931" s="8"/>
      <c r="CM931" s="8"/>
      <c r="CN931" s="8"/>
      <c r="CO931" s="8"/>
      <c r="CP931" s="8"/>
      <c r="CQ931" s="8"/>
      <c r="CR931" s="8"/>
      <c r="CS931" s="8"/>
      <c r="CT931" s="8"/>
      <c r="CU931" s="8"/>
      <c r="CV931" s="8"/>
      <c r="CW931" s="8"/>
      <c r="CX931" s="8"/>
      <c r="CY931" s="8"/>
      <c r="CZ931" s="8"/>
      <c r="DA931" s="8"/>
      <c r="DB931" s="8"/>
      <c r="DC931" s="8"/>
      <c r="DD931" s="8"/>
      <c r="DE931" s="8"/>
      <c r="DF931" s="8"/>
      <c r="DG931" s="8"/>
      <c r="DH931" s="8"/>
      <c r="DI931" s="8"/>
      <c r="DJ931" s="8"/>
      <c r="DK931" s="8"/>
      <c r="DL931" s="8"/>
      <c r="DM931" s="8"/>
      <c r="DN931" s="8"/>
      <c r="DO931" s="8"/>
      <c r="DP931" s="8"/>
      <c r="DQ931" s="8"/>
      <c r="DR931" s="8"/>
      <c r="DS931" s="8"/>
      <c r="DT931" s="8"/>
      <c r="DU931" s="8"/>
      <c r="DV931" s="8"/>
      <c r="DW931" s="8"/>
      <c r="DX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  <c r="CG932" s="8"/>
      <c r="CH932" s="8"/>
      <c r="CI932" s="8"/>
      <c r="CJ932" s="8"/>
      <c r="CK932" s="8"/>
      <c r="CL932" s="8"/>
      <c r="CM932" s="8"/>
      <c r="CN932" s="8"/>
      <c r="CO932" s="8"/>
      <c r="CP932" s="8"/>
      <c r="CQ932" s="8"/>
      <c r="CR932" s="8"/>
      <c r="CS932" s="8"/>
      <c r="CT932" s="8"/>
      <c r="CU932" s="8"/>
      <c r="CV932" s="8"/>
      <c r="CW932" s="8"/>
      <c r="CX932" s="8"/>
      <c r="CY932" s="8"/>
      <c r="CZ932" s="8"/>
      <c r="DA932" s="8"/>
      <c r="DB932" s="8"/>
      <c r="DC932" s="8"/>
      <c r="DD932" s="8"/>
      <c r="DE932" s="8"/>
      <c r="DF932" s="8"/>
      <c r="DG932" s="8"/>
      <c r="DH932" s="8"/>
      <c r="DI932" s="8"/>
      <c r="DJ932" s="8"/>
      <c r="DK932" s="8"/>
      <c r="DL932" s="8"/>
      <c r="DM932" s="8"/>
      <c r="DN932" s="8"/>
      <c r="DO932" s="8"/>
      <c r="DP932" s="8"/>
      <c r="DQ932" s="8"/>
      <c r="DR932" s="8"/>
      <c r="DS932" s="8"/>
      <c r="DT932" s="8"/>
      <c r="DU932" s="8"/>
      <c r="DV932" s="8"/>
      <c r="DW932" s="8"/>
      <c r="DX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  <c r="CG933" s="8"/>
      <c r="CH933" s="8"/>
      <c r="CI933" s="8"/>
      <c r="CJ933" s="8"/>
      <c r="CK933" s="8"/>
      <c r="CL933" s="8"/>
      <c r="CM933" s="8"/>
      <c r="CN933" s="8"/>
      <c r="CO933" s="8"/>
      <c r="CP933" s="8"/>
      <c r="CQ933" s="8"/>
      <c r="CR933" s="8"/>
      <c r="CS933" s="8"/>
      <c r="CT933" s="8"/>
      <c r="CU933" s="8"/>
      <c r="CV933" s="8"/>
      <c r="CW933" s="8"/>
      <c r="CX933" s="8"/>
      <c r="CY933" s="8"/>
      <c r="CZ933" s="8"/>
      <c r="DA933" s="8"/>
      <c r="DB933" s="8"/>
      <c r="DC933" s="8"/>
      <c r="DD933" s="8"/>
      <c r="DE933" s="8"/>
      <c r="DF933" s="8"/>
      <c r="DG933" s="8"/>
      <c r="DH933" s="8"/>
      <c r="DI933" s="8"/>
      <c r="DJ933" s="8"/>
      <c r="DK933" s="8"/>
      <c r="DL933" s="8"/>
      <c r="DM933" s="8"/>
      <c r="DN933" s="8"/>
      <c r="DO933" s="8"/>
      <c r="DP933" s="8"/>
      <c r="DQ933" s="8"/>
      <c r="DR933" s="8"/>
      <c r="DS933" s="8"/>
      <c r="DT933" s="8"/>
      <c r="DU933" s="8"/>
      <c r="DV933" s="8"/>
      <c r="DW933" s="8"/>
      <c r="DX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  <c r="CG934" s="8"/>
      <c r="CH934" s="8"/>
      <c r="CI934" s="8"/>
      <c r="CJ934" s="8"/>
      <c r="CK934" s="8"/>
      <c r="CL934" s="8"/>
      <c r="CM934" s="8"/>
      <c r="CN934" s="8"/>
      <c r="CO934" s="8"/>
      <c r="CP934" s="8"/>
      <c r="CQ934" s="8"/>
      <c r="CR934" s="8"/>
      <c r="CS934" s="8"/>
      <c r="CT934" s="8"/>
      <c r="CU934" s="8"/>
      <c r="CV934" s="8"/>
      <c r="CW934" s="8"/>
      <c r="CX934" s="8"/>
      <c r="CY934" s="8"/>
      <c r="CZ934" s="8"/>
      <c r="DA934" s="8"/>
      <c r="DB934" s="8"/>
      <c r="DC934" s="8"/>
      <c r="DD934" s="8"/>
      <c r="DE934" s="8"/>
      <c r="DF934" s="8"/>
      <c r="DG934" s="8"/>
      <c r="DH934" s="8"/>
      <c r="DI934" s="8"/>
      <c r="DJ934" s="8"/>
      <c r="DK934" s="8"/>
      <c r="DL934" s="8"/>
      <c r="DM934" s="8"/>
      <c r="DN934" s="8"/>
      <c r="DO934" s="8"/>
      <c r="DP934" s="8"/>
      <c r="DQ934" s="8"/>
      <c r="DR934" s="8"/>
      <c r="DS934" s="8"/>
      <c r="DT934" s="8"/>
      <c r="DU934" s="8"/>
      <c r="DV934" s="8"/>
      <c r="DW934" s="8"/>
      <c r="DX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  <c r="CG935" s="8"/>
      <c r="CH935" s="8"/>
      <c r="CI935" s="8"/>
      <c r="CJ935" s="8"/>
      <c r="CK935" s="8"/>
      <c r="CL935" s="8"/>
      <c r="CM935" s="8"/>
      <c r="CN935" s="8"/>
      <c r="CO935" s="8"/>
      <c r="CP935" s="8"/>
      <c r="CQ935" s="8"/>
      <c r="CR935" s="8"/>
      <c r="CS935" s="8"/>
      <c r="CT935" s="8"/>
      <c r="CU935" s="8"/>
      <c r="CV935" s="8"/>
      <c r="CW935" s="8"/>
      <c r="CX935" s="8"/>
      <c r="CY935" s="8"/>
      <c r="CZ935" s="8"/>
      <c r="DA935" s="8"/>
      <c r="DB935" s="8"/>
      <c r="DC935" s="8"/>
      <c r="DD935" s="8"/>
      <c r="DE935" s="8"/>
      <c r="DF935" s="8"/>
      <c r="DG935" s="8"/>
      <c r="DH935" s="8"/>
      <c r="DI935" s="8"/>
      <c r="DJ935" s="8"/>
      <c r="DK935" s="8"/>
      <c r="DL935" s="8"/>
      <c r="DM935" s="8"/>
      <c r="DN935" s="8"/>
      <c r="DO935" s="8"/>
      <c r="DP935" s="8"/>
      <c r="DQ935" s="8"/>
      <c r="DR935" s="8"/>
      <c r="DS935" s="8"/>
      <c r="DT935" s="8"/>
      <c r="DU935" s="8"/>
      <c r="DV935" s="8"/>
      <c r="DW935" s="8"/>
      <c r="DX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  <c r="CG936" s="8"/>
      <c r="CH936" s="8"/>
      <c r="CI936" s="8"/>
      <c r="CJ936" s="8"/>
      <c r="CK936" s="8"/>
      <c r="CL936" s="8"/>
      <c r="CM936" s="8"/>
      <c r="CN936" s="8"/>
      <c r="CO936" s="8"/>
      <c r="CP936" s="8"/>
      <c r="CQ936" s="8"/>
      <c r="CR936" s="8"/>
      <c r="CS936" s="8"/>
      <c r="CT936" s="8"/>
      <c r="CU936" s="8"/>
      <c r="CV936" s="8"/>
      <c r="CW936" s="8"/>
      <c r="CX936" s="8"/>
      <c r="CY936" s="8"/>
      <c r="CZ936" s="8"/>
      <c r="DA936" s="8"/>
      <c r="DB936" s="8"/>
      <c r="DC936" s="8"/>
      <c r="DD936" s="8"/>
      <c r="DE936" s="8"/>
      <c r="DF936" s="8"/>
      <c r="DG936" s="8"/>
      <c r="DH936" s="8"/>
      <c r="DI936" s="8"/>
      <c r="DJ936" s="8"/>
      <c r="DK936" s="8"/>
      <c r="DL936" s="8"/>
      <c r="DM936" s="8"/>
      <c r="DN936" s="8"/>
      <c r="DO936" s="8"/>
      <c r="DP936" s="8"/>
      <c r="DQ936" s="8"/>
      <c r="DR936" s="8"/>
      <c r="DS936" s="8"/>
      <c r="DT936" s="8"/>
      <c r="DU936" s="8"/>
      <c r="DV936" s="8"/>
      <c r="DW936" s="8"/>
      <c r="DX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  <c r="CG937" s="8"/>
      <c r="CH937" s="8"/>
      <c r="CI937" s="8"/>
      <c r="CJ937" s="8"/>
      <c r="CK937" s="8"/>
      <c r="CL937" s="8"/>
      <c r="CM937" s="8"/>
      <c r="CN937" s="8"/>
      <c r="CO937" s="8"/>
      <c r="CP937" s="8"/>
      <c r="CQ937" s="8"/>
      <c r="CR937" s="8"/>
      <c r="CS937" s="8"/>
      <c r="CT937" s="8"/>
      <c r="CU937" s="8"/>
      <c r="CV937" s="8"/>
      <c r="CW937" s="8"/>
      <c r="CX937" s="8"/>
      <c r="CY937" s="8"/>
      <c r="CZ937" s="8"/>
      <c r="DA937" s="8"/>
      <c r="DB937" s="8"/>
      <c r="DC937" s="8"/>
      <c r="DD937" s="8"/>
      <c r="DE937" s="8"/>
      <c r="DF937" s="8"/>
      <c r="DG937" s="8"/>
      <c r="DH937" s="8"/>
      <c r="DI937" s="8"/>
      <c r="DJ937" s="8"/>
      <c r="DK937" s="8"/>
      <c r="DL937" s="8"/>
      <c r="DM937" s="8"/>
      <c r="DN937" s="8"/>
      <c r="DO937" s="8"/>
      <c r="DP937" s="8"/>
      <c r="DQ937" s="8"/>
      <c r="DR937" s="8"/>
      <c r="DS937" s="8"/>
      <c r="DT937" s="8"/>
      <c r="DU937" s="8"/>
      <c r="DV937" s="8"/>
      <c r="DW937" s="8"/>
      <c r="DX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  <c r="CG938" s="8"/>
      <c r="CH938" s="8"/>
      <c r="CI938" s="8"/>
      <c r="CJ938" s="8"/>
      <c r="CK938" s="8"/>
      <c r="CL938" s="8"/>
      <c r="CM938" s="8"/>
      <c r="CN938" s="8"/>
      <c r="CO938" s="8"/>
      <c r="CP938" s="8"/>
      <c r="CQ938" s="8"/>
      <c r="CR938" s="8"/>
      <c r="CS938" s="8"/>
      <c r="CT938" s="8"/>
      <c r="CU938" s="8"/>
      <c r="CV938" s="8"/>
      <c r="CW938" s="8"/>
      <c r="CX938" s="8"/>
      <c r="CY938" s="8"/>
      <c r="CZ938" s="8"/>
      <c r="DA938" s="8"/>
      <c r="DB938" s="8"/>
      <c r="DC938" s="8"/>
      <c r="DD938" s="8"/>
      <c r="DE938" s="8"/>
      <c r="DF938" s="8"/>
      <c r="DG938" s="8"/>
      <c r="DH938" s="8"/>
      <c r="DI938" s="8"/>
      <c r="DJ938" s="8"/>
      <c r="DK938" s="8"/>
      <c r="DL938" s="8"/>
      <c r="DM938" s="8"/>
      <c r="DN938" s="8"/>
      <c r="DO938" s="8"/>
      <c r="DP938" s="8"/>
      <c r="DQ938" s="8"/>
      <c r="DR938" s="8"/>
      <c r="DS938" s="8"/>
      <c r="DT938" s="8"/>
      <c r="DU938" s="8"/>
      <c r="DV938" s="8"/>
      <c r="DW938" s="8"/>
      <c r="DX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  <c r="CG939" s="8"/>
      <c r="CH939" s="8"/>
      <c r="CI939" s="8"/>
      <c r="CJ939" s="8"/>
      <c r="CK939" s="8"/>
      <c r="CL939" s="8"/>
      <c r="CM939" s="8"/>
      <c r="CN939" s="8"/>
      <c r="CO939" s="8"/>
      <c r="CP939" s="8"/>
      <c r="CQ939" s="8"/>
      <c r="CR939" s="8"/>
      <c r="CS939" s="8"/>
      <c r="CT939" s="8"/>
      <c r="CU939" s="8"/>
      <c r="CV939" s="8"/>
      <c r="CW939" s="8"/>
      <c r="CX939" s="8"/>
      <c r="CY939" s="8"/>
      <c r="CZ939" s="8"/>
      <c r="DA939" s="8"/>
      <c r="DB939" s="8"/>
      <c r="DC939" s="8"/>
      <c r="DD939" s="8"/>
      <c r="DE939" s="8"/>
      <c r="DF939" s="8"/>
      <c r="DG939" s="8"/>
      <c r="DH939" s="8"/>
      <c r="DI939" s="8"/>
      <c r="DJ939" s="8"/>
      <c r="DK939" s="8"/>
      <c r="DL939" s="8"/>
      <c r="DM939" s="8"/>
      <c r="DN939" s="8"/>
      <c r="DO939" s="8"/>
      <c r="DP939" s="8"/>
      <c r="DQ939" s="8"/>
      <c r="DR939" s="8"/>
      <c r="DS939" s="8"/>
      <c r="DT939" s="8"/>
      <c r="DU939" s="8"/>
      <c r="DV939" s="8"/>
      <c r="DW939" s="8"/>
      <c r="DX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  <c r="CG940" s="8"/>
      <c r="CH940" s="8"/>
      <c r="CI940" s="8"/>
      <c r="CJ940" s="8"/>
      <c r="CK940" s="8"/>
      <c r="CL940" s="8"/>
      <c r="CM940" s="8"/>
      <c r="CN940" s="8"/>
      <c r="CO940" s="8"/>
      <c r="CP940" s="8"/>
      <c r="CQ940" s="8"/>
      <c r="CR940" s="8"/>
      <c r="CS940" s="8"/>
      <c r="CT940" s="8"/>
      <c r="CU940" s="8"/>
      <c r="CV940" s="8"/>
      <c r="CW940" s="8"/>
      <c r="CX940" s="8"/>
      <c r="CY940" s="8"/>
      <c r="CZ940" s="8"/>
      <c r="DA940" s="8"/>
      <c r="DB940" s="8"/>
      <c r="DC940" s="8"/>
      <c r="DD940" s="8"/>
      <c r="DE940" s="8"/>
      <c r="DF940" s="8"/>
      <c r="DG940" s="8"/>
      <c r="DH940" s="8"/>
      <c r="DI940" s="8"/>
      <c r="DJ940" s="8"/>
      <c r="DK940" s="8"/>
      <c r="DL940" s="8"/>
      <c r="DM940" s="8"/>
      <c r="DN940" s="8"/>
      <c r="DO940" s="8"/>
      <c r="DP940" s="8"/>
      <c r="DQ940" s="8"/>
      <c r="DR940" s="8"/>
      <c r="DS940" s="8"/>
      <c r="DT940" s="8"/>
      <c r="DU940" s="8"/>
      <c r="DV940" s="8"/>
      <c r="DW940" s="8"/>
      <c r="DX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  <c r="CG941" s="8"/>
      <c r="CH941" s="8"/>
      <c r="CI941" s="8"/>
      <c r="CJ941" s="8"/>
      <c r="CK941" s="8"/>
      <c r="CL941" s="8"/>
      <c r="CM941" s="8"/>
      <c r="CN941" s="8"/>
      <c r="CO941" s="8"/>
      <c r="CP941" s="8"/>
      <c r="CQ941" s="8"/>
      <c r="CR941" s="8"/>
      <c r="CS941" s="8"/>
      <c r="CT941" s="8"/>
      <c r="CU941" s="8"/>
      <c r="CV941" s="8"/>
      <c r="CW941" s="8"/>
      <c r="CX941" s="8"/>
      <c r="CY941" s="8"/>
      <c r="CZ941" s="8"/>
      <c r="DA941" s="8"/>
      <c r="DB941" s="8"/>
      <c r="DC941" s="8"/>
      <c r="DD941" s="8"/>
      <c r="DE941" s="8"/>
      <c r="DF941" s="8"/>
      <c r="DG941" s="8"/>
      <c r="DH941" s="8"/>
      <c r="DI941" s="8"/>
      <c r="DJ941" s="8"/>
      <c r="DK941" s="8"/>
      <c r="DL941" s="8"/>
      <c r="DM941" s="8"/>
      <c r="DN941" s="8"/>
      <c r="DO941" s="8"/>
      <c r="DP941" s="8"/>
      <c r="DQ941" s="8"/>
      <c r="DR941" s="8"/>
      <c r="DS941" s="8"/>
      <c r="DT941" s="8"/>
      <c r="DU941" s="8"/>
      <c r="DV941" s="8"/>
      <c r="DW941" s="8"/>
      <c r="DX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  <c r="CG942" s="8"/>
      <c r="CH942" s="8"/>
      <c r="CI942" s="8"/>
      <c r="CJ942" s="8"/>
      <c r="CK942" s="8"/>
      <c r="CL942" s="8"/>
      <c r="CM942" s="8"/>
      <c r="CN942" s="8"/>
      <c r="CO942" s="8"/>
      <c r="CP942" s="8"/>
      <c r="CQ942" s="8"/>
      <c r="CR942" s="8"/>
      <c r="CS942" s="8"/>
      <c r="CT942" s="8"/>
      <c r="CU942" s="8"/>
      <c r="CV942" s="8"/>
      <c r="CW942" s="8"/>
      <c r="CX942" s="8"/>
      <c r="CY942" s="8"/>
      <c r="CZ942" s="8"/>
      <c r="DA942" s="8"/>
      <c r="DB942" s="8"/>
      <c r="DC942" s="8"/>
      <c r="DD942" s="8"/>
      <c r="DE942" s="8"/>
      <c r="DF942" s="8"/>
      <c r="DG942" s="8"/>
      <c r="DH942" s="8"/>
      <c r="DI942" s="8"/>
      <c r="DJ942" s="8"/>
      <c r="DK942" s="8"/>
      <c r="DL942" s="8"/>
      <c r="DM942" s="8"/>
      <c r="DN942" s="8"/>
      <c r="DO942" s="8"/>
      <c r="DP942" s="8"/>
      <c r="DQ942" s="8"/>
      <c r="DR942" s="8"/>
      <c r="DS942" s="8"/>
      <c r="DT942" s="8"/>
      <c r="DU942" s="8"/>
      <c r="DV942" s="8"/>
      <c r="DW942" s="8"/>
      <c r="DX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  <c r="CG943" s="8"/>
      <c r="CH943" s="8"/>
      <c r="CI943" s="8"/>
      <c r="CJ943" s="8"/>
      <c r="CK943" s="8"/>
      <c r="CL943" s="8"/>
      <c r="CM943" s="8"/>
      <c r="CN943" s="8"/>
      <c r="CO943" s="8"/>
      <c r="CP943" s="8"/>
      <c r="CQ943" s="8"/>
      <c r="CR943" s="8"/>
      <c r="CS943" s="8"/>
      <c r="CT943" s="8"/>
      <c r="CU943" s="8"/>
      <c r="CV943" s="8"/>
      <c r="CW943" s="8"/>
      <c r="CX943" s="8"/>
      <c r="CY943" s="8"/>
      <c r="CZ943" s="8"/>
      <c r="DA943" s="8"/>
      <c r="DB943" s="8"/>
      <c r="DC943" s="8"/>
      <c r="DD943" s="8"/>
      <c r="DE943" s="8"/>
      <c r="DF943" s="8"/>
      <c r="DG943" s="8"/>
      <c r="DH943" s="8"/>
      <c r="DI943" s="8"/>
      <c r="DJ943" s="8"/>
      <c r="DK943" s="8"/>
      <c r="DL943" s="8"/>
      <c r="DM943" s="8"/>
      <c r="DN943" s="8"/>
      <c r="DO943" s="8"/>
      <c r="DP943" s="8"/>
      <c r="DQ943" s="8"/>
      <c r="DR943" s="8"/>
      <c r="DS943" s="8"/>
      <c r="DT943" s="8"/>
      <c r="DU943" s="8"/>
      <c r="DV943" s="8"/>
      <c r="DW943" s="8"/>
      <c r="DX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  <c r="CG944" s="8"/>
      <c r="CH944" s="8"/>
      <c r="CI944" s="8"/>
      <c r="CJ944" s="8"/>
      <c r="CK944" s="8"/>
      <c r="CL944" s="8"/>
      <c r="CM944" s="8"/>
      <c r="CN944" s="8"/>
      <c r="CO944" s="8"/>
      <c r="CP944" s="8"/>
      <c r="CQ944" s="8"/>
      <c r="CR944" s="8"/>
      <c r="CS944" s="8"/>
      <c r="CT944" s="8"/>
      <c r="CU944" s="8"/>
      <c r="CV944" s="8"/>
      <c r="CW944" s="8"/>
      <c r="CX944" s="8"/>
      <c r="CY944" s="8"/>
      <c r="CZ944" s="8"/>
      <c r="DA944" s="8"/>
      <c r="DB944" s="8"/>
      <c r="DC944" s="8"/>
      <c r="DD944" s="8"/>
      <c r="DE944" s="8"/>
      <c r="DF944" s="8"/>
      <c r="DG944" s="8"/>
      <c r="DH944" s="8"/>
      <c r="DI944" s="8"/>
      <c r="DJ944" s="8"/>
      <c r="DK944" s="8"/>
      <c r="DL944" s="8"/>
      <c r="DM944" s="8"/>
      <c r="DN944" s="8"/>
      <c r="DO944" s="8"/>
      <c r="DP944" s="8"/>
      <c r="DQ944" s="8"/>
      <c r="DR944" s="8"/>
      <c r="DS944" s="8"/>
      <c r="DT944" s="8"/>
      <c r="DU944" s="8"/>
      <c r="DV944" s="8"/>
      <c r="DW944" s="8"/>
      <c r="DX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  <c r="CG945" s="8"/>
      <c r="CH945" s="8"/>
      <c r="CI945" s="8"/>
      <c r="CJ945" s="8"/>
      <c r="CK945" s="8"/>
      <c r="CL945" s="8"/>
      <c r="CM945" s="8"/>
      <c r="CN945" s="8"/>
      <c r="CO945" s="8"/>
      <c r="CP945" s="8"/>
      <c r="CQ945" s="8"/>
      <c r="CR945" s="8"/>
      <c r="CS945" s="8"/>
      <c r="CT945" s="8"/>
      <c r="CU945" s="8"/>
      <c r="CV945" s="8"/>
      <c r="CW945" s="8"/>
      <c r="CX945" s="8"/>
      <c r="CY945" s="8"/>
      <c r="CZ945" s="8"/>
      <c r="DA945" s="8"/>
      <c r="DB945" s="8"/>
      <c r="DC945" s="8"/>
      <c r="DD945" s="8"/>
      <c r="DE945" s="8"/>
      <c r="DF945" s="8"/>
      <c r="DG945" s="8"/>
      <c r="DH945" s="8"/>
      <c r="DI945" s="8"/>
      <c r="DJ945" s="8"/>
      <c r="DK945" s="8"/>
      <c r="DL945" s="8"/>
      <c r="DM945" s="8"/>
      <c r="DN945" s="8"/>
      <c r="DO945" s="8"/>
      <c r="DP945" s="8"/>
      <c r="DQ945" s="8"/>
      <c r="DR945" s="8"/>
      <c r="DS945" s="8"/>
      <c r="DT945" s="8"/>
      <c r="DU945" s="8"/>
      <c r="DV945" s="8"/>
      <c r="DW945" s="8"/>
      <c r="DX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  <c r="CG946" s="8"/>
      <c r="CH946" s="8"/>
      <c r="CI946" s="8"/>
      <c r="CJ946" s="8"/>
      <c r="CK946" s="8"/>
      <c r="CL946" s="8"/>
      <c r="CM946" s="8"/>
      <c r="CN946" s="8"/>
      <c r="CO946" s="8"/>
      <c r="CP946" s="8"/>
      <c r="CQ946" s="8"/>
      <c r="CR946" s="8"/>
      <c r="CS946" s="8"/>
      <c r="CT946" s="8"/>
      <c r="CU946" s="8"/>
      <c r="CV946" s="8"/>
      <c r="CW946" s="8"/>
      <c r="CX946" s="8"/>
      <c r="CY946" s="8"/>
      <c r="CZ946" s="8"/>
      <c r="DA946" s="8"/>
      <c r="DB946" s="8"/>
      <c r="DC946" s="8"/>
      <c r="DD946" s="8"/>
      <c r="DE946" s="8"/>
      <c r="DF946" s="8"/>
      <c r="DG946" s="8"/>
      <c r="DH946" s="8"/>
      <c r="DI946" s="8"/>
      <c r="DJ946" s="8"/>
      <c r="DK946" s="8"/>
      <c r="DL946" s="8"/>
      <c r="DM946" s="8"/>
      <c r="DN946" s="8"/>
      <c r="DO946" s="8"/>
      <c r="DP946" s="8"/>
      <c r="DQ946" s="8"/>
      <c r="DR946" s="8"/>
      <c r="DS946" s="8"/>
      <c r="DT946" s="8"/>
      <c r="DU946" s="8"/>
      <c r="DV946" s="8"/>
      <c r="DW946" s="8"/>
      <c r="DX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  <c r="CG947" s="8"/>
      <c r="CH947" s="8"/>
      <c r="CI947" s="8"/>
      <c r="CJ947" s="8"/>
      <c r="CK947" s="8"/>
      <c r="CL947" s="8"/>
      <c r="CM947" s="8"/>
      <c r="CN947" s="8"/>
      <c r="CO947" s="8"/>
      <c r="CP947" s="8"/>
      <c r="CQ947" s="8"/>
      <c r="CR947" s="8"/>
      <c r="CS947" s="8"/>
      <c r="CT947" s="8"/>
      <c r="CU947" s="8"/>
      <c r="CV947" s="8"/>
      <c r="CW947" s="8"/>
      <c r="CX947" s="8"/>
      <c r="CY947" s="8"/>
      <c r="CZ947" s="8"/>
      <c r="DA947" s="8"/>
      <c r="DB947" s="8"/>
      <c r="DC947" s="8"/>
      <c r="DD947" s="8"/>
      <c r="DE947" s="8"/>
      <c r="DF947" s="8"/>
      <c r="DG947" s="8"/>
      <c r="DH947" s="8"/>
      <c r="DI947" s="8"/>
      <c r="DJ947" s="8"/>
      <c r="DK947" s="8"/>
      <c r="DL947" s="8"/>
      <c r="DM947" s="8"/>
      <c r="DN947" s="8"/>
      <c r="DO947" s="8"/>
      <c r="DP947" s="8"/>
      <c r="DQ947" s="8"/>
      <c r="DR947" s="8"/>
      <c r="DS947" s="8"/>
      <c r="DT947" s="8"/>
      <c r="DU947" s="8"/>
      <c r="DV947" s="8"/>
      <c r="DW947" s="8"/>
      <c r="DX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  <c r="CG948" s="8"/>
      <c r="CH948" s="8"/>
      <c r="CI948" s="8"/>
      <c r="CJ948" s="8"/>
      <c r="CK948" s="8"/>
      <c r="CL948" s="8"/>
      <c r="CM948" s="8"/>
      <c r="CN948" s="8"/>
      <c r="CO948" s="8"/>
      <c r="CP948" s="8"/>
      <c r="CQ948" s="8"/>
      <c r="CR948" s="8"/>
      <c r="CS948" s="8"/>
      <c r="CT948" s="8"/>
      <c r="CU948" s="8"/>
      <c r="CV948" s="8"/>
      <c r="CW948" s="8"/>
      <c r="CX948" s="8"/>
      <c r="CY948" s="8"/>
      <c r="CZ948" s="8"/>
      <c r="DA948" s="8"/>
      <c r="DB948" s="8"/>
      <c r="DC948" s="8"/>
      <c r="DD948" s="8"/>
      <c r="DE948" s="8"/>
      <c r="DF948" s="8"/>
      <c r="DG948" s="8"/>
      <c r="DH948" s="8"/>
      <c r="DI948" s="8"/>
      <c r="DJ948" s="8"/>
      <c r="DK948" s="8"/>
      <c r="DL948" s="8"/>
      <c r="DM948" s="8"/>
      <c r="DN948" s="8"/>
      <c r="DO948" s="8"/>
      <c r="DP948" s="8"/>
      <c r="DQ948" s="8"/>
      <c r="DR948" s="8"/>
      <c r="DS948" s="8"/>
      <c r="DT948" s="8"/>
      <c r="DU948" s="8"/>
      <c r="DV948" s="8"/>
      <c r="DW948" s="8"/>
      <c r="DX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  <c r="CG949" s="8"/>
      <c r="CH949" s="8"/>
      <c r="CI949" s="8"/>
      <c r="CJ949" s="8"/>
      <c r="CK949" s="8"/>
      <c r="CL949" s="8"/>
      <c r="CM949" s="8"/>
      <c r="CN949" s="8"/>
      <c r="CO949" s="8"/>
      <c r="CP949" s="8"/>
      <c r="CQ949" s="8"/>
      <c r="CR949" s="8"/>
      <c r="CS949" s="8"/>
      <c r="CT949" s="8"/>
      <c r="CU949" s="8"/>
      <c r="CV949" s="8"/>
      <c r="CW949" s="8"/>
      <c r="CX949" s="8"/>
      <c r="CY949" s="8"/>
      <c r="CZ949" s="8"/>
      <c r="DA949" s="8"/>
      <c r="DB949" s="8"/>
      <c r="DC949" s="8"/>
      <c r="DD949" s="8"/>
      <c r="DE949" s="8"/>
      <c r="DF949" s="8"/>
      <c r="DG949" s="8"/>
      <c r="DH949" s="8"/>
      <c r="DI949" s="8"/>
      <c r="DJ949" s="8"/>
      <c r="DK949" s="8"/>
      <c r="DL949" s="8"/>
      <c r="DM949" s="8"/>
      <c r="DN949" s="8"/>
      <c r="DO949" s="8"/>
      <c r="DP949" s="8"/>
      <c r="DQ949" s="8"/>
      <c r="DR949" s="8"/>
      <c r="DS949" s="8"/>
      <c r="DT949" s="8"/>
      <c r="DU949" s="8"/>
      <c r="DV949" s="8"/>
      <c r="DW949" s="8"/>
      <c r="DX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  <c r="CG950" s="8"/>
      <c r="CH950" s="8"/>
      <c r="CI950" s="8"/>
      <c r="CJ950" s="8"/>
      <c r="CK950" s="8"/>
      <c r="CL950" s="8"/>
      <c r="CM950" s="8"/>
      <c r="CN950" s="8"/>
      <c r="CO950" s="8"/>
      <c r="CP950" s="8"/>
      <c r="CQ950" s="8"/>
      <c r="CR950" s="8"/>
      <c r="CS950" s="8"/>
      <c r="CT950" s="8"/>
      <c r="CU950" s="8"/>
      <c r="CV950" s="8"/>
      <c r="CW950" s="8"/>
      <c r="CX950" s="8"/>
      <c r="CY950" s="8"/>
      <c r="CZ950" s="8"/>
      <c r="DA950" s="8"/>
      <c r="DB950" s="8"/>
      <c r="DC950" s="8"/>
      <c r="DD950" s="8"/>
      <c r="DE950" s="8"/>
      <c r="DF950" s="8"/>
      <c r="DG950" s="8"/>
      <c r="DH950" s="8"/>
      <c r="DI950" s="8"/>
      <c r="DJ950" s="8"/>
      <c r="DK950" s="8"/>
      <c r="DL950" s="8"/>
      <c r="DM950" s="8"/>
      <c r="DN950" s="8"/>
      <c r="DO950" s="8"/>
      <c r="DP950" s="8"/>
      <c r="DQ950" s="8"/>
      <c r="DR950" s="8"/>
      <c r="DS950" s="8"/>
      <c r="DT950" s="8"/>
      <c r="DU950" s="8"/>
      <c r="DV950" s="8"/>
      <c r="DW950" s="8"/>
      <c r="DX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  <c r="CG951" s="8"/>
      <c r="CH951" s="8"/>
      <c r="CI951" s="8"/>
      <c r="CJ951" s="8"/>
      <c r="CK951" s="8"/>
      <c r="CL951" s="8"/>
      <c r="CM951" s="8"/>
      <c r="CN951" s="8"/>
      <c r="CO951" s="8"/>
      <c r="CP951" s="8"/>
      <c r="CQ951" s="8"/>
      <c r="CR951" s="8"/>
      <c r="CS951" s="8"/>
      <c r="CT951" s="8"/>
      <c r="CU951" s="8"/>
      <c r="CV951" s="8"/>
      <c r="CW951" s="8"/>
      <c r="CX951" s="8"/>
      <c r="CY951" s="8"/>
      <c r="CZ951" s="8"/>
      <c r="DA951" s="8"/>
      <c r="DB951" s="8"/>
      <c r="DC951" s="8"/>
      <c r="DD951" s="8"/>
      <c r="DE951" s="8"/>
      <c r="DF951" s="8"/>
      <c r="DG951" s="8"/>
      <c r="DH951" s="8"/>
      <c r="DI951" s="8"/>
      <c r="DJ951" s="8"/>
      <c r="DK951" s="8"/>
      <c r="DL951" s="8"/>
      <c r="DM951" s="8"/>
      <c r="DN951" s="8"/>
      <c r="DO951" s="8"/>
      <c r="DP951" s="8"/>
      <c r="DQ951" s="8"/>
      <c r="DR951" s="8"/>
      <c r="DS951" s="8"/>
      <c r="DT951" s="8"/>
      <c r="DU951" s="8"/>
      <c r="DV951" s="8"/>
      <c r="DW951" s="8"/>
      <c r="DX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  <c r="CG952" s="8"/>
      <c r="CH952" s="8"/>
      <c r="CI952" s="8"/>
      <c r="CJ952" s="8"/>
      <c r="CK952" s="8"/>
      <c r="CL952" s="8"/>
      <c r="CM952" s="8"/>
      <c r="CN952" s="8"/>
      <c r="CO952" s="8"/>
      <c r="CP952" s="8"/>
      <c r="CQ952" s="8"/>
      <c r="CR952" s="8"/>
      <c r="CS952" s="8"/>
      <c r="CT952" s="8"/>
      <c r="CU952" s="8"/>
      <c r="CV952" s="8"/>
      <c r="CW952" s="8"/>
      <c r="CX952" s="8"/>
      <c r="CY952" s="8"/>
      <c r="CZ952" s="8"/>
      <c r="DA952" s="8"/>
      <c r="DB952" s="8"/>
      <c r="DC952" s="8"/>
      <c r="DD952" s="8"/>
      <c r="DE952" s="8"/>
      <c r="DF952" s="8"/>
      <c r="DG952" s="8"/>
      <c r="DH952" s="8"/>
      <c r="DI952" s="8"/>
      <c r="DJ952" s="8"/>
      <c r="DK952" s="8"/>
      <c r="DL952" s="8"/>
      <c r="DM952" s="8"/>
      <c r="DN952" s="8"/>
      <c r="DO952" s="8"/>
      <c r="DP952" s="8"/>
      <c r="DQ952" s="8"/>
      <c r="DR952" s="8"/>
      <c r="DS952" s="8"/>
      <c r="DT952" s="8"/>
      <c r="DU952" s="8"/>
      <c r="DV952" s="8"/>
      <c r="DW952" s="8"/>
      <c r="DX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  <c r="CG953" s="8"/>
      <c r="CH953" s="8"/>
      <c r="CI953" s="8"/>
      <c r="CJ953" s="8"/>
      <c r="CK953" s="8"/>
      <c r="CL953" s="8"/>
      <c r="CM953" s="8"/>
      <c r="CN953" s="8"/>
      <c r="CO953" s="8"/>
      <c r="CP953" s="8"/>
      <c r="CQ953" s="8"/>
      <c r="CR953" s="8"/>
      <c r="CS953" s="8"/>
      <c r="CT953" s="8"/>
      <c r="CU953" s="8"/>
      <c r="CV953" s="8"/>
      <c r="CW953" s="8"/>
      <c r="CX953" s="8"/>
      <c r="CY953" s="8"/>
      <c r="CZ953" s="8"/>
      <c r="DA953" s="8"/>
      <c r="DB953" s="8"/>
      <c r="DC953" s="8"/>
      <c r="DD953" s="8"/>
      <c r="DE953" s="8"/>
      <c r="DF953" s="8"/>
      <c r="DG953" s="8"/>
      <c r="DH953" s="8"/>
      <c r="DI953" s="8"/>
      <c r="DJ953" s="8"/>
      <c r="DK953" s="8"/>
      <c r="DL953" s="8"/>
      <c r="DM953" s="8"/>
      <c r="DN953" s="8"/>
      <c r="DO953" s="8"/>
      <c r="DP953" s="8"/>
      <c r="DQ953" s="8"/>
      <c r="DR953" s="8"/>
      <c r="DS953" s="8"/>
      <c r="DT953" s="8"/>
      <c r="DU953" s="8"/>
      <c r="DV953" s="8"/>
      <c r="DW953" s="8"/>
      <c r="DX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  <c r="CG954" s="8"/>
      <c r="CH954" s="8"/>
      <c r="CI954" s="8"/>
      <c r="CJ954" s="8"/>
      <c r="CK954" s="8"/>
      <c r="CL954" s="8"/>
      <c r="CM954" s="8"/>
      <c r="CN954" s="8"/>
      <c r="CO954" s="8"/>
      <c r="CP954" s="8"/>
      <c r="CQ954" s="8"/>
      <c r="CR954" s="8"/>
      <c r="CS954" s="8"/>
      <c r="CT954" s="8"/>
      <c r="CU954" s="8"/>
      <c r="CV954" s="8"/>
      <c r="CW954" s="8"/>
      <c r="CX954" s="8"/>
      <c r="CY954" s="8"/>
      <c r="CZ954" s="8"/>
      <c r="DA954" s="8"/>
      <c r="DB954" s="8"/>
      <c r="DC954" s="8"/>
      <c r="DD954" s="8"/>
      <c r="DE954" s="8"/>
      <c r="DF954" s="8"/>
      <c r="DG954" s="8"/>
      <c r="DH954" s="8"/>
      <c r="DI954" s="8"/>
      <c r="DJ954" s="8"/>
      <c r="DK954" s="8"/>
      <c r="DL954" s="8"/>
      <c r="DM954" s="8"/>
      <c r="DN954" s="8"/>
      <c r="DO954" s="8"/>
      <c r="DP954" s="8"/>
      <c r="DQ954" s="8"/>
      <c r="DR954" s="8"/>
      <c r="DS954" s="8"/>
      <c r="DT954" s="8"/>
      <c r="DU954" s="8"/>
      <c r="DV954" s="8"/>
      <c r="DW954" s="8"/>
      <c r="DX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  <c r="CG955" s="8"/>
      <c r="CH955" s="8"/>
      <c r="CI955" s="8"/>
      <c r="CJ955" s="8"/>
      <c r="CK955" s="8"/>
      <c r="CL955" s="8"/>
      <c r="CM955" s="8"/>
      <c r="CN955" s="8"/>
      <c r="CO955" s="8"/>
      <c r="CP955" s="8"/>
      <c r="CQ955" s="8"/>
      <c r="CR955" s="8"/>
      <c r="CS955" s="8"/>
      <c r="CT955" s="8"/>
      <c r="CU955" s="8"/>
      <c r="CV955" s="8"/>
      <c r="CW955" s="8"/>
      <c r="CX955" s="8"/>
      <c r="CY955" s="8"/>
      <c r="CZ955" s="8"/>
      <c r="DA955" s="8"/>
      <c r="DB955" s="8"/>
      <c r="DC955" s="8"/>
      <c r="DD955" s="8"/>
      <c r="DE955" s="8"/>
      <c r="DF955" s="8"/>
      <c r="DG955" s="8"/>
      <c r="DH955" s="8"/>
      <c r="DI955" s="8"/>
      <c r="DJ955" s="8"/>
      <c r="DK955" s="8"/>
      <c r="DL955" s="8"/>
      <c r="DM955" s="8"/>
      <c r="DN955" s="8"/>
      <c r="DO955" s="8"/>
      <c r="DP955" s="8"/>
      <c r="DQ955" s="8"/>
      <c r="DR955" s="8"/>
      <c r="DS955" s="8"/>
      <c r="DT955" s="8"/>
      <c r="DU955" s="8"/>
      <c r="DV955" s="8"/>
      <c r="DW955" s="8"/>
      <c r="DX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  <c r="CG956" s="8"/>
      <c r="CH956" s="8"/>
      <c r="CI956" s="8"/>
      <c r="CJ956" s="8"/>
      <c r="CK956" s="8"/>
      <c r="CL956" s="8"/>
      <c r="CM956" s="8"/>
      <c r="CN956" s="8"/>
      <c r="CO956" s="8"/>
      <c r="CP956" s="8"/>
      <c r="CQ956" s="8"/>
      <c r="CR956" s="8"/>
      <c r="CS956" s="8"/>
      <c r="CT956" s="8"/>
      <c r="CU956" s="8"/>
      <c r="CV956" s="8"/>
      <c r="CW956" s="8"/>
      <c r="CX956" s="8"/>
      <c r="CY956" s="8"/>
      <c r="CZ956" s="8"/>
      <c r="DA956" s="8"/>
      <c r="DB956" s="8"/>
      <c r="DC956" s="8"/>
      <c r="DD956" s="8"/>
      <c r="DE956" s="8"/>
      <c r="DF956" s="8"/>
      <c r="DG956" s="8"/>
      <c r="DH956" s="8"/>
      <c r="DI956" s="8"/>
      <c r="DJ956" s="8"/>
      <c r="DK956" s="8"/>
      <c r="DL956" s="8"/>
      <c r="DM956" s="8"/>
      <c r="DN956" s="8"/>
      <c r="DO956" s="8"/>
      <c r="DP956" s="8"/>
      <c r="DQ956" s="8"/>
      <c r="DR956" s="8"/>
      <c r="DS956" s="8"/>
      <c r="DT956" s="8"/>
      <c r="DU956" s="8"/>
      <c r="DV956" s="8"/>
      <c r="DW956" s="8"/>
      <c r="DX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  <c r="CG957" s="8"/>
      <c r="CH957" s="8"/>
      <c r="CI957" s="8"/>
      <c r="CJ957" s="8"/>
      <c r="CK957" s="8"/>
      <c r="CL957" s="8"/>
      <c r="CM957" s="8"/>
      <c r="CN957" s="8"/>
      <c r="CO957" s="8"/>
      <c r="CP957" s="8"/>
      <c r="CQ957" s="8"/>
      <c r="CR957" s="8"/>
      <c r="CS957" s="8"/>
      <c r="CT957" s="8"/>
      <c r="CU957" s="8"/>
      <c r="CV957" s="8"/>
      <c r="CW957" s="8"/>
      <c r="CX957" s="8"/>
      <c r="CY957" s="8"/>
      <c r="CZ957" s="8"/>
      <c r="DA957" s="8"/>
      <c r="DB957" s="8"/>
      <c r="DC957" s="8"/>
      <c r="DD957" s="8"/>
      <c r="DE957" s="8"/>
      <c r="DF957" s="8"/>
      <c r="DG957" s="8"/>
      <c r="DH957" s="8"/>
      <c r="DI957" s="8"/>
      <c r="DJ957" s="8"/>
      <c r="DK957" s="8"/>
      <c r="DL957" s="8"/>
      <c r="DM957" s="8"/>
      <c r="DN957" s="8"/>
      <c r="DO957" s="8"/>
      <c r="DP957" s="8"/>
      <c r="DQ957" s="8"/>
      <c r="DR957" s="8"/>
      <c r="DS957" s="8"/>
      <c r="DT957" s="8"/>
      <c r="DU957" s="8"/>
      <c r="DV957" s="8"/>
      <c r="DW957" s="8"/>
      <c r="DX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  <c r="CG958" s="8"/>
      <c r="CH958" s="8"/>
      <c r="CI958" s="8"/>
      <c r="CJ958" s="8"/>
      <c r="CK958" s="8"/>
      <c r="CL958" s="8"/>
      <c r="CM958" s="8"/>
      <c r="CN958" s="8"/>
      <c r="CO958" s="8"/>
      <c r="CP958" s="8"/>
      <c r="CQ958" s="8"/>
      <c r="CR958" s="8"/>
      <c r="CS958" s="8"/>
      <c r="CT958" s="8"/>
      <c r="CU958" s="8"/>
      <c r="CV958" s="8"/>
      <c r="CW958" s="8"/>
      <c r="CX958" s="8"/>
      <c r="CY958" s="8"/>
      <c r="CZ958" s="8"/>
      <c r="DA958" s="8"/>
      <c r="DB958" s="8"/>
      <c r="DC958" s="8"/>
      <c r="DD958" s="8"/>
      <c r="DE958" s="8"/>
      <c r="DF958" s="8"/>
      <c r="DG958" s="8"/>
      <c r="DH958" s="8"/>
      <c r="DI958" s="8"/>
      <c r="DJ958" s="8"/>
      <c r="DK958" s="8"/>
      <c r="DL958" s="8"/>
      <c r="DM958" s="8"/>
      <c r="DN958" s="8"/>
      <c r="DO958" s="8"/>
      <c r="DP958" s="8"/>
      <c r="DQ958" s="8"/>
      <c r="DR958" s="8"/>
      <c r="DS958" s="8"/>
      <c r="DT958" s="8"/>
      <c r="DU958" s="8"/>
      <c r="DV958" s="8"/>
      <c r="DW958" s="8"/>
      <c r="DX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  <c r="CG959" s="8"/>
      <c r="CH959" s="8"/>
      <c r="CI959" s="8"/>
      <c r="CJ959" s="8"/>
      <c r="CK959" s="8"/>
      <c r="CL959" s="8"/>
      <c r="CM959" s="8"/>
      <c r="CN959" s="8"/>
      <c r="CO959" s="8"/>
      <c r="CP959" s="8"/>
      <c r="CQ959" s="8"/>
      <c r="CR959" s="8"/>
      <c r="CS959" s="8"/>
      <c r="CT959" s="8"/>
      <c r="CU959" s="8"/>
      <c r="CV959" s="8"/>
      <c r="CW959" s="8"/>
      <c r="CX959" s="8"/>
      <c r="CY959" s="8"/>
      <c r="CZ959" s="8"/>
      <c r="DA959" s="8"/>
      <c r="DB959" s="8"/>
      <c r="DC959" s="8"/>
      <c r="DD959" s="8"/>
      <c r="DE959" s="8"/>
      <c r="DF959" s="8"/>
      <c r="DG959" s="8"/>
      <c r="DH959" s="8"/>
      <c r="DI959" s="8"/>
      <c r="DJ959" s="8"/>
      <c r="DK959" s="8"/>
      <c r="DL959" s="8"/>
      <c r="DM959" s="8"/>
      <c r="DN959" s="8"/>
      <c r="DO959" s="8"/>
      <c r="DP959" s="8"/>
      <c r="DQ959" s="8"/>
      <c r="DR959" s="8"/>
      <c r="DS959" s="8"/>
      <c r="DT959" s="8"/>
      <c r="DU959" s="8"/>
      <c r="DV959" s="8"/>
      <c r="DW959" s="8"/>
      <c r="DX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  <c r="CG960" s="8"/>
      <c r="CH960" s="8"/>
      <c r="CI960" s="8"/>
      <c r="CJ960" s="8"/>
      <c r="CK960" s="8"/>
      <c r="CL960" s="8"/>
      <c r="CM960" s="8"/>
      <c r="CN960" s="8"/>
      <c r="CO960" s="8"/>
      <c r="CP960" s="8"/>
      <c r="CQ960" s="8"/>
      <c r="CR960" s="8"/>
      <c r="CS960" s="8"/>
      <c r="CT960" s="8"/>
      <c r="CU960" s="8"/>
      <c r="CV960" s="8"/>
      <c r="CW960" s="8"/>
      <c r="CX960" s="8"/>
      <c r="CY960" s="8"/>
      <c r="CZ960" s="8"/>
      <c r="DA960" s="8"/>
      <c r="DB960" s="8"/>
      <c r="DC960" s="8"/>
      <c r="DD960" s="8"/>
      <c r="DE960" s="8"/>
      <c r="DF960" s="8"/>
      <c r="DG960" s="8"/>
      <c r="DH960" s="8"/>
      <c r="DI960" s="8"/>
      <c r="DJ960" s="8"/>
      <c r="DK960" s="8"/>
      <c r="DL960" s="8"/>
      <c r="DM960" s="8"/>
      <c r="DN960" s="8"/>
      <c r="DO960" s="8"/>
      <c r="DP960" s="8"/>
      <c r="DQ960" s="8"/>
      <c r="DR960" s="8"/>
      <c r="DS960" s="8"/>
      <c r="DT960" s="8"/>
      <c r="DU960" s="8"/>
      <c r="DV960" s="8"/>
      <c r="DW960" s="8"/>
      <c r="DX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  <c r="CG961" s="8"/>
      <c r="CH961" s="8"/>
      <c r="CI961" s="8"/>
      <c r="CJ961" s="8"/>
      <c r="CK961" s="8"/>
      <c r="CL961" s="8"/>
      <c r="CM961" s="8"/>
      <c r="CN961" s="8"/>
      <c r="CO961" s="8"/>
      <c r="CP961" s="8"/>
      <c r="CQ961" s="8"/>
      <c r="CR961" s="8"/>
      <c r="CS961" s="8"/>
      <c r="CT961" s="8"/>
      <c r="CU961" s="8"/>
      <c r="CV961" s="8"/>
      <c r="CW961" s="8"/>
      <c r="CX961" s="8"/>
      <c r="CY961" s="8"/>
      <c r="CZ961" s="8"/>
      <c r="DA961" s="8"/>
      <c r="DB961" s="8"/>
      <c r="DC961" s="8"/>
      <c r="DD961" s="8"/>
      <c r="DE961" s="8"/>
      <c r="DF961" s="8"/>
      <c r="DG961" s="8"/>
      <c r="DH961" s="8"/>
      <c r="DI961" s="8"/>
      <c r="DJ961" s="8"/>
      <c r="DK961" s="8"/>
      <c r="DL961" s="8"/>
      <c r="DM961" s="8"/>
      <c r="DN961" s="8"/>
      <c r="DO961" s="8"/>
      <c r="DP961" s="8"/>
      <c r="DQ961" s="8"/>
      <c r="DR961" s="8"/>
      <c r="DS961" s="8"/>
      <c r="DT961" s="8"/>
      <c r="DU961" s="8"/>
      <c r="DV961" s="8"/>
      <c r="DW961" s="8"/>
      <c r="DX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  <c r="CG962" s="8"/>
      <c r="CH962" s="8"/>
      <c r="CI962" s="8"/>
      <c r="CJ962" s="8"/>
      <c r="CK962" s="8"/>
      <c r="CL962" s="8"/>
      <c r="CM962" s="8"/>
      <c r="CN962" s="8"/>
      <c r="CO962" s="8"/>
      <c r="CP962" s="8"/>
      <c r="CQ962" s="8"/>
      <c r="CR962" s="8"/>
      <c r="CS962" s="8"/>
      <c r="CT962" s="8"/>
      <c r="CU962" s="8"/>
      <c r="CV962" s="8"/>
      <c r="CW962" s="8"/>
      <c r="CX962" s="8"/>
      <c r="CY962" s="8"/>
      <c r="CZ962" s="8"/>
      <c r="DA962" s="8"/>
      <c r="DB962" s="8"/>
      <c r="DC962" s="8"/>
      <c r="DD962" s="8"/>
      <c r="DE962" s="8"/>
      <c r="DF962" s="8"/>
      <c r="DG962" s="8"/>
      <c r="DH962" s="8"/>
      <c r="DI962" s="8"/>
      <c r="DJ962" s="8"/>
      <c r="DK962" s="8"/>
      <c r="DL962" s="8"/>
      <c r="DM962" s="8"/>
      <c r="DN962" s="8"/>
      <c r="DO962" s="8"/>
      <c r="DP962" s="8"/>
      <c r="DQ962" s="8"/>
      <c r="DR962" s="8"/>
      <c r="DS962" s="8"/>
      <c r="DT962" s="8"/>
      <c r="DU962" s="8"/>
      <c r="DV962" s="8"/>
      <c r="DW962" s="8"/>
      <c r="DX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  <c r="CG963" s="8"/>
      <c r="CH963" s="8"/>
      <c r="CI963" s="8"/>
      <c r="CJ963" s="8"/>
      <c r="CK963" s="8"/>
      <c r="CL963" s="8"/>
      <c r="CM963" s="8"/>
      <c r="CN963" s="8"/>
      <c r="CO963" s="8"/>
      <c r="CP963" s="8"/>
      <c r="CQ963" s="8"/>
      <c r="CR963" s="8"/>
      <c r="CS963" s="8"/>
      <c r="CT963" s="8"/>
      <c r="CU963" s="8"/>
      <c r="CV963" s="8"/>
      <c r="CW963" s="8"/>
      <c r="CX963" s="8"/>
      <c r="CY963" s="8"/>
      <c r="CZ963" s="8"/>
      <c r="DA963" s="8"/>
      <c r="DB963" s="8"/>
      <c r="DC963" s="8"/>
      <c r="DD963" s="8"/>
      <c r="DE963" s="8"/>
      <c r="DF963" s="8"/>
      <c r="DG963" s="8"/>
      <c r="DH963" s="8"/>
      <c r="DI963" s="8"/>
      <c r="DJ963" s="8"/>
      <c r="DK963" s="8"/>
      <c r="DL963" s="8"/>
      <c r="DM963" s="8"/>
      <c r="DN963" s="8"/>
      <c r="DO963" s="8"/>
      <c r="DP963" s="8"/>
      <c r="DQ963" s="8"/>
      <c r="DR963" s="8"/>
      <c r="DS963" s="8"/>
      <c r="DT963" s="8"/>
      <c r="DU963" s="8"/>
      <c r="DV963" s="8"/>
      <c r="DW963" s="8"/>
      <c r="DX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  <c r="CG964" s="8"/>
      <c r="CH964" s="8"/>
      <c r="CI964" s="8"/>
      <c r="CJ964" s="8"/>
      <c r="CK964" s="8"/>
      <c r="CL964" s="8"/>
      <c r="CM964" s="8"/>
      <c r="CN964" s="8"/>
      <c r="CO964" s="8"/>
      <c r="CP964" s="8"/>
      <c r="CQ964" s="8"/>
      <c r="CR964" s="8"/>
      <c r="CS964" s="8"/>
      <c r="CT964" s="8"/>
      <c r="CU964" s="8"/>
      <c r="CV964" s="8"/>
      <c r="CW964" s="8"/>
      <c r="CX964" s="8"/>
      <c r="CY964" s="8"/>
      <c r="CZ964" s="8"/>
      <c r="DA964" s="8"/>
      <c r="DB964" s="8"/>
      <c r="DC964" s="8"/>
      <c r="DD964" s="8"/>
      <c r="DE964" s="8"/>
      <c r="DF964" s="8"/>
      <c r="DG964" s="8"/>
      <c r="DH964" s="8"/>
      <c r="DI964" s="8"/>
      <c r="DJ964" s="8"/>
      <c r="DK964" s="8"/>
      <c r="DL964" s="8"/>
      <c r="DM964" s="8"/>
      <c r="DN964" s="8"/>
      <c r="DO964" s="8"/>
      <c r="DP964" s="8"/>
      <c r="DQ964" s="8"/>
      <c r="DR964" s="8"/>
      <c r="DS964" s="8"/>
      <c r="DT964" s="8"/>
      <c r="DU964" s="8"/>
      <c r="DV964" s="8"/>
      <c r="DW964" s="8"/>
      <c r="DX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  <c r="CG965" s="8"/>
      <c r="CH965" s="8"/>
      <c r="CI965" s="8"/>
      <c r="CJ965" s="8"/>
      <c r="CK965" s="8"/>
      <c r="CL965" s="8"/>
      <c r="CM965" s="8"/>
      <c r="CN965" s="8"/>
      <c r="CO965" s="8"/>
      <c r="CP965" s="8"/>
      <c r="CQ965" s="8"/>
      <c r="CR965" s="8"/>
      <c r="CS965" s="8"/>
      <c r="CT965" s="8"/>
      <c r="CU965" s="8"/>
      <c r="CV965" s="8"/>
      <c r="CW965" s="8"/>
      <c r="CX965" s="8"/>
      <c r="CY965" s="8"/>
      <c r="CZ965" s="8"/>
      <c r="DA965" s="8"/>
      <c r="DB965" s="8"/>
      <c r="DC965" s="8"/>
      <c r="DD965" s="8"/>
      <c r="DE965" s="8"/>
      <c r="DF965" s="8"/>
      <c r="DG965" s="8"/>
      <c r="DH965" s="8"/>
      <c r="DI965" s="8"/>
      <c r="DJ965" s="8"/>
      <c r="DK965" s="8"/>
      <c r="DL965" s="8"/>
      <c r="DM965" s="8"/>
      <c r="DN965" s="8"/>
      <c r="DO965" s="8"/>
      <c r="DP965" s="8"/>
      <c r="DQ965" s="8"/>
      <c r="DR965" s="8"/>
      <c r="DS965" s="8"/>
      <c r="DT965" s="8"/>
      <c r="DU965" s="8"/>
      <c r="DV965" s="8"/>
      <c r="DW965" s="8"/>
      <c r="DX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  <c r="CG966" s="8"/>
      <c r="CH966" s="8"/>
      <c r="CI966" s="8"/>
      <c r="CJ966" s="8"/>
      <c r="CK966" s="8"/>
      <c r="CL966" s="8"/>
      <c r="CM966" s="8"/>
      <c r="CN966" s="8"/>
      <c r="CO966" s="8"/>
      <c r="CP966" s="8"/>
      <c r="CQ966" s="8"/>
      <c r="CR966" s="8"/>
      <c r="CS966" s="8"/>
      <c r="CT966" s="8"/>
      <c r="CU966" s="8"/>
      <c r="CV966" s="8"/>
      <c r="CW966" s="8"/>
      <c r="CX966" s="8"/>
      <c r="CY966" s="8"/>
      <c r="CZ966" s="8"/>
      <c r="DA966" s="8"/>
      <c r="DB966" s="8"/>
      <c r="DC966" s="8"/>
      <c r="DD966" s="8"/>
      <c r="DE966" s="8"/>
      <c r="DF966" s="8"/>
      <c r="DG966" s="8"/>
      <c r="DH966" s="8"/>
      <c r="DI966" s="8"/>
      <c r="DJ966" s="8"/>
      <c r="DK966" s="8"/>
      <c r="DL966" s="8"/>
      <c r="DM966" s="8"/>
      <c r="DN966" s="8"/>
      <c r="DO966" s="8"/>
      <c r="DP966" s="8"/>
      <c r="DQ966" s="8"/>
      <c r="DR966" s="8"/>
      <c r="DS966" s="8"/>
      <c r="DT966" s="8"/>
      <c r="DU966" s="8"/>
      <c r="DV966" s="8"/>
      <c r="DW966" s="8"/>
      <c r="DX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  <c r="CG967" s="8"/>
      <c r="CH967" s="8"/>
      <c r="CI967" s="8"/>
      <c r="CJ967" s="8"/>
      <c r="CK967" s="8"/>
      <c r="CL967" s="8"/>
      <c r="CM967" s="8"/>
      <c r="CN967" s="8"/>
      <c r="CO967" s="8"/>
      <c r="CP967" s="8"/>
      <c r="CQ967" s="8"/>
      <c r="CR967" s="8"/>
      <c r="CS967" s="8"/>
      <c r="CT967" s="8"/>
      <c r="CU967" s="8"/>
      <c r="CV967" s="8"/>
      <c r="CW967" s="8"/>
      <c r="CX967" s="8"/>
      <c r="CY967" s="8"/>
      <c r="CZ967" s="8"/>
      <c r="DA967" s="8"/>
      <c r="DB967" s="8"/>
      <c r="DC967" s="8"/>
      <c r="DD967" s="8"/>
      <c r="DE967" s="8"/>
      <c r="DF967" s="8"/>
      <c r="DG967" s="8"/>
      <c r="DH967" s="8"/>
      <c r="DI967" s="8"/>
      <c r="DJ967" s="8"/>
      <c r="DK967" s="8"/>
      <c r="DL967" s="8"/>
      <c r="DM967" s="8"/>
      <c r="DN967" s="8"/>
      <c r="DO967" s="8"/>
      <c r="DP967" s="8"/>
      <c r="DQ967" s="8"/>
      <c r="DR967" s="8"/>
      <c r="DS967" s="8"/>
      <c r="DT967" s="8"/>
      <c r="DU967" s="8"/>
      <c r="DV967" s="8"/>
      <c r="DW967" s="8"/>
      <c r="DX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  <c r="CG968" s="8"/>
      <c r="CH968" s="8"/>
      <c r="CI968" s="8"/>
      <c r="CJ968" s="8"/>
      <c r="CK968" s="8"/>
      <c r="CL968" s="8"/>
      <c r="CM968" s="8"/>
      <c r="CN968" s="8"/>
      <c r="CO968" s="8"/>
      <c r="CP968" s="8"/>
      <c r="CQ968" s="8"/>
      <c r="CR968" s="8"/>
      <c r="CS968" s="8"/>
      <c r="CT968" s="8"/>
      <c r="CU968" s="8"/>
      <c r="CV968" s="8"/>
      <c r="CW968" s="8"/>
      <c r="CX968" s="8"/>
      <c r="CY968" s="8"/>
      <c r="CZ968" s="8"/>
      <c r="DA968" s="8"/>
      <c r="DB968" s="8"/>
      <c r="DC968" s="8"/>
      <c r="DD968" s="8"/>
      <c r="DE968" s="8"/>
      <c r="DF968" s="8"/>
      <c r="DG968" s="8"/>
      <c r="DH968" s="8"/>
      <c r="DI968" s="8"/>
      <c r="DJ968" s="8"/>
      <c r="DK968" s="8"/>
      <c r="DL968" s="8"/>
      <c r="DM968" s="8"/>
      <c r="DN968" s="8"/>
      <c r="DO968" s="8"/>
      <c r="DP968" s="8"/>
      <c r="DQ968" s="8"/>
      <c r="DR968" s="8"/>
      <c r="DS968" s="8"/>
      <c r="DT968" s="8"/>
      <c r="DU968" s="8"/>
      <c r="DV968" s="8"/>
      <c r="DW968" s="8"/>
      <c r="DX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  <c r="CG969" s="8"/>
      <c r="CH969" s="8"/>
      <c r="CI969" s="8"/>
      <c r="CJ969" s="8"/>
      <c r="CK969" s="8"/>
      <c r="CL969" s="8"/>
      <c r="CM969" s="8"/>
      <c r="CN969" s="8"/>
      <c r="CO969" s="8"/>
      <c r="CP969" s="8"/>
      <c r="CQ969" s="8"/>
      <c r="CR969" s="8"/>
      <c r="CS969" s="8"/>
      <c r="CT969" s="8"/>
      <c r="CU969" s="8"/>
      <c r="CV969" s="8"/>
      <c r="CW969" s="8"/>
      <c r="CX969" s="8"/>
      <c r="CY969" s="8"/>
      <c r="CZ969" s="8"/>
      <c r="DA969" s="8"/>
      <c r="DB969" s="8"/>
      <c r="DC969" s="8"/>
      <c r="DD969" s="8"/>
      <c r="DE969" s="8"/>
      <c r="DF969" s="8"/>
      <c r="DG969" s="8"/>
      <c r="DH969" s="8"/>
      <c r="DI969" s="8"/>
      <c r="DJ969" s="8"/>
      <c r="DK969" s="8"/>
      <c r="DL969" s="8"/>
      <c r="DM969" s="8"/>
      <c r="DN969" s="8"/>
      <c r="DO969" s="8"/>
      <c r="DP969" s="8"/>
      <c r="DQ969" s="8"/>
      <c r="DR969" s="8"/>
      <c r="DS969" s="8"/>
      <c r="DT969" s="8"/>
      <c r="DU969" s="8"/>
      <c r="DV969" s="8"/>
      <c r="DW969" s="8"/>
      <c r="DX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  <c r="CG970" s="8"/>
      <c r="CH970" s="8"/>
      <c r="CI970" s="8"/>
      <c r="CJ970" s="8"/>
      <c r="CK970" s="8"/>
      <c r="CL970" s="8"/>
      <c r="CM970" s="8"/>
      <c r="CN970" s="8"/>
      <c r="CO970" s="8"/>
      <c r="CP970" s="8"/>
      <c r="CQ970" s="8"/>
      <c r="CR970" s="8"/>
      <c r="CS970" s="8"/>
      <c r="CT970" s="8"/>
      <c r="CU970" s="8"/>
      <c r="CV970" s="8"/>
      <c r="CW970" s="8"/>
      <c r="CX970" s="8"/>
      <c r="CY970" s="8"/>
      <c r="CZ970" s="8"/>
      <c r="DA970" s="8"/>
      <c r="DB970" s="8"/>
      <c r="DC970" s="8"/>
      <c r="DD970" s="8"/>
      <c r="DE970" s="8"/>
      <c r="DF970" s="8"/>
      <c r="DG970" s="8"/>
      <c r="DH970" s="8"/>
      <c r="DI970" s="8"/>
      <c r="DJ970" s="8"/>
      <c r="DK970" s="8"/>
      <c r="DL970" s="8"/>
      <c r="DM970" s="8"/>
      <c r="DN970" s="8"/>
      <c r="DO970" s="8"/>
      <c r="DP970" s="8"/>
      <c r="DQ970" s="8"/>
      <c r="DR970" s="8"/>
      <c r="DS970" s="8"/>
      <c r="DT970" s="8"/>
      <c r="DU970" s="8"/>
      <c r="DV970" s="8"/>
      <c r="DW970" s="8"/>
      <c r="DX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  <c r="CG971" s="8"/>
      <c r="CH971" s="8"/>
      <c r="CI971" s="8"/>
      <c r="CJ971" s="8"/>
      <c r="CK971" s="8"/>
      <c r="CL971" s="8"/>
      <c r="CM971" s="8"/>
      <c r="CN971" s="8"/>
      <c r="CO971" s="8"/>
      <c r="CP971" s="8"/>
      <c r="CQ971" s="8"/>
      <c r="CR971" s="8"/>
      <c r="CS971" s="8"/>
      <c r="CT971" s="8"/>
      <c r="CU971" s="8"/>
      <c r="CV971" s="8"/>
      <c r="CW971" s="8"/>
      <c r="CX971" s="8"/>
      <c r="CY971" s="8"/>
      <c r="CZ971" s="8"/>
      <c r="DA971" s="8"/>
      <c r="DB971" s="8"/>
      <c r="DC971" s="8"/>
      <c r="DD971" s="8"/>
      <c r="DE971" s="8"/>
      <c r="DF971" s="8"/>
      <c r="DG971" s="8"/>
      <c r="DH971" s="8"/>
      <c r="DI971" s="8"/>
      <c r="DJ971" s="8"/>
      <c r="DK971" s="8"/>
      <c r="DL971" s="8"/>
      <c r="DM971" s="8"/>
      <c r="DN971" s="8"/>
      <c r="DO971" s="8"/>
      <c r="DP971" s="8"/>
      <c r="DQ971" s="8"/>
      <c r="DR971" s="8"/>
      <c r="DS971" s="8"/>
      <c r="DT971" s="8"/>
      <c r="DU971" s="8"/>
      <c r="DV971" s="8"/>
      <c r="DW971" s="8"/>
      <c r="DX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  <c r="CG972" s="8"/>
      <c r="CH972" s="8"/>
      <c r="CI972" s="8"/>
      <c r="CJ972" s="8"/>
      <c r="CK972" s="8"/>
      <c r="CL972" s="8"/>
      <c r="CM972" s="8"/>
      <c r="CN972" s="8"/>
      <c r="CO972" s="8"/>
      <c r="CP972" s="8"/>
      <c r="CQ972" s="8"/>
      <c r="CR972" s="8"/>
      <c r="CS972" s="8"/>
      <c r="CT972" s="8"/>
      <c r="CU972" s="8"/>
      <c r="CV972" s="8"/>
      <c r="CW972" s="8"/>
      <c r="CX972" s="8"/>
      <c r="CY972" s="8"/>
      <c r="CZ972" s="8"/>
      <c r="DA972" s="8"/>
      <c r="DB972" s="8"/>
      <c r="DC972" s="8"/>
      <c r="DD972" s="8"/>
      <c r="DE972" s="8"/>
      <c r="DF972" s="8"/>
      <c r="DG972" s="8"/>
      <c r="DH972" s="8"/>
      <c r="DI972" s="8"/>
      <c r="DJ972" s="8"/>
      <c r="DK972" s="8"/>
      <c r="DL972" s="8"/>
      <c r="DM972" s="8"/>
      <c r="DN972" s="8"/>
      <c r="DO972" s="8"/>
      <c r="DP972" s="8"/>
      <c r="DQ972" s="8"/>
      <c r="DR972" s="8"/>
      <c r="DS972" s="8"/>
      <c r="DT972" s="8"/>
      <c r="DU972" s="8"/>
      <c r="DV972" s="8"/>
      <c r="DW972" s="8"/>
      <c r="DX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  <c r="CG973" s="8"/>
      <c r="CH973" s="8"/>
      <c r="CI973" s="8"/>
      <c r="CJ973" s="8"/>
      <c r="CK973" s="8"/>
      <c r="CL973" s="8"/>
      <c r="CM973" s="8"/>
      <c r="CN973" s="8"/>
      <c r="CO973" s="8"/>
      <c r="CP973" s="8"/>
      <c r="CQ973" s="8"/>
      <c r="CR973" s="8"/>
      <c r="CS973" s="8"/>
      <c r="CT973" s="8"/>
      <c r="CU973" s="8"/>
      <c r="CV973" s="8"/>
      <c r="CW973" s="8"/>
      <c r="CX973" s="8"/>
      <c r="CY973" s="8"/>
      <c r="CZ973" s="8"/>
      <c r="DA973" s="8"/>
      <c r="DB973" s="8"/>
      <c r="DC973" s="8"/>
      <c r="DD973" s="8"/>
      <c r="DE973" s="8"/>
      <c r="DF973" s="8"/>
      <c r="DG973" s="8"/>
      <c r="DH973" s="8"/>
      <c r="DI973" s="8"/>
      <c r="DJ973" s="8"/>
      <c r="DK973" s="8"/>
      <c r="DL973" s="8"/>
      <c r="DM973" s="8"/>
      <c r="DN973" s="8"/>
      <c r="DO973" s="8"/>
      <c r="DP973" s="8"/>
      <c r="DQ973" s="8"/>
      <c r="DR973" s="8"/>
      <c r="DS973" s="8"/>
      <c r="DT973" s="8"/>
      <c r="DU973" s="8"/>
      <c r="DV973" s="8"/>
      <c r="DW973" s="8"/>
      <c r="DX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  <c r="CG974" s="8"/>
      <c r="CH974" s="8"/>
      <c r="CI974" s="8"/>
      <c r="CJ974" s="8"/>
      <c r="CK974" s="8"/>
      <c r="CL974" s="8"/>
      <c r="CM974" s="8"/>
      <c r="CN974" s="8"/>
      <c r="CO974" s="8"/>
      <c r="CP974" s="8"/>
      <c r="CQ974" s="8"/>
      <c r="CR974" s="8"/>
      <c r="CS974" s="8"/>
      <c r="CT974" s="8"/>
      <c r="CU974" s="8"/>
      <c r="CV974" s="8"/>
      <c r="CW974" s="8"/>
      <c r="CX974" s="8"/>
      <c r="CY974" s="8"/>
      <c r="CZ974" s="8"/>
      <c r="DA974" s="8"/>
      <c r="DB974" s="8"/>
      <c r="DC974" s="8"/>
      <c r="DD974" s="8"/>
      <c r="DE974" s="8"/>
      <c r="DF974" s="8"/>
      <c r="DG974" s="8"/>
      <c r="DH974" s="8"/>
      <c r="DI974" s="8"/>
      <c r="DJ974" s="8"/>
      <c r="DK974" s="8"/>
      <c r="DL974" s="8"/>
      <c r="DM974" s="8"/>
      <c r="DN974" s="8"/>
      <c r="DO974" s="8"/>
      <c r="DP974" s="8"/>
      <c r="DQ974" s="8"/>
      <c r="DR974" s="8"/>
      <c r="DS974" s="8"/>
      <c r="DT974" s="8"/>
      <c r="DU974" s="8"/>
      <c r="DV974" s="8"/>
      <c r="DW974" s="8"/>
      <c r="DX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  <c r="CG975" s="8"/>
      <c r="CH975" s="8"/>
      <c r="CI975" s="8"/>
      <c r="CJ975" s="8"/>
      <c r="CK975" s="8"/>
      <c r="CL975" s="8"/>
      <c r="CM975" s="8"/>
      <c r="CN975" s="8"/>
      <c r="CO975" s="8"/>
      <c r="CP975" s="8"/>
      <c r="CQ975" s="8"/>
      <c r="CR975" s="8"/>
      <c r="CS975" s="8"/>
      <c r="CT975" s="8"/>
      <c r="CU975" s="8"/>
      <c r="CV975" s="8"/>
      <c r="CW975" s="8"/>
      <c r="CX975" s="8"/>
      <c r="CY975" s="8"/>
      <c r="CZ975" s="8"/>
      <c r="DA975" s="8"/>
      <c r="DB975" s="8"/>
      <c r="DC975" s="8"/>
      <c r="DD975" s="8"/>
      <c r="DE975" s="8"/>
      <c r="DF975" s="8"/>
      <c r="DG975" s="8"/>
      <c r="DH975" s="8"/>
      <c r="DI975" s="8"/>
      <c r="DJ975" s="8"/>
      <c r="DK975" s="8"/>
      <c r="DL975" s="8"/>
      <c r="DM975" s="8"/>
      <c r="DN975" s="8"/>
      <c r="DO975" s="8"/>
      <c r="DP975" s="8"/>
      <c r="DQ975" s="8"/>
      <c r="DR975" s="8"/>
      <c r="DS975" s="8"/>
      <c r="DT975" s="8"/>
      <c r="DU975" s="8"/>
      <c r="DV975" s="8"/>
      <c r="DW975" s="8"/>
      <c r="DX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  <c r="CG976" s="8"/>
      <c r="CH976" s="8"/>
      <c r="CI976" s="8"/>
      <c r="CJ976" s="8"/>
      <c r="CK976" s="8"/>
      <c r="CL976" s="8"/>
      <c r="CM976" s="8"/>
      <c r="CN976" s="8"/>
      <c r="CO976" s="8"/>
      <c r="CP976" s="8"/>
      <c r="CQ976" s="8"/>
      <c r="CR976" s="8"/>
      <c r="CS976" s="8"/>
      <c r="CT976" s="8"/>
      <c r="CU976" s="8"/>
      <c r="CV976" s="8"/>
      <c r="CW976" s="8"/>
      <c r="CX976" s="8"/>
      <c r="CY976" s="8"/>
      <c r="CZ976" s="8"/>
      <c r="DA976" s="8"/>
      <c r="DB976" s="8"/>
      <c r="DC976" s="8"/>
      <c r="DD976" s="8"/>
      <c r="DE976" s="8"/>
      <c r="DF976" s="8"/>
      <c r="DG976" s="8"/>
      <c r="DH976" s="8"/>
      <c r="DI976" s="8"/>
      <c r="DJ976" s="8"/>
      <c r="DK976" s="8"/>
      <c r="DL976" s="8"/>
      <c r="DM976" s="8"/>
      <c r="DN976" s="8"/>
      <c r="DO976" s="8"/>
      <c r="DP976" s="8"/>
      <c r="DQ976" s="8"/>
      <c r="DR976" s="8"/>
      <c r="DS976" s="8"/>
      <c r="DT976" s="8"/>
      <c r="DU976" s="8"/>
      <c r="DV976" s="8"/>
      <c r="DW976" s="8"/>
      <c r="DX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  <c r="CG977" s="8"/>
      <c r="CH977" s="8"/>
      <c r="CI977" s="8"/>
      <c r="CJ977" s="8"/>
      <c r="CK977" s="8"/>
      <c r="CL977" s="8"/>
      <c r="CM977" s="8"/>
      <c r="CN977" s="8"/>
      <c r="CO977" s="8"/>
      <c r="CP977" s="8"/>
      <c r="CQ977" s="8"/>
      <c r="CR977" s="8"/>
      <c r="CS977" s="8"/>
      <c r="CT977" s="8"/>
      <c r="CU977" s="8"/>
      <c r="CV977" s="8"/>
      <c r="CW977" s="8"/>
      <c r="CX977" s="8"/>
      <c r="CY977" s="8"/>
      <c r="CZ977" s="8"/>
      <c r="DA977" s="8"/>
      <c r="DB977" s="8"/>
      <c r="DC977" s="8"/>
      <c r="DD977" s="8"/>
      <c r="DE977" s="8"/>
      <c r="DF977" s="8"/>
      <c r="DG977" s="8"/>
      <c r="DH977" s="8"/>
      <c r="DI977" s="8"/>
      <c r="DJ977" s="8"/>
      <c r="DK977" s="8"/>
      <c r="DL977" s="8"/>
      <c r="DM977" s="8"/>
      <c r="DN977" s="8"/>
      <c r="DO977" s="8"/>
      <c r="DP977" s="8"/>
      <c r="DQ977" s="8"/>
      <c r="DR977" s="8"/>
      <c r="DS977" s="8"/>
      <c r="DT977" s="8"/>
      <c r="DU977" s="8"/>
      <c r="DV977" s="8"/>
      <c r="DW977" s="8"/>
      <c r="DX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  <c r="CG978" s="8"/>
      <c r="CH978" s="8"/>
      <c r="CI978" s="8"/>
      <c r="CJ978" s="8"/>
      <c r="CK978" s="8"/>
      <c r="CL978" s="8"/>
      <c r="CM978" s="8"/>
      <c r="CN978" s="8"/>
      <c r="CO978" s="8"/>
      <c r="CP978" s="8"/>
      <c r="CQ978" s="8"/>
      <c r="CR978" s="8"/>
      <c r="CS978" s="8"/>
      <c r="CT978" s="8"/>
      <c r="CU978" s="8"/>
      <c r="CV978" s="8"/>
      <c r="CW978" s="8"/>
      <c r="CX978" s="8"/>
      <c r="CY978" s="8"/>
      <c r="CZ978" s="8"/>
      <c r="DA978" s="8"/>
      <c r="DB978" s="8"/>
      <c r="DC978" s="8"/>
      <c r="DD978" s="8"/>
      <c r="DE978" s="8"/>
      <c r="DF978" s="8"/>
      <c r="DG978" s="8"/>
      <c r="DH978" s="8"/>
      <c r="DI978" s="8"/>
      <c r="DJ978" s="8"/>
      <c r="DK978" s="8"/>
      <c r="DL978" s="8"/>
      <c r="DM978" s="8"/>
      <c r="DN978" s="8"/>
      <c r="DO978" s="8"/>
      <c r="DP978" s="8"/>
      <c r="DQ978" s="8"/>
      <c r="DR978" s="8"/>
      <c r="DS978" s="8"/>
      <c r="DT978" s="8"/>
      <c r="DU978" s="8"/>
      <c r="DV978" s="8"/>
      <c r="DW978" s="8"/>
      <c r="DX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  <c r="CG979" s="8"/>
      <c r="CH979" s="8"/>
      <c r="CI979" s="8"/>
      <c r="CJ979" s="8"/>
      <c r="CK979" s="8"/>
      <c r="CL979" s="8"/>
      <c r="CM979" s="8"/>
      <c r="CN979" s="8"/>
      <c r="CO979" s="8"/>
      <c r="CP979" s="8"/>
      <c r="CQ979" s="8"/>
      <c r="CR979" s="8"/>
      <c r="CS979" s="8"/>
      <c r="CT979" s="8"/>
      <c r="CU979" s="8"/>
      <c r="CV979" s="8"/>
      <c r="CW979" s="8"/>
      <c r="CX979" s="8"/>
      <c r="CY979" s="8"/>
      <c r="CZ979" s="8"/>
      <c r="DA979" s="8"/>
      <c r="DB979" s="8"/>
      <c r="DC979" s="8"/>
      <c r="DD979" s="8"/>
      <c r="DE979" s="8"/>
      <c r="DF979" s="8"/>
      <c r="DG979" s="8"/>
      <c r="DH979" s="8"/>
      <c r="DI979" s="8"/>
      <c r="DJ979" s="8"/>
      <c r="DK979" s="8"/>
      <c r="DL979" s="8"/>
      <c r="DM979" s="8"/>
      <c r="DN979" s="8"/>
      <c r="DO979" s="8"/>
      <c r="DP979" s="8"/>
      <c r="DQ979" s="8"/>
      <c r="DR979" s="8"/>
      <c r="DS979" s="8"/>
      <c r="DT979" s="8"/>
      <c r="DU979" s="8"/>
      <c r="DV979" s="8"/>
      <c r="DW979" s="8"/>
      <c r="DX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  <c r="CG980" s="8"/>
      <c r="CH980" s="8"/>
      <c r="CI980" s="8"/>
      <c r="CJ980" s="8"/>
      <c r="CK980" s="8"/>
      <c r="CL980" s="8"/>
      <c r="CM980" s="8"/>
      <c r="CN980" s="8"/>
      <c r="CO980" s="8"/>
      <c r="CP980" s="8"/>
      <c r="CQ980" s="8"/>
      <c r="CR980" s="8"/>
      <c r="CS980" s="8"/>
      <c r="CT980" s="8"/>
      <c r="CU980" s="8"/>
      <c r="CV980" s="8"/>
      <c r="CW980" s="8"/>
      <c r="CX980" s="8"/>
      <c r="CY980" s="8"/>
      <c r="CZ980" s="8"/>
      <c r="DA980" s="8"/>
      <c r="DB980" s="8"/>
      <c r="DC980" s="8"/>
      <c r="DD980" s="8"/>
      <c r="DE980" s="8"/>
      <c r="DF980" s="8"/>
      <c r="DG980" s="8"/>
      <c r="DH980" s="8"/>
      <c r="DI980" s="8"/>
      <c r="DJ980" s="8"/>
      <c r="DK980" s="8"/>
      <c r="DL980" s="8"/>
      <c r="DM980" s="8"/>
      <c r="DN980" s="8"/>
      <c r="DO980" s="8"/>
      <c r="DP980" s="8"/>
      <c r="DQ980" s="8"/>
      <c r="DR980" s="8"/>
      <c r="DS980" s="8"/>
      <c r="DT980" s="8"/>
      <c r="DU980" s="8"/>
      <c r="DV980" s="8"/>
      <c r="DW980" s="8"/>
      <c r="DX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  <c r="CG981" s="8"/>
      <c r="CH981" s="8"/>
      <c r="CI981" s="8"/>
      <c r="CJ981" s="8"/>
      <c r="CK981" s="8"/>
      <c r="CL981" s="8"/>
      <c r="CM981" s="8"/>
      <c r="CN981" s="8"/>
      <c r="CO981" s="8"/>
      <c r="CP981" s="8"/>
      <c r="CQ981" s="8"/>
      <c r="CR981" s="8"/>
      <c r="CS981" s="8"/>
      <c r="CT981" s="8"/>
      <c r="CU981" s="8"/>
      <c r="CV981" s="8"/>
      <c r="CW981" s="8"/>
      <c r="CX981" s="8"/>
      <c r="CY981" s="8"/>
      <c r="CZ981" s="8"/>
      <c r="DA981" s="8"/>
      <c r="DB981" s="8"/>
      <c r="DC981" s="8"/>
      <c r="DD981" s="8"/>
      <c r="DE981" s="8"/>
      <c r="DF981" s="8"/>
      <c r="DG981" s="8"/>
      <c r="DH981" s="8"/>
      <c r="DI981" s="8"/>
      <c r="DJ981" s="8"/>
      <c r="DK981" s="8"/>
      <c r="DL981" s="8"/>
      <c r="DM981" s="8"/>
      <c r="DN981" s="8"/>
      <c r="DO981" s="8"/>
      <c r="DP981" s="8"/>
      <c r="DQ981" s="8"/>
      <c r="DR981" s="8"/>
      <c r="DS981" s="8"/>
      <c r="DT981" s="8"/>
      <c r="DU981" s="8"/>
      <c r="DV981" s="8"/>
      <c r="DW981" s="8"/>
      <c r="DX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  <c r="CG982" s="8"/>
      <c r="CH982" s="8"/>
      <c r="CI982" s="8"/>
      <c r="CJ982" s="8"/>
      <c r="CK982" s="8"/>
      <c r="CL982" s="8"/>
      <c r="CM982" s="8"/>
      <c r="CN982" s="8"/>
      <c r="CO982" s="8"/>
      <c r="CP982" s="8"/>
      <c r="CQ982" s="8"/>
      <c r="CR982" s="8"/>
      <c r="CS982" s="8"/>
      <c r="CT982" s="8"/>
      <c r="CU982" s="8"/>
      <c r="CV982" s="8"/>
      <c r="CW982" s="8"/>
      <c r="CX982" s="8"/>
      <c r="CY982" s="8"/>
      <c r="CZ982" s="8"/>
      <c r="DA982" s="8"/>
      <c r="DB982" s="8"/>
      <c r="DC982" s="8"/>
      <c r="DD982" s="8"/>
      <c r="DE982" s="8"/>
      <c r="DF982" s="8"/>
      <c r="DG982" s="8"/>
      <c r="DH982" s="8"/>
      <c r="DI982" s="8"/>
      <c r="DJ982" s="8"/>
      <c r="DK982" s="8"/>
      <c r="DL982" s="8"/>
      <c r="DM982" s="8"/>
      <c r="DN982" s="8"/>
      <c r="DO982" s="8"/>
      <c r="DP982" s="8"/>
      <c r="DQ982" s="8"/>
      <c r="DR982" s="8"/>
      <c r="DS982" s="8"/>
      <c r="DT982" s="8"/>
      <c r="DU982" s="8"/>
      <c r="DV982" s="8"/>
      <c r="DW982" s="8"/>
      <c r="DX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  <c r="CG983" s="8"/>
      <c r="CH983" s="8"/>
      <c r="CI983" s="8"/>
      <c r="CJ983" s="8"/>
      <c r="CK983" s="8"/>
      <c r="CL983" s="8"/>
      <c r="CM983" s="8"/>
      <c r="CN983" s="8"/>
      <c r="CO983" s="8"/>
      <c r="CP983" s="8"/>
      <c r="CQ983" s="8"/>
      <c r="CR983" s="8"/>
      <c r="CS983" s="8"/>
      <c r="CT983" s="8"/>
      <c r="CU983" s="8"/>
      <c r="CV983" s="8"/>
      <c r="CW983" s="8"/>
      <c r="CX983" s="8"/>
      <c r="CY983" s="8"/>
      <c r="CZ983" s="8"/>
      <c r="DA983" s="8"/>
      <c r="DB983" s="8"/>
      <c r="DC983" s="8"/>
      <c r="DD983" s="8"/>
      <c r="DE983" s="8"/>
      <c r="DF983" s="8"/>
      <c r="DG983" s="8"/>
      <c r="DH983" s="8"/>
      <c r="DI983" s="8"/>
      <c r="DJ983" s="8"/>
      <c r="DK983" s="8"/>
      <c r="DL983" s="8"/>
      <c r="DM983" s="8"/>
      <c r="DN983" s="8"/>
      <c r="DO983" s="8"/>
      <c r="DP983" s="8"/>
      <c r="DQ983" s="8"/>
      <c r="DR983" s="8"/>
      <c r="DS983" s="8"/>
      <c r="DT983" s="8"/>
      <c r="DU983" s="8"/>
      <c r="DV983" s="8"/>
      <c r="DW983" s="8"/>
      <c r="DX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  <c r="CG984" s="8"/>
      <c r="CH984" s="8"/>
      <c r="CI984" s="8"/>
      <c r="CJ984" s="8"/>
      <c r="CK984" s="8"/>
      <c r="CL984" s="8"/>
      <c r="CM984" s="8"/>
      <c r="CN984" s="8"/>
      <c r="CO984" s="8"/>
      <c r="CP984" s="8"/>
      <c r="CQ984" s="8"/>
      <c r="CR984" s="8"/>
      <c r="CS984" s="8"/>
      <c r="CT984" s="8"/>
      <c r="CU984" s="8"/>
      <c r="CV984" s="8"/>
      <c r="CW984" s="8"/>
      <c r="CX984" s="8"/>
      <c r="CY984" s="8"/>
      <c r="CZ984" s="8"/>
      <c r="DA984" s="8"/>
      <c r="DB984" s="8"/>
      <c r="DC984" s="8"/>
      <c r="DD984" s="8"/>
      <c r="DE984" s="8"/>
      <c r="DF984" s="8"/>
      <c r="DG984" s="8"/>
      <c r="DH984" s="8"/>
      <c r="DI984" s="8"/>
      <c r="DJ984" s="8"/>
      <c r="DK984" s="8"/>
      <c r="DL984" s="8"/>
      <c r="DM984" s="8"/>
      <c r="DN984" s="8"/>
      <c r="DO984" s="8"/>
      <c r="DP984" s="8"/>
      <c r="DQ984" s="8"/>
      <c r="DR984" s="8"/>
      <c r="DS984" s="8"/>
      <c r="DT984" s="8"/>
      <c r="DU984" s="8"/>
      <c r="DV984" s="8"/>
      <c r="DW984" s="8"/>
      <c r="DX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  <c r="CG985" s="8"/>
      <c r="CH985" s="8"/>
      <c r="CI985" s="8"/>
      <c r="CJ985" s="8"/>
      <c r="CK985" s="8"/>
      <c r="CL985" s="8"/>
      <c r="CM985" s="8"/>
      <c r="CN985" s="8"/>
      <c r="CO985" s="8"/>
      <c r="CP985" s="8"/>
      <c r="CQ985" s="8"/>
      <c r="CR985" s="8"/>
      <c r="CS985" s="8"/>
      <c r="CT985" s="8"/>
      <c r="CU985" s="8"/>
      <c r="CV985" s="8"/>
      <c r="CW985" s="8"/>
      <c r="CX985" s="8"/>
      <c r="CY985" s="8"/>
      <c r="CZ985" s="8"/>
      <c r="DA985" s="8"/>
      <c r="DB985" s="8"/>
      <c r="DC985" s="8"/>
      <c r="DD985" s="8"/>
      <c r="DE985" s="8"/>
      <c r="DF985" s="8"/>
      <c r="DG985" s="8"/>
      <c r="DH985" s="8"/>
      <c r="DI985" s="8"/>
      <c r="DJ985" s="8"/>
      <c r="DK985" s="8"/>
      <c r="DL985" s="8"/>
      <c r="DM985" s="8"/>
      <c r="DN985" s="8"/>
      <c r="DO985" s="8"/>
      <c r="DP985" s="8"/>
      <c r="DQ985" s="8"/>
      <c r="DR985" s="8"/>
      <c r="DS985" s="8"/>
      <c r="DT985" s="8"/>
      <c r="DU985" s="8"/>
      <c r="DV985" s="8"/>
      <c r="DW985" s="8"/>
      <c r="DX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  <c r="CG986" s="8"/>
      <c r="CH986" s="8"/>
      <c r="CI986" s="8"/>
      <c r="CJ986" s="8"/>
      <c r="CK986" s="8"/>
      <c r="CL986" s="8"/>
      <c r="CM986" s="8"/>
      <c r="CN986" s="8"/>
      <c r="CO986" s="8"/>
      <c r="CP986" s="8"/>
      <c r="CQ986" s="8"/>
      <c r="CR986" s="8"/>
      <c r="CS986" s="8"/>
      <c r="CT986" s="8"/>
      <c r="CU986" s="8"/>
      <c r="CV986" s="8"/>
      <c r="CW986" s="8"/>
      <c r="CX986" s="8"/>
      <c r="CY986" s="8"/>
      <c r="CZ986" s="8"/>
      <c r="DA986" s="8"/>
      <c r="DB986" s="8"/>
      <c r="DC986" s="8"/>
      <c r="DD986" s="8"/>
      <c r="DE986" s="8"/>
      <c r="DF986" s="8"/>
      <c r="DG986" s="8"/>
      <c r="DH986" s="8"/>
      <c r="DI986" s="8"/>
      <c r="DJ986" s="8"/>
      <c r="DK986" s="8"/>
      <c r="DL986" s="8"/>
      <c r="DM986" s="8"/>
      <c r="DN986" s="8"/>
      <c r="DO986" s="8"/>
      <c r="DP986" s="8"/>
      <c r="DQ986" s="8"/>
      <c r="DR986" s="8"/>
      <c r="DS986" s="8"/>
      <c r="DT986" s="8"/>
      <c r="DU986" s="8"/>
      <c r="DV986" s="8"/>
      <c r="DW986" s="8"/>
      <c r="DX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  <c r="CG987" s="8"/>
      <c r="CH987" s="8"/>
      <c r="CI987" s="8"/>
      <c r="CJ987" s="8"/>
      <c r="CK987" s="8"/>
      <c r="CL987" s="8"/>
      <c r="CM987" s="8"/>
      <c r="CN987" s="8"/>
      <c r="CO987" s="8"/>
      <c r="CP987" s="8"/>
      <c r="CQ987" s="8"/>
      <c r="CR987" s="8"/>
      <c r="CS987" s="8"/>
      <c r="CT987" s="8"/>
      <c r="CU987" s="8"/>
      <c r="CV987" s="8"/>
      <c r="CW987" s="8"/>
      <c r="CX987" s="8"/>
      <c r="CY987" s="8"/>
      <c r="CZ987" s="8"/>
      <c r="DA987" s="8"/>
      <c r="DB987" s="8"/>
      <c r="DC987" s="8"/>
      <c r="DD987" s="8"/>
      <c r="DE987" s="8"/>
      <c r="DF987" s="8"/>
      <c r="DG987" s="8"/>
      <c r="DH987" s="8"/>
      <c r="DI987" s="8"/>
      <c r="DJ987" s="8"/>
      <c r="DK987" s="8"/>
      <c r="DL987" s="8"/>
      <c r="DM987" s="8"/>
      <c r="DN987" s="8"/>
      <c r="DO987" s="8"/>
      <c r="DP987" s="8"/>
      <c r="DQ987" s="8"/>
      <c r="DR987" s="8"/>
      <c r="DS987" s="8"/>
      <c r="DT987" s="8"/>
      <c r="DU987" s="8"/>
      <c r="DV987" s="8"/>
      <c r="DW987" s="8"/>
      <c r="DX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  <c r="CG988" s="8"/>
      <c r="CH988" s="8"/>
      <c r="CI988" s="8"/>
      <c r="CJ988" s="8"/>
      <c r="CK988" s="8"/>
      <c r="CL988" s="8"/>
      <c r="CM988" s="8"/>
      <c r="CN988" s="8"/>
      <c r="CO988" s="8"/>
      <c r="CP988" s="8"/>
      <c r="CQ988" s="8"/>
      <c r="CR988" s="8"/>
      <c r="CS988" s="8"/>
      <c r="CT988" s="8"/>
      <c r="CU988" s="8"/>
      <c r="CV988" s="8"/>
      <c r="CW988" s="8"/>
      <c r="CX988" s="8"/>
      <c r="CY988" s="8"/>
      <c r="CZ988" s="8"/>
      <c r="DA988" s="8"/>
      <c r="DB988" s="8"/>
      <c r="DC988" s="8"/>
      <c r="DD988" s="8"/>
      <c r="DE988" s="8"/>
      <c r="DF988" s="8"/>
      <c r="DG988" s="8"/>
      <c r="DH988" s="8"/>
      <c r="DI988" s="8"/>
      <c r="DJ988" s="8"/>
      <c r="DK988" s="8"/>
      <c r="DL988" s="8"/>
      <c r="DM988" s="8"/>
      <c r="DN988" s="8"/>
      <c r="DO988" s="8"/>
      <c r="DP988" s="8"/>
      <c r="DQ988" s="8"/>
      <c r="DR988" s="8"/>
      <c r="DS988" s="8"/>
      <c r="DT988" s="8"/>
      <c r="DU988" s="8"/>
      <c r="DV988" s="8"/>
      <c r="DW988" s="8"/>
      <c r="DX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  <c r="CG989" s="8"/>
      <c r="CH989" s="8"/>
      <c r="CI989" s="8"/>
      <c r="CJ989" s="8"/>
      <c r="CK989" s="8"/>
      <c r="CL989" s="8"/>
      <c r="CM989" s="8"/>
      <c r="CN989" s="8"/>
      <c r="CO989" s="8"/>
      <c r="CP989" s="8"/>
      <c r="CQ989" s="8"/>
      <c r="CR989" s="8"/>
      <c r="CS989" s="8"/>
      <c r="CT989" s="8"/>
      <c r="CU989" s="8"/>
      <c r="CV989" s="8"/>
      <c r="CW989" s="8"/>
      <c r="CX989" s="8"/>
      <c r="CY989" s="8"/>
      <c r="CZ989" s="8"/>
      <c r="DA989" s="8"/>
      <c r="DB989" s="8"/>
      <c r="DC989" s="8"/>
      <c r="DD989" s="8"/>
      <c r="DE989" s="8"/>
      <c r="DF989" s="8"/>
      <c r="DG989" s="8"/>
      <c r="DH989" s="8"/>
      <c r="DI989" s="8"/>
      <c r="DJ989" s="8"/>
      <c r="DK989" s="8"/>
      <c r="DL989" s="8"/>
      <c r="DM989" s="8"/>
      <c r="DN989" s="8"/>
      <c r="DO989" s="8"/>
      <c r="DP989" s="8"/>
      <c r="DQ989" s="8"/>
      <c r="DR989" s="8"/>
      <c r="DS989" s="8"/>
      <c r="DT989" s="8"/>
      <c r="DU989" s="8"/>
      <c r="DV989" s="8"/>
      <c r="DW989" s="8"/>
      <c r="DX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  <c r="CG990" s="8"/>
      <c r="CH990" s="8"/>
      <c r="CI990" s="8"/>
      <c r="CJ990" s="8"/>
      <c r="CK990" s="8"/>
      <c r="CL990" s="8"/>
      <c r="CM990" s="8"/>
      <c r="CN990" s="8"/>
      <c r="CO990" s="8"/>
      <c r="CP990" s="8"/>
      <c r="CQ990" s="8"/>
      <c r="CR990" s="8"/>
      <c r="CS990" s="8"/>
      <c r="CT990" s="8"/>
      <c r="CU990" s="8"/>
      <c r="CV990" s="8"/>
      <c r="CW990" s="8"/>
      <c r="CX990" s="8"/>
      <c r="CY990" s="8"/>
      <c r="CZ990" s="8"/>
      <c r="DA990" s="8"/>
      <c r="DB990" s="8"/>
      <c r="DC990" s="8"/>
      <c r="DD990" s="8"/>
      <c r="DE990" s="8"/>
      <c r="DF990" s="8"/>
      <c r="DG990" s="8"/>
      <c r="DH990" s="8"/>
      <c r="DI990" s="8"/>
      <c r="DJ990" s="8"/>
      <c r="DK990" s="8"/>
      <c r="DL990" s="8"/>
      <c r="DM990" s="8"/>
      <c r="DN990" s="8"/>
      <c r="DO990" s="8"/>
      <c r="DP990" s="8"/>
      <c r="DQ990" s="8"/>
      <c r="DR990" s="8"/>
      <c r="DS990" s="8"/>
      <c r="DT990" s="8"/>
      <c r="DU990" s="8"/>
      <c r="DV990" s="8"/>
      <c r="DW990" s="8"/>
      <c r="DX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  <c r="CG991" s="8"/>
      <c r="CH991" s="8"/>
      <c r="CI991" s="8"/>
      <c r="CJ991" s="8"/>
      <c r="CK991" s="8"/>
      <c r="CL991" s="8"/>
      <c r="CM991" s="8"/>
      <c r="CN991" s="8"/>
      <c r="CO991" s="8"/>
      <c r="CP991" s="8"/>
      <c r="CQ991" s="8"/>
      <c r="CR991" s="8"/>
      <c r="CS991" s="8"/>
      <c r="CT991" s="8"/>
      <c r="CU991" s="8"/>
      <c r="CV991" s="8"/>
      <c r="CW991" s="8"/>
      <c r="CX991" s="8"/>
      <c r="CY991" s="8"/>
      <c r="CZ991" s="8"/>
      <c r="DA991" s="8"/>
      <c r="DB991" s="8"/>
      <c r="DC991" s="8"/>
      <c r="DD991" s="8"/>
      <c r="DE991" s="8"/>
      <c r="DF991" s="8"/>
      <c r="DG991" s="8"/>
      <c r="DH991" s="8"/>
      <c r="DI991" s="8"/>
      <c r="DJ991" s="8"/>
      <c r="DK991" s="8"/>
      <c r="DL991" s="8"/>
      <c r="DM991" s="8"/>
      <c r="DN991" s="8"/>
      <c r="DO991" s="8"/>
      <c r="DP991" s="8"/>
      <c r="DQ991" s="8"/>
      <c r="DR991" s="8"/>
      <c r="DS991" s="8"/>
      <c r="DT991" s="8"/>
      <c r="DU991" s="8"/>
      <c r="DV991" s="8"/>
      <c r="DW991" s="8"/>
      <c r="DX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  <c r="CG992" s="8"/>
      <c r="CH992" s="8"/>
      <c r="CI992" s="8"/>
      <c r="CJ992" s="8"/>
      <c r="CK992" s="8"/>
      <c r="CL992" s="8"/>
      <c r="CM992" s="8"/>
      <c r="CN992" s="8"/>
      <c r="CO992" s="8"/>
      <c r="CP992" s="8"/>
      <c r="CQ992" s="8"/>
      <c r="CR992" s="8"/>
      <c r="CS992" s="8"/>
      <c r="CT992" s="8"/>
      <c r="CU992" s="8"/>
      <c r="CV992" s="8"/>
      <c r="CW992" s="8"/>
      <c r="CX992" s="8"/>
      <c r="CY992" s="8"/>
      <c r="CZ992" s="8"/>
      <c r="DA992" s="8"/>
      <c r="DB992" s="8"/>
      <c r="DC992" s="8"/>
      <c r="DD992" s="8"/>
      <c r="DE992" s="8"/>
      <c r="DF992" s="8"/>
      <c r="DG992" s="8"/>
      <c r="DH992" s="8"/>
      <c r="DI992" s="8"/>
      <c r="DJ992" s="8"/>
      <c r="DK992" s="8"/>
      <c r="DL992" s="8"/>
      <c r="DM992" s="8"/>
      <c r="DN992" s="8"/>
      <c r="DO992" s="8"/>
      <c r="DP992" s="8"/>
      <c r="DQ992" s="8"/>
      <c r="DR992" s="8"/>
      <c r="DS992" s="8"/>
      <c r="DT992" s="8"/>
      <c r="DU992" s="8"/>
      <c r="DV992" s="8"/>
      <c r="DW992" s="8"/>
      <c r="DX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  <c r="CG993" s="8"/>
      <c r="CH993" s="8"/>
      <c r="CI993" s="8"/>
      <c r="CJ993" s="8"/>
      <c r="CK993" s="8"/>
      <c r="CL993" s="8"/>
      <c r="CM993" s="8"/>
      <c r="CN993" s="8"/>
      <c r="CO993" s="8"/>
      <c r="CP993" s="8"/>
      <c r="CQ993" s="8"/>
      <c r="CR993" s="8"/>
      <c r="CS993" s="8"/>
      <c r="CT993" s="8"/>
      <c r="CU993" s="8"/>
      <c r="CV993" s="8"/>
      <c r="CW993" s="8"/>
      <c r="CX993" s="8"/>
      <c r="CY993" s="8"/>
      <c r="CZ993" s="8"/>
      <c r="DA993" s="8"/>
      <c r="DB993" s="8"/>
      <c r="DC993" s="8"/>
      <c r="DD993" s="8"/>
      <c r="DE993" s="8"/>
      <c r="DF993" s="8"/>
      <c r="DG993" s="8"/>
      <c r="DH993" s="8"/>
      <c r="DI993" s="8"/>
      <c r="DJ993" s="8"/>
      <c r="DK993" s="8"/>
      <c r="DL993" s="8"/>
      <c r="DM993" s="8"/>
      <c r="DN993" s="8"/>
      <c r="DO993" s="8"/>
      <c r="DP993" s="8"/>
      <c r="DQ993" s="8"/>
      <c r="DR993" s="8"/>
      <c r="DS993" s="8"/>
      <c r="DT993" s="8"/>
      <c r="DU993" s="8"/>
      <c r="DV993" s="8"/>
      <c r="DW993" s="8"/>
      <c r="DX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  <c r="CG994" s="8"/>
      <c r="CH994" s="8"/>
      <c r="CI994" s="8"/>
      <c r="CJ994" s="8"/>
      <c r="CK994" s="8"/>
      <c r="CL994" s="8"/>
      <c r="CM994" s="8"/>
      <c r="CN994" s="8"/>
      <c r="CO994" s="8"/>
      <c r="CP994" s="8"/>
      <c r="CQ994" s="8"/>
      <c r="CR994" s="8"/>
      <c r="CS994" s="8"/>
      <c r="CT994" s="8"/>
      <c r="CU994" s="8"/>
      <c r="CV994" s="8"/>
      <c r="CW994" s="8"/>
      <c r="CX994" s="8"/>
      <c r="CY994" s="8"/>
      <c r="CZ994" s="8"/>
      <c r="DA994" s="8"/>
      <c r="DB994" s="8"/>
      <c r="DC994" s="8"/>
      <c r="DD994" s="8"/>
      <c r="DE994" s="8"/>
      <c r="DF994" s="8"/>
      <c r="DG994" s="8"/>
      <c r="DH994" s="8"/>
      <c r="DI994" s="8"/>
      <c r="DJ994" s="8"/>
      <c r="DK994" s="8"/>
      <c r="DL994" s="8"/>
      <c r="DM994" s="8"/>
      <c r="DN994" s="8"/>
      <c r="DO994" s="8"/>
      <c r="DP994" s="8"/>
      <c r="DQ994" s="8"/>
      <c r="DR994" s="8"/>
      <c r="DS994" s="8"/>
      <c r="DT994" s="8"/>
      <c r="DU994" s="8"/>
      <c r="DV994" s="8"/>
      <c r="DW994" s="8"/>
      <c r="DX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  <c r="CG995" s="8"/>
      <c r="CH995" s="8"/>
      <c r="CI995" s="8"/>
      <c r="CJ995" s="8"/>
      <c r="CK995" s="8"/>
      <c r="CL995" s="8"/>
      <c r="CM995" s="8"/>
      <c r="CN995" s="8"/>
      <c r="CO995" s="8"/>
      <c r="CP995" s="8"/>
      <c r="CQ995" s="8"/>
      <c r="CR995" s="8"/>
      <c r="CS995" s="8"/>
      <c r="CT995" s="8"/>
      <c r="CU995" s="8"/>
      <c r="CV995" s="8"/>
      <c r="CW995" s="8"/>
      <c r="CX995" s="8"/>
      <c r="CY995" s="8"/>
      <c r="CZ995" s="8"/>
      <c r="DA995" s="8"/>
      <c r="DB995" s="8"/>
      <c r="DC995" s="8"/>
      <c r="DD995" s="8"/>
      <c r="DE995" s="8"/>
      <c r="DF995" s="8"/>
      <c r="DG995" s="8"/>
      <c r="DH995" s="8"/>
      <c r="DI995" s="8"/>
      <c r="DJ995" s="8"/>
      <c r="DK995" s="8"/>
      <c r="DL995" s="8"/>
      <c r="DM995" s="8"/>
      <c r="DN995" s="8"/>
      <c r="DO995" s="8"/>
      <c r="DP995" s="8"/>
      <c r="DQ995" s="8"/>
      <c r="DR995" s="8"/>
      <c r="DS995" s="8"/>
      <c r="DT995" s="8"/>
      <c r="DU995" s="8"/>
      <c r="DV995" s="8"/>
      <c r="DW995" s="8"/>
      <c r="DX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  <c r="CG996" s="8"/>
      <c r="CH996" s="8"/>
      <c r="CI996" s="8"/>
      <c r="CJ996" s="8"/>
      <c r="CK996" s="8"/>
      <c r="CL996" s="8"/>
      <c r="CM996" s="8"/>
      <c r="CN996" s="8"/>
      <c r="CO996" s="8"/>
      <c r="CP996" s="8"/>
      <c r="CQ996" s="8"/>
      <c r="CR996" s="8"/>
      <c r="CS996" s="8"/>
      <c r="CT996" s="8"/>
      <c r="CU996" s="8"/>
      <c r="CV996" s="8"/>
      <c r="CW996" s="8"/>
      <c r="CX996" s="8"/>
      <c r="CY996" s="8"/>
      <c r="CZ996" s="8"/>
      <c r="DA996" s="8"/>
      <c r="DB996" s="8"/>
      <c r="DC996" s="8"/>
      <c r="DD996" s="8"/>
      <c r="DE996" s="8"/>
      <c r="DF996" s="8"/>
      <c r="DG996" s="8"/>
      <c r="DH996" s="8"/>
      <c r="DI996" s="8"/>
      <c r="DJ996" s="8"/>
      <c r="DK996" s="8"/>
      <c r="DL996" s="8"/>
      <c r="DM996" s="8"/>
      <c r="DN996" s="8"/>
      <c r="DO996" s="8"/>
      <c r="DP996" s="8"/>
      <c r="DQ996" s="8"/>
      <c r="DR996" s="8"/>
      <c r="DS996" s="8"/>
      <c r="DT996" s="8"/>
      <c r="DU996" s="8"/>
      <c r="DV996" s="8"/>
      <c r="DW996" s="8"/>
      <c r="DX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  <c r="CG997" s="8"/>
      <c r="CH997" s="8"/>
      <c r="CI997" s="8"/>
      <c r="CJ997" s="8"/>
      <c r="CK997" s="8"/>
      <c r="CL997" s="8"/>
      <c r="CM997" s="8"/>
      <c r="CN997" s="8"/>
      <c r="CO997" s="8"/>
      <c r="CP997" s="8"/>
      <c r="CQ997" s="8"/>
      <c r="CR997" s="8"/>
      <c r="CS997" s="8"/>
      <c r="CT997" s="8"/>
      <c r="CU997" s="8"/>
      <c r="CV997" s="8"/>
      <c r="CW997" s="8"/>
      <c r="CX997" s="8"/>
      <c r="CY997" s="8"/>
      <c r="CZ997" s="8"/>
      <c r="DA997" s="8"/>
      <c r="DB997" s="8"/>
      <c r="DC997" s="8"/>
      <c r="DD997" s="8"/>
      <c r="DE997" s="8"/>
      <c r="DF997" s="8"/>
      <c r="DG997" s="8"/>
      <c r="DH997" s="8"/>
      <c r="DI997" s="8"/>
      <c r="DJ997" s="8"/>
      <c r="DK997" s="8"/>
      <c r="DL997" s="8"/>
      <c r="DM997" s="8"/>
      <c r="DN997" s="8"/>
      <c r="DO997" s="8"/>
      <c r="DP997" s="8"/>
      <c r="DQ997" s="8"/>
      <c r="DR997" s="8"/>
      <c r="DS997" s="8"/>
      <c r="DT997" s="8"/>
      <c r="DU997" s="8"/>
      <c r="DV997" s="8"/>
      <c r="DW997" s="8"/>
      <c r="DX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  <c r="CG998" s="8"/>
      <c r="CH998" s="8"/>
      <c r="CI998" s="8"/>
      <c r="CJ998" s="8"/>
      <c r="CK998" s="8"/>
      <c r="CL998" s="8"/>
      <c r="CM998" s="8"/>
      <c r="CN998" s="8"/>
      <c r="CO998" s="8"/>
      <c r="CP998" s="8"/>
      <c r="CQ998" s="8"/>
      <c r="CR998" s="8"/>
      <c r="CS998" s="8"/>
      <c r="CT998" s="8"/>
      <c r="CU998" s="8"/>
      <c r="CV998" s="8"/>
      <c r="CW998" s="8"/>
      <c r="CX998" s="8"/>
      <c r="CY998" s="8"/>
      <c r="CZ998" s="8"/>
      <c r="DA998" s="8"/>
      <c r="DB998" s="8"/>
      <c r="DC998" s="8"/>
      <c r="DD998" s="8"/>
      <c r="DE998" s="8"/>
      <c r="DF998" s="8"/>
      <c r="DG998" s="8"/>
      <c r="DH998" s="8"/>
      <c r="DI998" s="8"/>
      <c r="DJ998" s="8"/>
      <c r="DK998" s="8"/>
      <c r="DL998" s="8"/>
      <c r="DM998" s="8"/>
      <c r="DN998" s="8"/>
      <c r="DO998" s="8"/>
      <c r="DP998" s="8"/>
      <c r="DQ998" s="8"/>
      <c r="DR998" s="8"/>
      <c r="DS998" s="8"/>
      <c r="DT998" s="8"/>
      <c r="DU998" s="8"/>
      <c r="DV998" s="8"/>
      <c r="DW998" s="8"/>
      <c r="DX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  <c r="CG999" s="8"/>
      <c r="CH999" s="8"/>
      <c r="CI999" s="8"/>
      <c r="CJ999" s="8"/>
      <c r="CK999" s="8"/>
      <c r="CL999" s="8"/>
      <c r="CM999" s="8"/>
      <c r="CN999" s="8"/>
      <c r="CO999" s="8"/>
      <c r="CP999" s="8"/>
      <c r="CQ999" s="8"/>
      <c r="CR999" s="8"/>
      <c r="CS999" s="8"/>
      <c r="CT999" s="8"/>
      <c r="CU999" s="8"/>
      <c r="CV999" s="8"/>
      <c r="CW999" s="8"/>
      <c r="CX999" s="8"/>
      <c r="CY999" s="8"/>
      <c r="CZ999" s="8"/>
      <c r="DA999" s="8"/>
      <c r="DB999" s="8"/>
      <c r="DC999" s="8"/>
      <c r="DD999" s="8"/>
      <c r="DE999" s="8"/>
      <c r="DF999" s="8"/>
      <c r="DG999" s="8"/>
      <c r="DH999" s="8"/>
      <c r="DI999" s="8"/>
      <c r="DJ999" s="8"/>
      <c r="DK999" s="8"/>
      <c r="DL999" s="8"/>
      <c r="DM999" s="8"/>
      <c r="DN999" s="8"/>
      <c r="DO999" s="8"/>
      <c r="DP999" s="8"/>
      <c r="DQ999" s="8"/>
      <c r="DR999" s="8"/>
      <c r="DS999" s="8"/>
      <c r="DT999" s="8"/>
      <c r="DU999" s="8"/>
      <c r="DV999" s="8"/>
      <c r="DW999" s="8"/>
      <c r="DX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  <c r="CF1000" s="8"/>
      <c r="CG1000" s="8"/>
      <c r="CH1000" s="8"/>
      <c r="CI1000" s="8"/>
      <c r="CJ1000" s="8"/>
      <c r="CK1000" s="8"/>
      <c r="CL1000" s="8"/>
      <c r="CM1000" s="8"/>
      <c r="CN1000" s="8"/>
      <c r="CO1000" s="8"/>
      <c r="CP1000" s="8"/>
      <c r="CQ1000" s="8"/>
      <c r="CR1000" s="8"/>
      <c r="CS1000" s="8"/>
      <c r="CT1000" s="8"/>
      <c r="CU1000" s="8"/>
      <c r="CV1000" s="8"/>
      <c r="CW1000" s="8"/>
      <c r="CX1000" s="8"/>
      <c r="CY1000" s="8"/>
      <c r="CZ1000" s="8"/>
      <c r="DA1000" s="8"/>
      <c r="DB1000" s="8"/>
      <c r="DC1000" s="8"/>
      <c r="DD1000" s="8"/>
      <c r="DE1000" s="8"/>
      <c r="DF1000" s="8"/>
      <c r="DG1000" s="8"/>
      <c r="DH1000" s="8"/>
      <c r="DI1000" s="8"/>
      <c r="DJ1000" s="8"/>
      <c r="DK1000" s="8"/>
      <c r="DL1000" s="8"/>
      <c r="DM1000" s="8"/>
      <c r="DN1000" s="8"/>
      <c r="DO1000" s="8"/>
      <c r="DP1000" s="8"/>
      <c r="DQ1000" s="8"/>
      <c r="DR1000" s="8"/>
      <c r="DS1000" s="8"/>
      <c r="DT1000" s="8"/>
      <c r="DU1000" s="8"/>
      <c r="DV1000" s="8"/>
      <c r="DW1000" s="8"/>
      <c r="DX1000" s="8"/>
    </row>
  </sheetData>
  <mergeCells count="3">
    <mergeCell ref="A1:A2"/>
    <mergeCell ref="B1:B2"/>
    <mergeCell ref="DQ1:DQ2"/>
  </mergeCells>
  <conditionalFormatting sqref="B30:B1000">
    <cfRule type="notContainsBlanks" dxfId="0" priority="1">
      <formula>LEN(TRIM(B30))&gt;0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84"/>
      <c r="E1" s="85" t="s">
        <v>55</v>
      </c>
      <c r="F1" s="80" t="s">
        <v>76</v>
      </c>
      <c r="G1" s="80" t="s">
        <v>77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E2" s="86" t="s">
        <v>21</v>
      </c>
      <c r="F2" s="59">
        <v>11124.0</v>
      </c>
      <c r="G2" s="59">
        <v>4760.0</v>
      </c>
    </row>
    <row r="3">
      <c r="E3" s="86" t="s">
        <v>7</v>
      </c>
      <c r="F3" s="59">
        <v>9455.0</v>
      </c>
      <c r="G3" s="59">
        <v>3240.0</v>
      </c>
    </row>
    <row r="4">
      <c r="E4" s="86" t="s">
        <v>5</v>
      </c>
      <c r="F4" s="59">
        <v>8890.0</v>
      </c>
      <c r="G4" s="59">
        <v>4860.0</v>
      </c>
    </row>
    <row r="5">
      <c r="E5" s="86" t="s">
        <v>20</v>
      </c>
      <c r="F5" s="59">
        <v>8034.0</v>
      </c>
      <c r="G5" s="59">
        <v>5180.0</v>
      </c>
    </row>
    <row r="6">
      <c r="E6" s="86" t="s">
        <v>23</v>
      </c>
      <c r="F6" s="59">
        <v>6854.4000000000015</v>
      </c>
      <c r="G6" s="59">
        <v>7400.0</v>
      </c>
    </row>
    <row r="7">
      <c r="E7" s="86" t="s">
        <v>19</v>
      </c>
      <c r="F7" s="59">
        <v>6817.200000000004</v>
      </c>
      <c r="G7" s="59">
        <v>8120.0</v>
      </c>
    </row>
    <row r="8">
      <c r="E8" s="86" t="s">
        <v>6</v>
      </c>
      <c r="F8" s="59">
        <v>6732.0</v>
      </c>
      <c r="G8" s="59">
        <v>4350.0</v>
      </c>
    </row>
    <row r="9">
      <c r="E9" s="86" t="s">
        <v>18</v>
      </c>
      <c r="F9" s="59">
        <v>6260.4000000000015</v>
      </c>
      <c r="G9" s="59">
        <v>2250.0</v>
      </c>
    </row>
    <row r="10">
      <c r="E10" s="86" t="s">
        <v>22</v>
      </c>
      <c r="F10" s="59">
        <v>4732.799999999999</v>
      </c>
      <c r="G10" s="59">
        <v>6360.0</v>
      </c>
    </row>
    <row r="11">
      <c r="E11" s="86" t="s">
        <v>14</v>
      </c>
      <c r="F11" s="59">
        <v>4050.0</v>
      </c>
      <c r="G11" s="59">
        <v>2400.0</v>
      </c>
    </row>
    <row r="12">
      <c r="E12" s="86" t="s">
        <v>15</v>
      </c>
      <c r="F12" s="59">
        <v>3907.2000000000007</v>
      </c>
      <c r="G12" s="59">
        <v>4590.0</v>
      </c>
    </row>
    <row r="13">
      <c r="E13" s="86" t="s">
        <v>17</v>
      </c>
      <c r="F13" s="59">
        <v>3576.000000000002</v>
      </c>
      <c r="G13" s="59">
        <v>5700.0</v>
      </c>
    </row>
    <row r="14">
      <c r="E14" s="86" t="s">
        <v>8</v>
      </c>
      <c r="F14" s="59">
        <v>2942.5</v>
      </c>
      <c r="G14" s="59">
        <v>2500.0</v>
      </c>
    </row>
    <row r="15">
      <c r="E15" s="86" t="s">
        <v>16</v>
      </c>
      <c r="F15" s="59">
        <v>2492.0</v>
      </c>
      <c r="G15" s="59">
        <v>760.0</v>
      </c>
    </row>
    <row r="16">
      <c r="E16" s="86" t="s">
        <v>13</v>
      </c>
      <c r="F16" s="59">
        <v>1968.3999999999996</v>
      </c>
      <c r="G16" s="59">
        <v>1240.0</v>
      </c>
    </row>
    <row r="17">
      <c r="E17" s="86" t="s">
        <v>10</v>
      </c>
      <c r="F17" s="59">
        <v>1850.0</v>
      </c>
      <c r="G17" s="59">
        <v>780.0</v>
      </c>
    </row>
    <row r="18">
      <c r="E18" s="86" t="s">
        <v>12</v>
      </c>
      <c r="F18" s="59">
        <v>1248.0</v>
      </c>
      <c r="G18" s="59">
        <v>2370.0</v>
      </c>
    </row>
    <row r="19">
      <c r="E19" s="86" t="s">
        <v>9</v>
      </c>
      <c r="F19" s="59">
        <v>1210.0</v>
      </c>
      <c r="G19" s="59">
        <v>1530.0</v>
      </c>
    </row>
    <row r="20">
      <c r="E20" s="86" t="s">
        <v>11</v>
      </c>
      <c r="F20" s="59">
        <v>1058.0</v>
      </c>
      <c r="G20" s="59">
        <v>540.0</v>
      </c>
    </row>
    <row r="21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84"/>
      <c r="D1" s="87" t="s">
        <v>55</v>
      </c>
      <c r="E1" s="88" t="s">
        <v>78</v>
      </c>
      <c r="F1" s="89" t="s">
        <v>79</v>
      </c>
      <c r="G1" s="90" t="s">
        <v>80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D2" s="91" t="s">
        <v>21</v>
      </c>
      <c r="E2" s="65">
        <v>15884.0</v>
      </c>
      <c r="F2" s="65">
        <f>E2</f>
        <v>15884</v>
      </c>
      <c r="G2" s="50">
        <f t="shared" ref="G2:G20" si="1">F2/$F$20</f>
        <v>0.0979696161</v>
      </c>
    </row>
    <row r="3">
      <c r="D3" s="91" t="s">
        <v>19</v>
      </c>
      <c r="E3" s="65">
        <v>14937.200000000012</v>
      </c>
      <c r="F3" s="65">
        <f t="shared" ref="F3:F20" si="2">F2+E3</f>
        <v>30821.2</v>
      </c>
      <c r="G3" s="50">
        <f t="shared" si="1"/>
        <v>0.1900995424</v>
      </c>
    </row>
    <row r="4">
      <c r="D4" s="91" t="s">
        <v>23</v>
      </c>
      <c r="E4" s="65">
        <v>14254.399999999994</v>
      </c>
      <c r="F4" s="65">
        <f t="shared" si="2"/>
        <v>45075.6</v>
      </c>
      <c r="G4" s="50">
        <f t="shared" si="1"/>
        <v>0.2780180828</v>
      </c>
    </row>
    <row r="5">
      <c r="D5" s="91" t="s">
        <v>5</v>
      </c>
      <c r="E5" s="65">
        <v>13750.0</v>
      </c>
      <c r="F5" s="65">
        <f t="shared" si="2"/>
        <v>58825.6</v>
      </c>
      <c r="G5" s="50">
        <f t="shared" si="1"/>
        <v>0.362825576</v>
      </c>
    </row>
    <row r="6">
      <c r="D6" s="91" t="s">
        <v>20</v>
      </c>
      <c r="E6" s="65">
        <v>13214.0</v>
      </c>
      <c r="F6" s="65">
        <f t="shared" si="2"/>
        <v>72039.6</v>
      </c>
      <c r="G6" s="50">
        <f t="shared" si="1"/>
        <v>0.4443271188</v>
      </c>
    </row>
    <row r="7">
      <c r="D7" s="91" t="s">
        <v>7</v>
      </c>
      <c r="E7" s="65">
        <v>12695.0</v>
      </c>
      <c r="F7" s="65">
        <f t="shared" si="2"/>
        <v>84734.6</v>
      </c>
      <c r="G7" s="50">
        <f t="shared" si="1"/>
        <v>0.5226275643</v>
      </c>
    </row>
    <row r="8">
      <c r="D8" s="91" t="s">
        <v>22</v>
      </c>
      <c r="E8" s="65">
        <v>11092.800000000003</v>
      </c>
      <c r="F8" s="65">
        <f t="shared" si="2"/>
        <v>95827.4</v>
      </c>
      <c r="G8" s="50">
        <f t="shared" si="1"/>
        <v>0.5910459324</v>
      </c>
    </row>
    <row r="9">
      <c r="D9" s="91" t="s">
        <v>6</v>
      </c>
      <c r="E9" s="65">
        <v>11082.0</v>
      </c>
      <c r="F9" s="65">
        <f t="shared" si="2"/>
        <v>106909.4</v>
      </c>
      <c r="G9" s="50">
        <f t="shared" si="1"/>
        <v>0.6593976879</v>
      </c>
    </row>
    <row r="10">
      <c r="D10" s="91" t="s">
        <v>17</v>
      </c>
      <c r="E10" s="65">
        <v>9276.0</v>
      </c>
      <c r="F10" s="65">
        <f t="shared" si="2"/>
        <v>116185.4</v>
      </c>
      <c r="G10" s="50">
        <f t="shared" si="1"/>
        <v>0.7166103648</v>
      </c>
    </row>
    <row r="11">
      <c r="D11" s="91" t="s">
        <v>18</v>
      </c>
      <c r="E11" s="65">
        <v>8510.400000000009</v>
      </c>
      <c r="F11" s="65">
        <f t="shared" si="2"/>
        <v>124695.8</v>
      </c>
      <c r="G11" s="50">
        <f t="shared" si="1"/>
        <v>0.7691009604</v>
      </c>
    </row>
    <row r="12">
      <c r="D12" s="91" t="s">
        <v>15</v>
      </c>
      <c r="E12" s="65">
        <v>8497.199999999997</v>
      </c>
      <c r="F12" s="65">
        <f t="shared" si="2"/>
        <v>133193</v>
      </c>
      <c r="G12" s="50">
        <f t="shared" si="1"/>
        <v>0.8215101408</v>
      </c>
    </row>
    <row r="13">
      <c r="D13" s="91" t="s">
        <v>14</v>
      </c>
      <c r="E13" s="65">
        <v>6450.0</v>
      </c>
      <c r="F13" s="65">
        <f t="shared" si="2"/>
        <v>139643</v>
      </c>
      <c r="G13" s="50">
        <f t="shared" si="1"/>
        <v>0.8612925649</v>
      </c>
    </row>
    <row r="14">
      <c r="D14" s="91" t="s">
        <v>8</v>
      </c>
      <c r="E14" s="65">
        <v>5442.5</v>
      </c>
      <c r="F14" s="65">
        <f t="shared" si="2"/>
        <v>145085.5</v>
      </c>
      <c r="G14" s="50">
        <f t="shared" si="1"/>
        <v>0.8948609126</v>
      </c>
    </row>
    <row r="15">
      <c r="D15" s="91" t="s">
        <v>12</v>
      </c>
      <c r="E15" s="65">
        <v>3618.0</v>
      </c>
      <c r="F15" s="65">
        <f t="shared" si="2"/>
        <v>148703.5</v>
      </c>
      <c r="G15" s="50">
        <f t="shared" si="1"/>
        <v>0.917176077</v>
      </c>
    </row>
    <row r="16">
      <c r="D16" s="91" t="s">
        <v>16</v>
      </c>
      <c r="E16" s="65">
        <v>3252.0</v>
      </c>
      <c r="F16" s="65">
        <f t="shared" si="2"/>
        <v>151955.5</v>
      </c>
      <c r="G16" s="50">
        <f t="shared" si="1"/>
        <v>0.9372338201</v>
      </c>
    </row>
    <row r="17">
      <c r="D17" s="91" t="s">
        <v>13</v>
      </c>
      <c r="E17" s="65">
        <v>3208.4000000000015</v>
      </c>
      <c r="F17" s="65">
        <f t="shared" si="2"/>
        <v>155163.9</v>
      </c>
      <c r="G17" s="50">
        <f t="shared" si="1"/>
        <v>0.9570226464</v>
      </c>
    </row>
    <row r="18">
      <c r="D18" s="91" t="s">
        <v>9</v>
      </c>
      <c r="E18" s="65">
        <v>2740.0</v>
      </c>
      <c r="F18" s="65">
        <f t="shared" si="2"/>
        <v>157903.9</v>
      </c>
      <c r="G18" s="50">
        <f t="shared" si="1"/>
        <v>0.9739224668</v>
      </c>
    </row>
    <row r="19">
      <c r="D19" s="91" t="s">
        <v>10</v>
      </c>
      <c r="E19" s="65">
        <v>2630.0</v>
      </c>
      <c r="F19" s="65">
        <f t="shared" si="2"/>
        <v>160533.9</v>
      </c>
      <c r="G19" s="50">
        <f t="shared" si="1"/>
        <v>0.9901438273</v>
      </c>
    </row>
    <row r="20">
      <c r="D20" s="91" t="s">
        <v>11</v>
      </c>
      <c r="E20" s="65">
        <v>1598.0</v>
      </c>
      <c r="F20" s="65">
        <f t="shared" si="2"/>
        <v>162131.9</v>
      </c>
      <c r="G20" s="50">
        <f t="shared" si="1"/>
        <v>1</v>
      </c>
    </row>
    <row r="21">
      <c r="E21" s="51"/>
      <c r="G21" s="50"/>
    </row>
    <row r="22">
      <c r="E22" s="51"/>
      <c r="G22" s="50"/>
    </row>
    <row r="23">
      <c r="E23" s="51"/>
      <c r="G23" s="50"/>
    </row>
    <row r="24">
      <c r="E24" s="51"/>
      <c r="G24" s="50"/>
    </row>
    <row r="25">
      <c r="E25" s="51"/>
      <c r="G25" s="50"/>
    </row>
    <row r="26">
      <c r="E26" s="51"/>
      <c r="G26" s="50"/>
    </row>
    <row r="27">
      <c r="E27" s="51"/>
      <c r="G27" s="50"/>
    </row>
    <row r="28">
      <c r="E28" s="51"/>
      <c r="G28" s="50"/>
    </row>
    <row r="29">
      <c r="E29" s="51"/>
      <c r="G29" s="50"/>
    </row>
    <row r="30">
      <c r="E30" s="51"/>
      <c r="G30" s="50"/>
    </row>
    <row r="31">
      <c r="E31" s="51"/>
      <c r="G31" s="50"/>
    </row>
    <row r="32">
      <c r="E32" s="51"/>
      <c r="G32" s="50"/>
    </row>
    <row r="33">
      <c r="E33" s="51"/>
      <c r="G33" s="50"/>
    </row>
    <row r="34">
      <c r="E34" s="51"/>
      <c r="G34" s="50"/>
    </row>
    <row r="35">
      <c r="E35" s="51"/>
      <c r="G35" s="50"/>
    </row>
    <row r="36">
      <c r="E36" s="51"/>
      <c r="G36" s="50"/>
    </row>
    <row r="37">
      <c r="E37" s="51"/>
      <c r="G37" s="50"/>
    </row>
    <row r="38">
      <c r="E38" s="51"/>
      <c r="G38" s="50"/>
    </row>
    <row r="39">
      <c r="E39" s="51"/>
      <c r="G39" s="50"/>
    </row>
    <row r="40">
      <c r="E40" s="51"/>
      <c r="G40" s="50"/>
    </row>
    <row r="41">
      <c r="E41" s="51"/>
      <c r="G41" s="50"/>
    </row>
    <row r="42">
      <c r="E42" s="51"/>
      <c r="G42" s="50"/>
    </row>
    <row r="43">
      <c r="E43" s="51"/>
      <c r="G43" s="50"/>
    </row>
    <row r="44">
      <c r="E44" s="51"/>
      <c r="G44" s="50"/>
    </row>
    <row r="45">
      <c r="E45" s="51"/>
      <c r="G45" s="50"/>
    </row>
    <row r="46">
      <c r="E46" s="51"/>
      <c r="G46" s="50"/>
    </row>
    <row r="47">
      <c r="E47" s="51"/>
      <c r="G47" s="50"/>
    </row>
    <row r="48">
      <c r="E48" s="51"/>
      <c r="G48" s="50"/>
    </row>
    <row r="49">
      <c r="E49" s="51"/>
      <c r="G49" s="50"/>
    </row>
    <row r="50">
      <c r="E50" s="51"/>
      <c r="G50" s="50"/>
    </row>
    <row r="51">
      <c r="E51" s="51"/>
      <c r="G51" s="50"/>
    </row>
    <row r="52">
      <c r="E52" s="51"/>
      <c r="G52" s="50"/>
    </row>
    <row r="53">
      <c r="E53" s="51"/>
      <c r="G53" s="50"/>
    </row>
    <row r="54">
      <c r="E54" s="51"/>
      <c r="G54" s="50"/>
    </row>
    <row r="55">
      <c r="E55" s="51"/>
      <c r="G55" s="50"/>
    </row>
    <row r="56">
      <c r="E56" s="51"/>
      <c r="G56" s="50"/>
    </row>
    <row r="57">
      <c r="E57" s="51"/>
      <c r="G57" s="50"/>
    </row>
    <row r="58">
      <c r="E58" s="51"/>
      <c r="G58" s="50"/>
    </row>
    <row r="59">
      <c r="E59" s="51"/>
      <c r="G59" s="50"/>
    </row>
    <row r="60">
      <c r="E60" s="51"/>
      <c r="G60" s="50"/>
    </row>
    <row r="61">
      <c r="E61" s="51"/>
      <c r="G61" s="50"/>
    </row>
    <row r="62">
      <c r="E62" s="51"/>
      <c r="G62" s="50"/>
    </row>
    <row r="63">
      <c r="E63" s="51"/>
      <c r="G63" s="50"/>
    </row>
    <row r="64">
      <c r="E64" s="51"/>
      <c r="G64" s="50"/>
    </row>
    <row r="65">
      <c r="E65" s="51"/>
      <c r="G65" s="50"/>
    </row>
    <row r="66">
      <c r="E66" s="51"/>
      <c r="G66" s="50"/>
    </row>
    <row r="67">
      <c r="E67" s="51"/>
      <c r="G67" s="50"/>
    </row>
    <row r="68">
      <c r="E68" s="51"/>
      <c r="G68" s="50"/>
    </row>
    <row r="69">
      <c r="E69" s="51"/>
      <c r="G69" s="50"/>
    </row>
    <row r="70">
      <c r="E70" s="51"/>
      <c r="G70" s="50"/>
    </row>
    <row r="71">
      <c r="E71" s="51"/>
      <c r="G71" s="50"/>
    </row>
    <row r="72">
      <c r="E72" s="51"/>
      <c r="G72" s="50"/>
    </row>
    <row r="73">
      <c r="E73" s="51"/>
      <c r="G73" s="50"/>
    </row>
    <row r="74">
      <c r="E74" s="51"/>
      <c r="G74" s="50"/>
    </row>
    <row r="75">
      <c r="E75" s="51"/>
      <c r="G75" s="50"/>
    </row>
    <row r="76">
      <c r="E76" s="51"/>
      <c r="G76" s="50"/>
    </row>
    <row r="77">
      <c r="E77" s="51"/>
      <c r="G77" s="50"/>
    </row>
    <row r="78">
      <c r="E78" s="51"/>
      <c r="G78" s="50"/>
    </row>
    <row r="79">
      <c r="E79" s="51"/>
      <c r="G79" s="50"/>
    </row>
    <row r="80">
      <c r="E80" s="51"/>
      <c r="G80" s="50"/>
    </row>
    <row r="81">
      <c r="E81" s="51"/>
      <c r="G81" s="50"/>
    </row>
    <row r="82">
      <c r="E82" s="51"/>
      <c r="G82" s="50"/>
    </row>
    <row r="83">
      <c r="E83" s="51"/>
      <c r="G83" s="50"/>
    </row>
    <row r="84">
      <c r="E84" s="51"/>
      <c r="G84" s="50"/>
    </row>
    <row r="85">
      <c r="E85" s="51"/>
      <c r="G85" s="50"/>
    </row>
    <row r="86">
      <c r="E86" s="51"/>
      <c r="G86" s="50"/>
    </row>
    <row r="87">
      <c r="E87" s="51"/>
      <c r="G87" s="50"/>
    </row>
    <row r="88">
      <c r="E88" s="51"/>
      <c r="G88" s="50"/>
    </row>
    <row r="89">
      <c r="E89" s="51"/>
      <c r="G89" s="50"/>
    </row>
    <row r="90">
      <c r="E90" s="51"/>
      <c r="G90" s="50"/>
    </row>
    <row r="91">
      <c r="E91" s="51"/>
      <c r="G91" s="50"/>
    </row>
    <row r="92">
      <c r="E92" s="51"/>
      <c r="G92" s="50"/>
    </row>
    <row r="93">
      <c r="E93" s="51"/>
      <c r="G93" s="50"/>
    </row>
    <row r="94">
      <c r="E94" s="51"/>
      <c r="G94" s="50"/>
    </row>
    <row r="95">
      <c r="E95" s="51"/>
      <c r="G95" s="50"/>
    </row>
    <row r="96">
      <c r="E96" s="51"/>
      <c r="G96" s="50"/>
    </row>
    <row r="97">
      <c r="E97" s="51"/>
      <c r="G97" s="50"/>
    </row>
    <row r="98">
      <c r="E98" s="51"/>
      <c r="G98" s="50"/>
    </row>
    <row r="99">
      <c r="E99" s="51"/>
      <c r="G99" s="50"/>
    </row>
    <row r="100">
      <c r="E100" s="51"/>
      <c r="G100" s="50"/>
    </row>
    <row r="101">
      <c r="E101" s="51"/>
      <c r="G101" s="50"/>
    </row>
    <row r="102">
      <c r="E102" s="51"/>
      <c r="G102" s="50"/>
    </row>
    <row r="103">
      <c r="E103" s="51"/>
      <c r="G103" s="50"/>
    </row>
    <row r="104">
      <c r="E104" s="51"/>
      <c r="G104" s="50"/>
    </row>
    <row r="105">
      <c r="E105" s="51"/>
      <c r="G105" s="50"/>
    </row>
    <row r="106">
      <c r="E106" s="51"/>
      <c r="G106" s="50"/>
    </row>
    <row r="107">
      <c r="E107" s="51"/>
      <c r="G107" s="50"/>
    </row>
    <row r="108">
      <c r="E108" s="51"/>
      <c r="G108" s="50"/>
    </row>
    <row r="109">
      <c r="E109" s="51"/>
      <c r="G109" s="50"/>
    </row>
    <row r="110">
      <c r="E110" s="51"/>
      <c r="G110" s="50"/>
    </row>
    <row r="111">
      <c r="E111" s="51"/>
      <c r="G111" s="50"/>
    </row>
    <row r="112">
      <c r="E112" s="51"/>
      <c r="G112" s="50"/>
    </row>
    <row r="113">
      <c r="E113" s="51"/>
      <c r="G113" s="50"/>
    </row>
    <row r="114">
      <c r="E114" s="51"/>
      <c r="G114" s="50"/>
    </row>
    <row r="115">
      <c r="E115" s="51"/>
      <c r="G115" s="50"/>
    </row>
    <row r="116">
      <c r="E116" s="51"/>
      <c r="G116" s="50"/>
    </row>
    <row r="117">
      <c r="E117" s="51"/>
      <c r="G117" s="50"/>
    </row>
    <row r="118">
      <c r="E118" s="51"/>
      <c r="G118" s="50"/>
    </row>
    <row r="119">
      <c r="E119" s="51"/>
      <c r="G119" s="50"/>
    </row>
    <row r="120">
      <c r="E120" s="51"/>
      <c r="G120" s="50"/>
    </row>
    <row r="121">
      <c r="E121" s="51"/>
      <c r="G121" s="50"/>
    </row>
    <row r="122">
      <c r="E122" s="51"/>
      <c r="G122" s="50"/>
    </row>
    <row r="123">
      <c r="E123" s="51"/>
      <c r="G123" s="50"/>
    </row>
    <row r="124">
      <c r="E124" s="51"/>
      <c r="G124" s="50"/>
    </row>
    <row r="125">
      <c r="E125" s="51"/>
      <c r="G125" s="50"/>
    </row>
    <row r="126">
      <c r="E126" s="51"/>
      <c r="G126" s="50"/>
    </row>
    <row r="127">
      <c r="E127" s="51"/>
      <c r="G127" s="50"/>
    </row>
    <row r="128">
      <c r="E128" s="51"/>
      <c r="G128" s="50"/>
    </row>
    <row r="129">
      <c r="E129" s="51"/>
      <c r="G129" s="50"/>
    </row>
    <row r="130">
      <c r="E130" s="51"/>
      <c r="G130" s="50"/>
    </row>
    <row r="131">
      <c r="E131" s="51"/>
      <c r="G131" s="50"/>
    </row>
    <row r="132">
      <c r="E132" s="51"/>
      <c r="G132" s="50"/>
    </row>
    <row r="133">
      <c r="E133" s="51"/>
      <c r="G133" s="50"/>
    </row>
    <row r="134">
      <c r="E134" s="51"/>
      <c r="G134" s="50"/>
    </row>
    <row r="135">
      <c r="E135" s="51"/>
      <c r="G135" s="50"/>
    </row>
    <row r="136">
      <c r="E136" s="51"/>
      <c r="G136" s="50"/>
    </row>
    <row r="137">
      <c r="E137" s="51"/>
      <c r="G137" s="50"/>
    </row>
    <row r="138">
      <c r="E138" s="51"/>
      <c r="G138" s="50"/>
    </row>
    <row r="139">
      <c r="E139" s="51"/>
      <c r="G139" s="50"/>
    </row>
    <row r="140">
      <c r="E140" s="51"/>
      <c r="G140" s="50"/>
    </row>
    <row r="141">
      <c r="E141" s="51"/>
      <c r="G141" s="50"/>
    </row>
    <row r="142">
      <c r="E142" s="51"/>
      <c r="G142" s="50"/>
    </row>
    <row r="143">
      <c r="E143" s="51"/>
      <c r="G143" s="50"/>
    </row>
    <row r="144">
      <c r="E144" s="51"/>
      <c r="G144" s="50"/>
    </row>
    <row r="145">
      <c r="E145" s="51"/>
      <c r="G145" s="50"/>
    </row>
    <row r="146">
      <c r="E146" s="51"/>
      <c r="G146" s="50"/>
    </row>
    <row r="147">
      <c r="E147" s="51"/>
      <c r="G147" s="50"/>
    </row>
    <row r="148">
      <c r="E148" s="51"/>
      <c r="G148" s="50"/>
    </row>
    <row r="149">
      <c r="E149" s="51"/>
      <c r="G149" s="50"/>
    </row>
    <row r="150">
      <c r="E150" s="51"/>
      <c r="G150" s="50"/>
    </row>
    <row r="151">
      <c r="E151" s="51"/>
      <c r="G151" s="50"/>
    </row>
    <row r="152">
      <c r="E152" s="51"/>
      <c r="G152" s="50"/>
    </row>
    <row r="153">
      <c r="E153" s="51"/>
      <c r="G153" s="50"/>
    </row>
    <row r="154">
      <c r="E154" s="51"/>
      <c r="G154" s="50"/>
    </row>
    <row r="155">
      <c r="E155" s="51"/>
      <c r="G155" s="50"/>
    </row>
    <row r="156">
      <c r="E156" s="51"/>
      <c r="G156" s="50"/>
    </row>
    <row r="157">
      <c r="E157" s="51"/>
      <c r="G157" s="50"/>
    </row>
    <row r="158">
      <c r="E158" s="51"/>
      <c r="G158" s="50"/>
    </row>
    <row r="159">
      <c r="E159" s="51"/>
      <c r="G159" s="50"/>
    </row>
    <row r="160">
      <c r="E160" s="51"/>
      <c r="G160" s="50"/>
    </row>
    <row r="161">
      <c r="E161" s="51"/>
      <c r="G161" s="50"/>
    </row>
    <row r="162">
      <c r="E162" s="51"/>
      <c r="G162" s="50"/>
    </row>
    <row r="163">
      <c r="E163" s="51"/>
      <c r="G163" s="50"/>
    </row>
    <row r="164">
      <c r="E164" s="51"/>
      <c r="G164" s="50"/>
    </row>
    <row r="165">
      <c r="E165" s="51"/>
      <c r="G165" s="50"/>
    </row>
    <row r="166">
      <c r="E166" s="51"/>
      <c r="G166" s="50"/>
    </row>
    <row r="167">
      <c r="E167" s="51"/>
      <c r="G167" s="50"/>
    </row>
    <row r="168">
      <c r="E168" s="51"/>
      <c r="G168" s="50"/>
    </row>
    <row r="169">
      <c r="E169" s="51"/>
      <c r="G169" s="50"/>
    </row>
    <row r="170">
      <c r="E170" s="51"/>
      <c r="G170" s="50"/>
    </row>
    <row r="171">
      <c r="E171" s="51"/>
      <c r="G171" s="50"/>
    </row>
    <row r="172">
      <c r="E172" s="51"/>
      <c r="G172" s="50"/>
    </row>
    <row r="173">
      <c r="E173" s="51"/>
      <c r="G173" s="50"/>
    </row>
    <row r="174">
      <c r="E174" s="51"/>
      <c r="G174" s="50"/>
    </row>
    <row r="175">
      <c r="E175" s="51"/>
      <c r="G175" s="50"/>
    </row>
    <row r="176">
      <c r="E176" s="51"/>
      <c r="G176" s="50"/>
    </row>
    <row r="177">
      <c r="E177" s="51"/>
      <c r="G177" s="50"/>
    </row>
    <row r="178">
      <c r="E178" s="51"/>
      <c r="G178" s="50"/>
    </row>
    <row r="179">
      <c r="E179" s="51"/>
      <c r="G179" s="50"/>
    </row>
    <row r="180">
      <c r="E180" s="51"/>
      <c r="G180" s="50"/>
    </row>
    <row r="181">
      <c r="E181" s="51"/>
      <c r="G181" s="50"/>
    </row>
    <row r="182">
      <c r="E182" s="51"/>
      <c r="G182" s="50"/>
    </row>
    <row r="183">
      <c r="E183" s="51"/>
      <c r="G183" s="50"/>
    </row>
    <row r="184">
      <c r="E184" s="51"/>
      <c r="G184" s="50"/>
    </row>
    <row r="185">
      <c r="E185" s="51"/>
      <c r="G185" s="50"/>
    </row>
    <row r="186">
      <c r="E186" s="51"/>
      <c r="G186" s="50"/>
    </row>
    <row r="187">
      <c r="E187" s="51"/>
      <c r="G187" s="50"/>
    </row>
    <row r="188">
      <c r="E188" s="51"/>
      <c r="G188" s="50"/>
    </row>
    <row r="189">
      <c r="E189" s="51"/>
      <c r="G189" s="50"/>
    </row>
    <row r="190">
      <c r="E190" s="51"/>
      <c r="G190" s="50"/>
    </row>
    <row r="191">
      <c r="E191" s="51"/>
      <c r="G191" s="50"/>
    </row>
    <row r="192">
      <c r="E192" s="51"/>
      <c r="G192" s="50"/>
    </row>
    <row r="193">
      <c r="E193" s="51"/>
      <c r="G193" s="50"/>
    </row>
    <row r="194">
      <c r="E194" s="51"/>
      <c r="G194" s="50"/>
    </row>
    <row r="195">
      <c r="E195" s="51"/>
      <c r="G195" s="50"/>
    </row>
    <row r="196">
      <c r="E196" s="51"/>
      <c r="G196" s="50"/>
    </row>
    <row r="197">
      <c r="E197" s="51"/>
      <c r="G197" s="50"/>
    </row>
    <row r="198">
      <c r="E198" s="51"/>
      <c r="G198" s="50"/>
    </row>
    <row r="199">
      <c r="E199" s="51"/>
      <c r="G199" s="50"/>
    </row>
    <row r="200">
      <c r="E200" s="51"/>
      <c r="G200" s="50"/>
    </row>
    <row r="201">
      <c r="E201" s="51"/>
      <c r="G201" s="50"/>
    </row>
    <row r="202">
      <c r="E202" s="51"/>
      <c r="G202" s="50"/>
    </row>
    <row r="203">
      <c r="E203" s="51"/>
      <c r="G203" s="50"/>
    </row>
    <row r="204">
      <c r="E204" s="51"/>
      <c r="G204" s="50"/>
    </row>
    <row r="205">
      <c r="E205" s="51"/>
      <c r="G205" s="50"/>
    </row>
    <row r="206">
      <c r="E206" s="51"/>
      <c r="G206" s="50"/>
    </row>
    <row r="207">
      <c r="E207" s="51"/>
      <c r="G207" s="50"/>
    </row>
    <row r="208">
      <c r="E208" s="51"/>
      <c r="G208" s="50"/>
    </row>
    <row r="209">
      <c r="E209" s="51"/>
      <c r="G209" s="50"/>
    </row>
    <row r="210">
      <c r="E210" s="51"/>
      <c r="G210" s="50"/>
    </row>
    <row r="211">
      <c r="E211" s="51"/>
      <c r="G211" s="50"/>
    </row>
    <row r="212">
      <c r="E212" s="51"/>
      <c r="G212" s="50"/>
    </row>
    <row r="213">
      <c r="E213" s="51"/>
      <c r="G213" s="50"/>
    </row>
    <row r="214">
      <c r="E214" s="51"/>
      <c r="G214" s="50"/>
    </row>
    <row r="215">
      <c r="E215" s="51"/>
      <c r="G215" s="50"/>
    </row>
    <row r="216">
      <c r="E216" s="51"/>
      <c r="G216" s="50"/>
    </row>
    <row r="217">
      <c r="E217" s="51"/>
      <c r="G217" s="50"/>
    </row>
    <row r="218">
      <c r="E218" s="51"/>
      <c r="G218" s="50"/>
    </row>
    <row r="219">
      <c r="E219" s="51"/>
      <c r="G219" s="50"/>
    </row>
    <row r="220">
      <c r="E220" s="51"/>
      <c r="G220" s="50"/>
    </row>
    <row r="221">
      <c r="E221" s="51"/>
      <c r="G221" s="50"/>
    </row>
    <row r="222">
      <c r="E222" s="51"/>
      <c r="G222" s="50"/>
    </row>
    <row r="223">
      <c r="E223" s="51"/>
      <c r="G223" s="50"/>
    </row>
    <row r="224">
      <c r="E224" s="51"/>
      <c r="G224" s="50"/>
    </row>
    <row r="225">
      <c r="E225" s="51"/>
      <c r="G225" s="50"/>
    </row>
    <row r="226">
      <c r="E226" s="51"/>
      <c r="G226" s="50"/>
    </row>
    <row r="227">
      <c r="E227" s="51"/>
      <c r="G227" s="50"/>
    </row>
    <row r="228">
      <c r="E228" s="51"/>
      <c r="G228" s="50"/>
    </row>
    <row r="229">
      <c r="E229" s="51"/>
      <c r="G229" s="50"/>
    </row>
    <row r="230">
      <c r="E230" s="51"/>
      <c r="G230" s="50"/>
    </row>
    <row r="231">
      <c r="E231" s="51"/>
      <c r="G231" s="50"/>
    </row>
    <row r="232">
      <c r="E232" s="51"/>
      <c r="G232" s="50"/>
    </row>
    <row r="233">
      <c r="E233" s="51"/>
      <c r="G233" s="50"/>
    </row>
    <row r="234">
      <c r="E234" s="51"/>
      <c r="G234" s="50"/>
    </row>
    <row r="235">
      <c r="E235" s="51"/>
      <c r="G235" s="50"/>
    </row>
    <row r="236">
      <c r="E236" s="51"/>
      <c r="G236" s="50"/>
    </row>
    <row r="237">
      <c r="E237" s="51"/>
      <c r="G237" s="50"/>
    </row>
    <row r="238">
      <c r="E238" s="51"/>
      <c r="G238" s="50"/>
    </row>
    <row r="239">
      <c r="E239" s="51"/>
      <c r="G239" s="50"/>
    </row>
    <row r="240">
      <c r="E240" s="51"/>
      <c r="G240" s="50"/>
    </row>
    <row r="241">
      <c r="E241" s="51"/>
      <c r="G241" s="50"/>
    </row>
    <row r="242">
      <c r="E242" s="51"/>
      <c r="G242" s="50"/>
    </row>
    <row r="243">
      <c r="E243" s="51"/>
      <c r="G243" s="50"/>
    </row>
    <row r="244">
      <c r="E244" s="51"/>
      <c r="G244" s="50"/>
    </row>
    <row r="245">
      <c r="E245" s="51"/>
      <c r="G245" s="50"/>
    </row>
    <row r="246">
      <c r="E246" s="51"/>
      <c r="G246" s="50"/>
    </row>
    <row r="247">
      <c r="E247" s="51"/>
      <c r="G247" s="50"/>
    </row>
    <row r="248">
      <c r="E248" s="51"/>
      <c r="G248" s="50"/>
    </row>
    <row r="249">
      <c r="E249" s="51"/>
      <c r="G249" s="50"/>
    </row>
    <row r="250">
      <c r="E250" s="51"/>
      <c r="G250" s="50"/>
    </row>
    <row r="251">
      <c r="E251" s="51"/>
      <c r="G251" s="50"/>
    </row>
    <row r="252">
      <c r="E252" s="51"/>
      <c r="G252" s="50"/>
    </row>
    <row r="253">
      <c r="E253" s="51"/>
      <c r="G253" s="50"/>
    </row>
    <row r="254">
      <c r="E254" s="51"/>
      <c r="G254" s="50"/>
    </row>
    <row r="255">
      <c r="E255" s="51"/>
      <c r="G255" s="50"/>
    </row>
    <row r="256">
      <c r="E256" s="51"/>
      <c r="G256" s="50"/>
    </row>
    <row r="257">
      <c r="E257" s="51"/>
      <c r="G257" s="50"/>
    </row>
    <row r="258">
      <c r="E258" s="51"/>
      <c r="G258" s="50"/>
    </row>
    <row r="259">
      <c r="E259" s="51"/>
      <c r="G259" s="50"/>
    </row>
    <row r="260">
      <c r="E260" s="51"/>
      <c r="G260" s="50"/>
    </row>
    <row r="261">
      <c r="E261" s="51"/>
      <c r="G261" s="50"/>
    </row>
    <row r="262">
      <c r="E262" s="51"/>
      <c r="G262" s="50"/>
    </row>
    <row r="263">
      <c r="E263" s="51"/>
      <c r="G263" s="50"/>
    </row>
    <row r="264">
      <c r="E264" s="51"/>
      <c r="G264" s="50"/>
    </row>
    <row r="265">
      <c r="E265" s="51"/>
      <c r="G265" s="50"/>
    </row>
    <row r="266">
      <c r="E266" s="51"/>
      <c r="G266" s="50"/>
    </row>
    <row r="267">
      <c r="E267" s="51"/>
      <c r="G267" s="50"/>
    </row>
    <row r="268">
      <c r="E268" s="51"/>
      <c r="G268" s="50"/>
    </row>
    <row r="269">
      <c r="E269" s="51"/>
      <c r="G269" s="50"/>
    </row>
    <row r="270">
      <c r="E270" s="51"/>
      <c r="G270" s="50"/>
    </row>
    <row r="271">
      <c r="E271" s="51"/>
      <c r="G271" s="50"/>
    </row>
    <row r="272">
      <c r="E272" s="51"/>
      <c r="G272" s="50"/>
    </row>
    <row r="273">
      <c r="E273" s="51"/>
      <c r="G273" s="50"/>
    </row>
    <row r="274">
      <c r="E274" s="51"/>
      <c r="G274" s="50"/>
    </row>
    <row r="275">
      <c r="E275" s="51"/>
      <c r="G275" s="50"/>
    </row>
    <row r="276">
      <c r="E276" s="51"/>
      <c r="G276" s="50"/>
    </row>
    <row r="277">
      <c r="E277" s="51"/>
      <c r="G277" s="50"/>
    </row>
    <row r="278">
      <c r="E278" s="51"/>
      <c r="G278" s="50"/>
    </row>
    <row r="279">
      <c r="E279" s="51"/>
      <c r="G279" s="50"/>
    </row>
    <row r="280">
      <c r="E280" s="51"/>
      <c r="G280" s="50"/>
    </row>
    <row r="281">
      <c r="E281" s="51"/>
      <c r="G281" s="50"/>
    </row>
    <row r="282">
      <c r="E282" s="51"/>
      <c r="G282" s="50"/>
    </row>
    <row r="283">
      <c r="E283" s="51"/>
      <c r="G283" s="50"/>
    </row>
    <row r="284">
      <c r="E284" s="51"/>
      <c r="G284" s="50"/>
    </row>
    <row r="285">
      <c r="E285" s="51"/>
      <c r="G285" s="50"/>
    </row>
    <row r="286">
      <c r="E286" s="51"/>
      <c r="G286" s="50"/>
    </row>
    <row r="287">
      <c r="E287" s="51"/>
      <c r="G287" s="50"/>
    </row>
    <row r="288">
      <c r="E288" s="51"/>
      <c r="G288" s="50"/>
    </row>
    <row r="289">
      <c r="E289" s="51"/>
      <c r="G289" s="50"/>
    </row>
    <row r="290">
      <c r="E290" s="51"/>
      <c r="G290" s="50"/>
    </row>
    <row r="291">
      <c r="E291" s="51"/>
      <c r="G291" s="50"/>
    </row>
    <row r="292">
      <c r="E292" s="51"/>
      <c r="G292" s="50"/>
    </row>
    <row r="293">
      <c r="E293" s="51"/>
      <c r="G293" s="50"/>
    </row>
    <row r="294">
      <c r="E294" s="51"/>
      <c r="G294" s="50"/>
    </row>
    <row r="295">
      <c r="E295" s="51"/>
      <c r="G295" s="50"/>
    </row>
    <row r="296">
      <c r="E296" s="51"/>
      <c r="G296" s="50"/>
    </row>
    <row r="297">
      <c r="E297" s="51"/>
      <c r="G297" s="50"/>
    </row>
    <row r="298">
      <c r="E298" s="51"/>
      <c r="G298" s="50"/>
    </row>
    <row r="299">
      <c r="E299" s="51"/>
      <c r="G299" s="50"/>
    </row>
    <row r="300">
      <c r="E300" s="51"/>
      <c r="G300" s="50"/>
    </row>
    <row r="301">
      <c r="E301" s="51"/>
      <c r="G301" s="50"/>
    </row>
    <row r="302">
      <c r="E302" s="51"/>
      <c r="G302" s="50"/>
    </row>
    <row r="303">
      <c r="E303" s="51"/>
      <c r="G303" s="50"/>
    </row>
    <row r="304">
      <c r="E304" s="51"/>
      <c r="G304" s="50"/>
    </row>
    <row r="305">
      <c r="E305" s="51"/>
      <c r="G305" s="50"/>
    </row>
    <row r="306">
      <c r="E306" s="51"/>
      <c r="G306" s="50"/>
    </row>
    <row r="307">
      <c r="E307" s="51"/>
      <c r="G307" s="50"/>
    </row>
    <row r="308">
      <c r="E308" s="51"/>
      <c r="G308" s="50"/>
    </row>
    <row r="309">
      <c r="E309" s="51"/>
      <c r="G309" s="50"/>
    </row>
    <row r="310">
      <c r="E310" s="51"/>
      <c r="G310" s="50"/>
    </row>
    <row r="311">
      <c r="E311" s="51"/>
      <c r="G311" s="50"/>
    </row>
    <row r="312">
      <c r="E312" s="51"/>
      <c r="G312" s="50"/>
    </row>
    <row r="313">
      <c r="E313" s="51"/>
      <c r="G313" s="50"/>
    </row>
    <row r="314">
      <c r="E314" s="51"/>
      <c r="G314" s="50"/>
    </row>
    <row r="315">
      <c r="E315" s="51"/>
      <c r="G315" s="50"/>
    </row>
    <row r="316">
      <c r="E316" s="51"/>
      <c r="G316" s="50"/>
    </row>
    <row r="317">
      <c r="E317" s="51"/>
      <c r="G317" s="50"/>
    </row>
    <row r="318">
      <c r="E318" s="51"/>
      <c r="G318" s="50"/>
    </row>
    <row r="319">
      <c r="E319" s="51"/>
      <c r="G319" s="50"/>
    </row>
    <row r="320">
      <c r="E320" s="51"/>
      <c r="G320" s="50"/>
    </row>
    <row r="321">
      <c r="E321" s="51"/>
      <c r="G321" s="50"/>
    </row>
    <row r="322">
      <c r="E322" s="51"/>
      <c r="G322" s="50"/>
    </row>
    <row r="323">
      <c r="E323" s="51"/>
      <c r="G323" s="50"/>
    </row>
    <row r="324">
      <c r="E324" s="51"/>
      <c r="G324" s="50"/>
    </row>
    <row r="325">
      <c r="E325" s="51"/>
      <c r="G325" s="50"/>
    </row>
    <row r="326">
      <c r="E326" s="51"/>
      <c r="G326" s="50"/>
    </row>
    <row r="327">
      <c r="E327" s="51"/>
      <c r="G327" s="50"/>
    </row>
    <row r="328">
      <c r="E328" s="51"/>
      <c r="G328" s="50"/>
    </row>
    <row r="329">
      <c r="E329" s="51"/>
      <c r="G329" s="50"/>
    </row>
    <row r="330">
      <c r="E330" s="51"/>
      <c r="G330" s="50"/>
    </row>
    <row r="331">
      <c r="E331" s="51"/>
      <c r="G331" s="50"/>
    </row>
    <row r="332">
      <c r="E332" s="51"/>
      <c r="G332" s="50"/>
    </row>
    <row r="333">
      <c r="E333" s="51"/>
      <c r="G333" s="50"/>
    </row>
    <row r="334">
      <c r="E334" s="51"/>
      <c r="G334" s="50"/>
    </row>
    <row r="335">
      <c r="E335" s="51"/>
      <c r="G335" s="50"/>
    </row>
    <row r="336">
      <c r="E336" s="51"/>
      <c r="G336" s="50"/>
    </row>
    <row r="337">
      <c r="E337" s="51"/>
      <c r="G337" s="50"/>
    </row>
    <row r="338">
      <c r="E338" s="51"/>
      <c r="G338" s="50"/>
    </row>
    <row r="339">
      <c r="E339" s="51"/>
      <c r="G339" s="50"/>
    </row>
    <row r="340">
      <c r="E340" s="51"/>
      <c r="G340" s="50"/>
    </row>
    <row r="341">
      <c r="E341" s="51"/>
      <c r="G341" s="50"/>
    </row>
    <row r="342">
      <c r="E342" s="51"/>
      <c r="G342" s="50"/>
    </row>
    <row r="343">
      <c r="E343" s="51"/>
      <c r="G343" s="50"/>
    </row>
    <row r="344">
      <c r="E344" s="51"/>
      <c r="G344" s="50"/>
    </row>
    <row r="345">
      <c r="E345" s="51"/>
      <c r="G345" s="50"/>
    </row>
    <row r="346">
      <c r="E346" s="51"/>
      <c r="G346" s="50"/>
    </row>
    <row r="347">
      <c r="E347" s="51"/>
      <c r="G347" s="50"/>
    </row>
    <row r="348">
      <c r="E348" s="51"/>
      <c r="G348" s="50"/>
    </row>
    <row r="349">
      <c r="E349" s="51"/>
      <c r="G349" s="50"/>
    </row>
    <row r="350">
      <c r="E350" s="51"/>
      <c r="G350" s="50"/>
    </row>
    <row r="351">
      <c r="E351" s="51"/>
      <c r="G351" s="50"/>
    </row>
    <row r="352">
      <c r="E352" s="51"/>
      <c r="G352" s="50"/>
    </row>
    <row r="353">
      <c r="E353" s="51"/>
      <c r="G353" s="50"/>
    </row>
    <row r="354">
      <c r="E354" s="51"/>
      <c r="G354" s="50"/>
    </row>
    <row r="355">
      <c r="E355" s="51"/>
      <c r="G355" s="50"/>
    </row>
    <row r="356">
      <c r="E356" s="51"/>
      <c r="G356" s="50"/>
    </row>
    <row r="357">
      <c r="E357" s="51"/>
      <c r="G357" s="50"/>
    </row>
    <row r="358">
      <c r="E358" s="51"/>
      <c r="G358" s="50"/>
    </row>
    <row r="359">
      <c r="E359" s="51"/>
      <c r="G359" s="50"/>
    </row>
    <row r="360">
      <c r="E360" s="51"/>
      <c r="G360" s="50"/>
    </row>
    <row r="361">
      <c r="E361" s="51"/>
      <c r="G361" s="50"/>
    </row>
    <row r="362">
      <c r="E362" s="51"/>
      <c r="G362" s="50"/>
    </row>
    <row r="363">
      <c r="E363" s="51"/>
      <c r="G363" s="50"/>
    </row>
    <row r="364">
      <c r="E364" s="51"/>
      <c r="G364" s="50"/>
    </row>
    <row r="365">
      <c r="E365" s="51"/>
      <c r="G365" s="50"/>
    </row>
    <row r="366">
      <c r="E366" s="51"/>
      <c r="G366" s="50"/>
    </row>
    <row r="367">
      <c r="E367" s="51"/>
      <c r="G367" s="50"/>
    </row>
    <row r="368">
      <c r="E368" s="51"/>
      <c r="G368" s="50"/>
    </row>
    <row r="369">
      <c r="E369" s="51"/>
      <c r="G369" s="50"/>
    </row>
    <row r="370">
      <c r="E370" s="51"/>
      <c r="G370" s="50"/>
    </row>
    <row r="371">
      <c r="E371" s="51"/>
      <c r="G371" s="50"/>
    </row>
    <row r="372">
      <c r="E372" s="51"/>
      <c r="G372" s="50"/>
    </row>
    <row r="373">
      <c r="E373" s="51"/>
      <c r="G373" s="50"/>
    </row>
    <row r="374">
      <c r="E374" s="51"/>
      <c r="G374" s="50"/>
    </row>
    <row r="375">
      <c r="E375" s="51"/>
      <c r="G375" s="50"/>
    </row>
    <row r="376">
      <c r="E376" s="51"/>
      <c r="G376" s="50"/>
    </row>
    <row r="377">
      <c r="E377" s="51"/>
      <c r="G377" s="50"/>
    </row>
    <row r="378">
      <c r="E378" s="51"/>
      <c r="G378" s="50"/>
    </row>
    <row r="379">
      <c r="E379" s="51"/>
      <c r="G379" s="50"/>
    </row>
    <row r="380">
      <c r="E380" s="51"/>
      <c r="G380" s="50"/>
    </row>
    <row r="381">
      <c r="E381" s="51"/>
      <c r="G381" s="50"/>
    </row>
    <row r="382">
      <c r="E382" s="51"/>
      <c r="G382" s="50"/>
    </row>
    <row r="383">
      <c r="E383" s="51"/>
      <c r="G383" s="50"/>
    </row>
    <row r="384">
      <c r="E384" s="51"/>
      <c r="G384" s="50"/>
    </row>
    <row r="385">
      <c r="E385" s="51"/>
      <c r="G385" s="50"/>
    </row>
    <row r="386">
      <c r="E386" s="51"/>
      <c r="G386" s="50"/>
    </row>
    <row r="387">
      <c r="E387" s="51"/>
      <c r="G387" s="50"/>
    </row>
    <row r="388">
      <c r="E388" s="51"/>
      <c r="G388" s="50"/>
    </row>
    <row r="389">
      <c r="E389" s="51"/>
      <c r="G389" s="50"/>
    </row>
    <row r="390">
      <c r="E390" s="51"/>
      <c r="G390" s="50"/>
    </row>
    <row r="391">
      <c r="E391" s="51"/>
      <c r="G391" s="50"/>
    </row>
    <row r="392">
      <c r="E392" s="51"/>
      <c r="G392" s="50"/>
    </row>
    <row r="393">
      <c r="E393" s="51"/>
      <c r="G393" s="50"/>
    </row>
    <row r="394">
      <c r="E394" s="51"/>
      <c r="G394" s="50"/>
    </row>
    <row r="395">
      <c r="E395" s="51"/>
      <c r="G395" s="50"/>
    </row>
    <row r="396">
      <c r="E396" s="51"/>
      <c r="G396" s="50"/>
    </row>
    <row r="397">
      <c r="E397" s="51"/>
      <c r="G397" s="50"/>
    </row>
    <row r="398">
      <c r="E398" s="51"/>
      <c r="G398" s="50"/>
    </row>
    <row r="399">
      <c r="E399" s="51"/>
      <c r="G399" s="50"/>
    </row>
    <row r="400">
      <c r="E400" s="51"/>
      <c r="G400" s="50"/>
    </row>
    <row r="401">
      <c r="E401" s="51"/>
      <c r="G401" s="50"/>
    </row>
    <row r="402">
      <c r="E402" s="51"/>
      <c r="G402" s="50"/>
    </row>
    <row r="403">
      <c r="E403" s="51"/>
      <c r="G403" s="50"/>
    </row>
    <row r="404">
      <c r="E404" s="51"/>
      <c r="G404" s="50"/>
    </row>
    <row r="405">
      <c r="E405" s="51"/>
      <c r="G405" s="50"/>
    </row>
    <row r="406">
      <c r="E406" s="51"/>
      <c r="G406" s="50"/>
    </row>
    <row r="407">
      <c r="E407" s="51"/>
      <c r="G407" s="50"/>
    </row>
    <row r="408">
      <c r="E408" s="51"/>
      <c r="G408" s="50"/>
    </row>
    <row r="409">
      <c r="E409" s="51"/>
      <c r="G409" s="50"/>
    </row>
    <row r="410">
      <c r="E410" s="51"/>
      <c r="G410" s="50"/>
    </row>
    <row r="411">
      <c r="E411" s="51"/>
      <c r="G411" s="50"/>
    </row>
    <row r="412">
      <c r="E412" s="51"/>
      <c r="G412" s="50"/>
    </row>
    <row r="413">
      <c r="E413" s="51"/>
      <c r="G413" s="50"/>
    </row>
    <row r="414">
      <c r="E414" s="51"/>
      <c r="G414" s="50"/>
    </row>
    <row r="415">
      <c r="E415" s="51"/>
      <c r="G415" s="50"/>
    </row>
    <row r="416">
      <c r="E416" s="51"/>
      <c r="G416" s="50"/>
    </row>
    <row r="417">
      <c r="E417" s="51"/>
      <c r="G417" s="50"/>
    </row>
    <row r="418">
      <c r="E418" s="51"/>
      <c r="G418" s="50"/>
    </row>
    <row r="419">
      <c r="E419" s="51"/>
      <c r="G419" s="50"/>
    </row>
    <row r="420">
      <c r="E420" s="51"/>
      <c r="G420" s="50"/>
    </row>
    <row r="421">
      <c r="E421" s="51"/>
      <c r="G421" s="50"/>
    </row>
    <row r="422">
      <c r="E422" s="51"/>
      <c r="G422" s="50"/>
    </row>
    <row r="423">
      <c r="E423" s="51"/>
      <c r="G423" s="50"/>
    </row>
    <row r="424">
      <c r="E424" s="51"/>
      <c r="G424" s="50"/>
    </row>
    <row r="425">
      <c r="E425" s="51"/>
      <c r="G425" s="50"/>
    </row>
    <row r="426">
      <c r="E426" s="51"/>
      <c r="G426" s="50"/>
    </row>
    <row r="427">
      <c r="E427" s="51"/>
      <c r="G427" s="50"/>
    </row>
    <row r="428">
      <c r="E428" s="51"/>
      <c r="G428" s="50"/>
    </row>
    <row r="429">
      <c r="E429" s="51"/>
      <c r="G429" s="50"/>
    </row>
    <row r="430">
      <c r="E430" s="51"/>
      <c r="G430" s="50"/>
    </row>
    <row r="431">
      <c r="E431" s="51"/>
      <c r="G431" s="50"/>
    </row>
    <row r="432">
      <c r="E432" s="51"/>
      <c r="G432" s="50"/>
    </row>
    <row r="433">
      <c r="E433" s="51"/>
      <c r="G433" s="50"/>
    </row>
    <row r="434">
      <c r="E434" s="51"/>
      <c r="G434" s="50"/>
    </row>
    <row r="435">
      <c r="E435" s="51"/>
      <c r="G435" s="50"/>
    </row>
    <row r="436">
      <c r="E436" s="51"/>
      <c r="G436" s="50"/>
    </row>
    <row r="437">
      <c r="E437" s="51"/>
      <c r="G437" s="50"/>
    </row>
    <row r="438">
      <c r="E438" s="51"/>
      <c r="G438" s="50"/>
    </row>
    <row r="439">
      <c r="E439" s="51"/>
      <c r="G439" s="50"/>
    </row>
    <row r="440">
      <c r="E440" s="51"/>
      <c r="G440" s="50"/>
    </row>
    <row r="441">
      <c r="E441" s="51"/>
      <c r="G441" s="50"/>
    </row>
    <row r="442">
      <c r="E442" s="51"/>
      <c r="G442" s="50"/>
    </row>
    <row r="443">
      <c r="E443" s="51"/>
      <c r="G443" s="50"/>
    </row>
    <row r="444">
      <c r="E444" s="51"/>
      <c r="G444" s="50"/>
    </row>
    <row r="445">
      <c r="E445" s="51"/>
      <c r="G445" s="50"/>
    </row>
    <row r="446">
      <c r="E446" s="51"/>
      <c r="G446" s="50"/>
    </row>
    <row r="447">
      <c r="E447" s="51"/>
      <c r="G447" s="50"/>
    </row>
    <row r="448">
      <c r="E448" s="51"/>
      <c r="G448" s="50"/>
    </row>
    <row r="449">
      <c r="E449" s="51"/>
      <c r="G449" s="50"/>
    </row>
    <row r="450">
      <c r="E450" s="51"/>
      <c r="G450" s="50"/>
    </row>
    <row r="451">
      <c r="E451" s="51"/>
      <c r="G451" s="50"/>
    </row>
    <row r="452">
      <c r="E452" s="51"/>
      <c r="G452" s="50"/>
    </row>
    <row r="453">
      <c r="E453" s="51"/>
      <c r="G453" s="50"/>
    </row>
    <row r="454">
      <c r="E454" s="51"/>
      <c r="G454" s="50"/>
    </row>
    <row r="455">
      <c r="E455" s="51"/>
      <c r="G455" s="50"/>
    </row>
    <row r="456">
      <c r="E456" s="51"/>
      <c r="G456" s="50"/>
    </row>
    <row r="457">
      <c r="E457" s="51"/>
      <c r="G457" s="50"/>
    </row>
    <row r="458">
      <c r="E458" s="51"/>
      <c r="G458" s="50"/>
    </row>
    <row r="459">
      <c r="E459" s="51"/>
      <c r="G459" s="50"/>
    </row>
    <row r="460">
      <c r="E460" s="51"/>
      <c r="G460" s="50"/>
    </row>
    <row r="461">
      <c r="E461" s="51"/>
      <c r="G461" s="50"/>
    </row>
    <row r="462">
      <c r="E462" s="51"/>
      <c r="G462" s="50"/>
    </row>
    <row r="463">
      <c r="E463" s="51"/>
      <c r="G463" s="50"/>
    </row>
    <row r="464">
      <c r="E464" s="51"/>
      <c r="G464" s="50"/>
    </row>
    <row r="465">
      <c r="E465" s="51"/>
      <c r="G465" s="50"/>
    </row>
    <row r="466">
      <c r="E466" s="51"/>
      <c r="G466" s="50"/>
    </row>
    <row r="467">
      <c r="E467" s="51"/>
      <c r="G467" s="50"/>
    </row>
    <row r="468">
      <c r="E468" s="51"/>
      <c r="G468" s="50"/>
    </row>
    <row r="469">
      <c r="E469" s="51"/>
      <c r="G469" s="50"/>
    </row>
    <row r="470">
      <c r="E470" s="51"/>
      <c r="G470" s="50"/>
    </row>
    <row r="471">
      <c r="E471" s="51"/>
      <c r="G471" s="50"/>
    </row>
    <row r="472">
      <c r="E472" s="51"/>
      <c r="G472" s="50"/>
    </row>
    <row r="473">
      <c r="E473" s="51"/>
      <c r="G473" s="50"/>
    </row>
    <row r="474">
      <c r="E474" s="51"/>
      <c r="G474" s="50"/>
    </row>
    <row r="475">
      <c r="E475" s="51"/>
      <c r="G475" s="50"/>
    </row>
    <row r="476">
      <c r="E476" s="51"/>
      <c r="G476" s="50"/>
    </row>
    <row r="477">
      <c r="E477" s="51"/>
      <c r="G477" s="50"/>
    </row>
    <row r="478">
      <c r="E478" s="51"/>
      <c r="G478" s="50"/>
    </row>
    <row r="479">
      <c r="E479" s="51"/>
      <c r="G479" s="50"/>
    </row>
    <row r="480">
      <c r="E480" s="51"/>
      <c r="G480" s="50"/>
    </row>
    <row r="481">
      <c r="E481" s="51"/>
      <c r="G481" s="50"/>
    </row>
    <row r="482">
      <c r="E482" s="51"/>
      <c r="G482" s="50"/>
    </row>
    <row r="483">
      <c r="E483" s="51"/>
      <c r="G483" s="50"/>
    </row>
    <row r="484">
      <c r="E484" s="51"/>
      <c r="G484" s="50"/>
    </row>
    <row r="485">
      <c r="E485" s="51"/>
      <c r="G485" s="50"/>
    </row>
    <row r="486">
      <c r="E486" s="51"/>
      <c r="G486" s="50"/>
    </row>
    <row r="487">
      <c r="E487" s="51"/>
      <c r="G487" s="50"/>
    </row>
    <row r="488">
      <c r="E488" s="51"/>
      <c r="G488" s="50"/>
    </row>
    <row r="489">
      <c r="E489" s="51"/>
      <c r="G489" s="50"/>
    </row>
    <row r="490">
      <c r="E490" s="51"/>
      <c r="G490" s="50"/>
    </row>
    <row r="491">
      <c r="E491" s="51"/>
      <c r="G491" s="50"/>
    </row>
    <row r="492">
      <c r="E492" s="51"/>
      <c r="G492" s="50"/>
    </row>
    <row r="493">
      <c r="E493" s="51"/>
      <c r="G493" s="50"/>
    </row>
    <row r="494">
      <c r="E494" s="51"/>
      <c r="G494" s="50"/>
    </row>
    <row r="495">
      <c r="E495" s="51"/>
      <c r="G495" s="50"/>
    </row>
    <row r="496">
      <c r="E496" s="51"/>
      <c r="G496" s="50"/>
    </row>
    <row r="497">
      <c r="E497" s="51"/>
      <c r="G497" s="50"/>
    </row>
    <row r="498">
      <c r="E498" s="51"/>
      <c r="G498" s="50"/>
    </row>
    <row r="499">
      <c r="E499" s="51"/>
      <c r="G499" s="50"/>
    </row>
    <row r="500">
      <c r="E500" s="51"/>
      <c r="G500" s="50"/>
    </row>
    <row r="501">
      <c r="E501" s="51"/>
      <c r="G501" s="50"/>
    </row>
    <row r="502">
      <c r="E502" s="51"/>
      <c r="G502" s="50"/>
    </row>
    <row r="503">
      <c r="E503" s="51"/>
      <c r="G503" s="50"/>
    </row>
    <row r="504">
      <c r="E504" s="51"/>
      <c r="G504" s="50"/>
    </row>
    <row r="505">
      <c r="E505" s="51"/>
      <c r="G505" s="50"/>
    </row>
    <row r="506">
      <c r="E506" s="51"/>
      <c r="G506" s="50"/>
    </row>
    <row r="507">
      <c r="E507" s="51"/>
      <c r="G507" s="50"/>
    </row>
    <row r="508">
      <c r="E508" s="51"/>
      <c r="G508" s="50"/>
    </row>
    <row r="509">
      <c r="E509" s="51"/>
      <c r="G509" s="50"/>
    </row>
    <row r="510">
      <c r="E510" s="51"/>
      <c r="G510" s="50"/>
    </row>
    <row r="511">
      <c r="E511" s="51"/>
      <c r="G511" s="50"/>
    </row>
    <row r="512">
      <c r="E512" s="51"/>
      <c r="G512" s="50"/>
    </row>
    <row r="513">
      <c r="E513" s="51"/>
      <c r="G513" s="50"/>
    </row>
    <row r="514">
      <c r="E514" s="51"/>
      <c r="G514" s="50"/>
    </row>
    <row r="515">
      <c r="E515" s="51"/>
      <c r="G515" s="50"/>
    </row>
    <row r="516">
      <c r="E516" s="51"/>
      <c r="G516" s="50"/>
    </row>
    <row r="517">
      <c r="E517" s="51"/>
      <c r="G517" s="50"/>
    </row>
    <row r="518">
      <c r="E518" s="51"/>
      <c r="G518" s="50"/>
    </row>
    <row r="519">
      <c r="E519" s="51"/>
      <c r="G519" s="50"/>
    </row>
    <row r="520">
      <c r="E520" s="51"/>
      <c r="G520" s="50"/>
    </row>
    <row r="521">
      <c r="E521" s="51"/>
      <c r="G521" s="50"/>
    </row>
    <row r="522">
      <c r="E522" s="51"/>
      <c r="G522" s="50"/>
    </row>
    <row r="523">
      <c r="E523" s="51"/>
      <c r="G523" s="50"/>
    </row>
    <row r="524">
      <c r="E524" s="51"/>
      <c r="G524" s="50"/>
    </row>
    <row r="525">
      <c r="E525" s="51"/>
      <c r="G525" s="50"/>
    </row>
    <row r="526">
      <c r="E526" s="51"/>
      <c r="G526" s="50"/>
    </row>
    <row r="527">
      <c r="E527" s="51"/>
      <c r="G527" s="50"/>
    </row>
    <row r="528">
      <c r="E528" s="51"/>
      <c r="G528" s="50"/>
    </row>
    <row r="529">
      <c r="E529" s="51"/>
      <c r="G529" s="50"/>
    </row>
    <row r="530">
      <c r="E530" s="51"/>
      <c r="G530" s="50"/>
    </row>
    <row r="531">
      <c r="E531" s="51"/>
      <c r="G531" s="50"/>
    </row>
    <row r="532">
      <c r="E532" s="51"/>
      <c r="G532" s="50"/>
    </row>
    <row r="533">
      <c r="E533" s="51"/>
      <c r="G533" s="50"/>
    </row>
    <row r="534">
      <c r="E534" s="51"/>
      <c r="G534" s="50"/>
    </row>
    <row r="535">
      <c r="E535" s="51"/>
      <c r="G535" s="50"/>
    </row>
    <row r="536">
      <c r="E536" s="51"/>
      <c r="G536" s="50"/>
    </row>
    <row r="537">
      <c r="E537" s="51"/>
      <c r="G537" s="50"/>
    </row>
    <row r="538">
      <c r="E538" s="51"/>
      <c r="G538" s="50"/>
    </row>
    <row r="539">
      <c r="E539" s="51"/>
      <c r="G539" s="50"/>
    </row>
    <row r="540">
      <c r="E540" s="51"/>
      <c r="G540" s="50"/>
    </row>
    <row r="541">
      <c r="E541" s="51"/>
      <c r="G541" s="50"/>
    </row>
    <row r="542">
      <c r="E542" s="51"/>
      <c r="G542" s="50"/>
    </row>
    <row r="543">
      <c r="E543" s="51"/>
      <c r="G543" s="50"/>
    </row>
    <row r="544">
      <c r="E544" s="51"/>
      <c r="G544" s="50"/>
    </row>
    <row r="545">
      <c r="E545" s="51"/>
      <c r="G545" s="50"/>
    </row>
    <row r="546">
      <c r="E546" s="51"/>
      <c r="G546" s="50"/>
    </row>
    <row r="547">
      <c r="E547" s="51"/>
      <c r="G547" s="50"/>
    </row>
    <row r="548">
      <c r="E548" s="51"/>
      <c r="G548" s="50"/>
    </row>
    <row r="549">
      <c r="E549" s="51"/>
      <c r="G549" s="50"/>
    </row>
    <row r="550">
      <c r="E550" s="51"/>
      <c r="G550" s="50"/>
    </row>
    <row r="551">
      <c r="E551" s="51"/>
      <c r="G551" s="50"/>
    </row>
    <row r="552">
      <c r="E552" s="51"/>
      <c r="G552" s="50"/>
    </row>
    <row r="553">
      <c r="E553" s="51"/>
      <c r="G553" s="50"/>
    </row>
    <row r="554">
      <c r="E554" s="51"/>
      <c r="G554" s="50"/>
    </row>
    <row r="555">
      <c r="E555" s="51"/>
      <c r="G555" s="50"/>
    </row>
    <row r="556">
      <c r="E556" s="51"/>
      <c r="G556" s="50"/>
    </row>
    <row r="557">
      <c r="E557" s="51"/>
      <c r="G557" s="50"/>
    </row>
    <row r="558">
      <c r="E558" s="51"/>
      <c r="G558" s="50"/>
    </row>
    <row r="559">
      <c r="E559" s="51"/>
      <c r="G559" s="50"/>
    </row>
    <row r="560">
      <c r="E560" s="51"/>
      <c r="G560" s="50"/>
    </row>
    <row r="561">
      <c r="E561" s="51"/>
      <c r="G561" s="50"/>
    </row>
    <row r="562">
      <c r="E562" s="51"/>
      <c r="G562" s="50"/>
    </row>
    <row r="563">
      <c r="E563" s="51"/>
      <c r="G563" s="50"/>
    </row>
    <row r="564">
      <c r="E564" s="51"/>
      <c r="G564" s="50"/>
    </row>
    <row r="565">
      <c r="E565" s="51"/>
      <c r="G565" s="50"/>
    </row>
    <row r="566">
      <c r="E566" s="51"/>
      <c r="G566" s="50"/>
    </row>
    <row r="567">
      <c r="E567" s="51"/>
      <c r="G567" s="50"/>
    </row>
    <row r="568">
      <c r="E568" s="51"/>
      <c r="G568" s="50"/>
    </row>
    <row r="569">
      <c r="E569" s="51"/>
      <c r="G569" s="50"/>
    </row>
    <row r="570">
      <c r="E570" s="51"/>
      <c r="G570" s="50"/>
    </row>
    <row r="571">
      <c r="E571" s="51"/>
      <c r="G571" s="50"/>
    </row>
    <row r="572">
      <c r="E572" s="51"/>
      <c r="G572" s="50"/>
    </row>
    <row r="573">
      <c r="E573" s="51"/>
      <c r="G573" s="50"/>
    </row>
    <row r="574">
      <c r="E574" s="51"/>
      <c r="G574" s="50"/>
    </row>
    <row r="575">
      <c r="E575" s="51"/>
      <c r="G575" s="50"/>
    </row>
    <row r="576">
      <c r="E576" s="51"/>
      <c r="G576" s="50"/>
    </row>
    <row r="577">
      <c r="E577" s="51"/>
      <c r="G577" s="50"/>
    </row>
    <row r="578">
      <c r="E578" s="51"/>
      <c r="G578" s="50"/>
    </row>
    <row r="579">
      <c r="E579" s="51"/>
      <c r="G579" s="50"/>
    </row>
    <row r="580">
      <c r="E580" s="51"/>
      <c r="G580" s="50"/>
    </row>
    <row r="581">
      <c r="E581" s="51"/>
      <c r="G581" s="50"/>
    </row>
    <row r="582">
      <c r="E582" s="51"/>
      <c r="G582" s="50"/>
    </row>
    <row r="583">
      <c r="E583" s="51"/>
      <c r="G583" s="50"/>
    </row>
    <row r="584">
      <c r="E584" s="51"/>
      <c r="G584" s="50"/>
    </row>
    <row r="585">
      <c r="E585" s="51"/>
      <c r="G585" s="50"/>
    </row>
    <row r="586">
      <c r="E586" s="51"/>
      <c r="G586" s="50"/>
    </row>
    <row r="587">
      <c r="E587" s="51"/>
      <c r="G587" s="50"/>
    </row>
    <row r="588">
      <c r="E588" s="51"/>
      <c r="G588" s="50"/>
    </row>
    <row r="589">
      <c r="E589" s="51"/>
      <c r="G589" s="50"/>
    </row>
    <row r="590">
      <c r="E590" s="51"/>
      <c r="G590" s="50"/>
    </row>
    <row r="591">
      <c r="E591" s="51"/>
      <c r="G591" s="50"/>
    </row>
    <row r="592">
      <c r="E592" s="51"/>
      <c r="G592" s="50"/>
    </row>
    <row r="593">
      <c r="E593" s="51"/>
      <c r="G593" s="50"/>
    </row>
    <row r="594">
      <c r="E594" s="51"/>
      <c r="G594" s="50"/>
    </row>
    <row r="595">
      <c r="E595" s="51"/>
      <c r="G595" s="50"/>
    </row>
    <row r="596">
      <c r="E596" s="51"/>
      <c r="G596" s="50"/>
    </row>
    <row r="597">
      <c r="E597" s="51"/>
      <c r="G597" s="50"/>
    </row>
    <row r="598">
      <c r="E598" s="51"/>
      <c r="G598" s="50"/>
    </row>
    <row r="599">
      <c r="E599" s="51"/>
      <c r="G599" s="50"/>
    </row>
    <row r="600">
      <c r="E600" s="51"/>
      <c r="G600" s="50"/>
    </row>
    <row r="601">
      <c r="E601" s="51"/>
      <c r="G601" s="50"/>
    </row>
    <row r="602">
      <c r="E602" s="51"/>
      <c r="G602" s="50"/>
    </row>
    <row r="603">
      <c r="E603" s="51"/>
      <c r="G603" s="50"/>
    </row>
    <row r="604">
      <c r="E604" s="51"/>
      <c r="G604" s="50"/>
    </row>
    <row r="605">
      <c r="E605" s="51"/>
      <c r="G605" s="50"/>
    </row>
    <row r="606">
      <c r="E606" s="51"/>
      <c r="G606" s="50"/>
    </row>
    <row r="607">
      <c r="E607" s="51"/>
      <c r="G607" s="50"/>
    </row>
    <row r="608">
      <c r="E608" s="51"/>
      <c r="G608" s="50"/>
    </row>
    <row r="609">
      <c r="E609" s="51"/>
      <c r="G609" s="50"/>
    </row>
    <row r="610">
      <c r="E610" s="51"/>
      <c r="G610" s="50"/>
    </row>
    <row r="611">
      <c r="E611" s="51"/>
      <c r="G611" s="50"/>
    </row>
    <row r="612">
      <c r="E612" s="51"/>
      <c r="G612" s="50"/>
    </row>
    <row r="613">
      <c r="E613" s="51"/>
      <c r="G613" s="50"/>
    </row>
    <row r="614">
      <c r="E614" s="51"/>
      <c r="G614" s="50"/>
    </row>
    <row r="615">
      <c r="E615" s="51"/>
      <c r="G615" s="50"/>
    </row>
    <row r="616">
      <c r="E616" s="51"/>
      <c r="G616" s="50"/>
    </row>
    <row r="617">
      <c r="E617" s="51"/>
      <c r="G617" s="50"/>
    </row>
    <row r="618">
      <c r="E618" s="51"/>
      <c r="G618" s="50"/>
    </row>
    <row r="619">
      <c r="E619" s="51"/>
      <c r="G619" s="50"/>
    </row>
    <row r="620">
      <c r="E620" s="51"/>
      <c r="G620" s="50"/>
    </row>
    <row r="621">
      <c r="E621" s="51"/>
      <c r="G621" s="50"/>
    </row>
    <row r="622">
      <c r="E622" s="51"/>
      <c r="G622" s="50"/>
    </row>
    <row r="623">
      <c r="E623" s="51"/>
      <c r="G623" s="50"/>
    </row>
    <row r="624">
      <c r="E624" s="51"/>
      <c r="G624" s="50"/>
    </row>
    <row r="625">
      <c r="E625" s="51"/>
      <c r="G625" s="50"/>
    </row>
    <row r="626">
      <c r="E626" s="51"/>
      <c r="G626" s="50"/>
    </row>
    <row r="627">
      <c r="E627" s="51"/>
      <c r="G627" s="50"/>
    </row>
    <row r="628">
      <c r="E628" s="51"/>
      <c r="G628" s="50"/>
    </row>
    <row r="629">
      <c r="E629" s="51"/>
      <c r="G629" s="50"/>
    </row>
    <row r="630">
      <c r="E630" s="51"/>
      <c r="G630" s="50"/>
    </row>
    <row r="631">
      <c r="E631" s="51"/>
      <c r="G631" s="50"/>
    </row>
    <row r="632">
      <c r="E632" s="51"/>
      <c r="G632" s="50"/>
    </row>
    <row r="633">
      <c r="E633" s="51"/>
      <c r="G633" s="50"/>
    </row>
    <row r="634">
      <c r="E634" s="51"/>
      <c r="G634" s="50"/>
    </row>
    <row r="635">
      <c r="E635" s="51"/>
      <c r="G635" s="50"/>
    </row>
    <row r="636">
      <c r="E636" s="51"/>
      <c r="G636" s="50"/>
    </row>
    <row r="637">
      <c r="E637" s="51"/>
      <c r="G637" s="50"/>
    </row>
    <row r="638">
      <c r="E638" s="51"/>
      <c r="G638" s="50"/>
    </row>
    <row r="639">
      <c r="E639" s="51"/>
      <c r="G639" s="50"/>
    </row>
    <row r="640">
      <c r="E640" s="51"/>
      <c r="G640" s="50"/>
    </row>
    <row r="641">
      <c r="E641" s="51"/>
      <c r="G641" s="50"/>
    </row>
    <row r="642">
      <c r="E642" s="51"/>
      <c r="G642" s="50"/>
    </row>
    <row r="643">
      <c r="E643" s="51"/>
      <c r="G643" s="50"/>
    </row>
    <row r="644">
      <c r="E644" s="51"/>
      <c r="G644" s="50"/>
    </row>
    <row r="645">
      <c r="E645" s="51"/>
      <c r="G645" s="50"/>
    </row>
    <row r="646">
      <c r="E646" s="51"/>
      <c r="G646" s="50"/>
    </row>
    <row r="647">
      <c r="E647" s="51"/>
      <c r="G647" s="50"/>
    </row>
    <row r="648">
      <c r="E648" s="51"/>
      <c r="G648" s="50"/>
    </row>
    <row r="649">
      <c r="E649" s="51"/>
      <c r="G649" s="50"/>
    </row>
    <row r="650">
      <c r="E650" s="51"/>
      <c r="G650" s="50"/>
    </row>
    <row r="651">
      <c r="E651" s="51"/>
      <c r="G651" s="50"/>
    </row>
    <row r="652">
      <c r="E652" s="51"/>
      <c r="G652" s="50"/>
    </row>
    <row r="653">
      <c r="E653" s="51"/>
      <c r="G653" s="50"/>
    </row>
    <row r="654">
      <c r="E654" s="51"/>
      <c r="G654" s="50"/>
    </row>
    <row r="655">
      <c r="E655" s="51"/>
      <c r="G655" s="50"/>
    </row>
    <row r="656">
      <c r="E656" s="51"/>
      <c r="G656" s="50"/>
    </row>
    <row r="657">
      <c r="E657" s="51"/>
      <c r="G657" s="50"/>
    </row>
    <row r="658">
      <c r="E658" s="51"/>
      <c r="G658" s="50"/>
    </row>
    <row r="659">
      <c r="E659" s="51"/>
      <c r="G659" s="50"/>
    </row>
    <row r="660">
      <c r="E660" s="51"/>
      <c r="G660" s="50"/>
    </row>
    <row r="661">
      <c r="E661" s="51"/>
      <c r="G661" s="50"/>
    </row>
    <row r="662">
      <c r="E662" s="51"/>
      <c r="G662" s="50"/>
    </row>
    <row r="663">
      <c r="E663" s="51"/>
      <c r="G663" s="50"/>
    </row>
    <row r="664">
      <c r="E664" s="51"/>
      <c r="G664" s="50"/>
    </row>
    <row r="665">
      <c r="E665" s="51"/>
      <c r="G665" s="50"/>
    </row>
    <row r="666">
      <c r="E666" s="51"/>
      <c r="G666" s="50"/>
    </row>
    <row r="667">
      <c r="E667" s="51"/>
      <c r="G667" s="50"/>
    </row>
    <row r="668">
      <c r="E668" s="51"/>
      <c r="G668" s="50"/>
    </row>
    <row r="669">
      <c r="E669" s="51"/>
      <c r="G669" s="50"/>
    </row>
    <row r="670">
      <c r="E670" s="51"/>
      <c r="G670" s="50"/>
    </row>
    <row r="671">
      <c r="E671" s="51"/>
      <c r="G671" s="50"/>
    </row>
    <row r="672">
      <c r="E672" s="51"/>
      <c r="G672" s="50"/>
    </row>
    <row r="673">
      <c r="E673" s="51"/>
      <c r="G673" s="50"/>
    </row>
    <row r="674">
      <c r="E674" s="51"/>
      <c r="G674" s="50"/>
    </row>
    <row r="675">
      <c r="E675" s="51"/>
      <c r="G675" s="50"/>
    </row>
    <row r="676">
      <c r="E676" s="51"/>
      <c r="G676" s="50"/>
    </row>
    <row r="677">
      <c r="E677" s="51"/>
      <c r="G677" s="50"/>
    </row>
    <row r="678">
      <c r="E678" s="51"/>
      <c r="G678" s="50"/>
    </row>
    <row r="679">
      <c r="E679" s="51"/>
      <c r="G679" s="50"/>
    </row>
    <row r="680">
      <c r="E680" s="51"/>
      <c r="G680" s="50"/>
    </row>
    <row r="681">
      <c r="E681" s="51"/>
      <c r="G681" s="50"/>
    </row>
    <row r="682">
      <c r="E682" s="51"/>
      <c r="G682" s="50"/>
    </row>
    <row r="683">
      <c r="E683" s="51"/>
      <c r="G683" s="50"/>
    </row>
    <row r="684">
      <c r="E684" s="51"/>
      <c r="G684" s="50"/>
    </row>
    <row r="685">
      <c r="E685" s="51"/>
      <c r="G685" s="50"/>
    </row>
    <row r="686">
      <c r="E686" s="51"/>
      <c r="G686" s="50"/>
    </row>
    <row r="687">
      <c r="E687" s="51"/>
      <c r="G687" s="50"/>
    </row>
    <row r="688">
      <c r="E688" s="51"/>
      <c r="G688" s="50"/>
    </row>
    <row r="689">
      <c r="E689" s="51"/>
      <c r="G689" s="50"/>
    </row>
    <row r="690">
      <c r="E690" s="51"/>
      <c r="G690" s="50"/>
    </row>
    <row r="691">
      <c r="E691" s="51"/>
      <c r="G691" s="50"/>
    </row>
    <row r="692">
      <c r="E692" s="51"/>
      <c r="G692" s="50"/>
    </row>
    <row r="693">
      <c r="E693" s="51"/>
      <c r="G693" s="50"/>
    </row>
    <row r="694">
      <c r="E694" s="51"/>
      <c r="G694" s="50"/>
    </row>
    <row r="695">
      <c r="E695" s="51"/>
      <c r="G695" s="50"/>
    </row>
    <row r="696">
      <c r="E696" s="51"/>
      <c r="G696" s="50"/>
    </row>
    <row r="697">
      <c r="E697" s="51"/>
      <c r="G697" s="50"/>
    </row>
    <row r="698">
      <c r="E698" s="51"/>
      <c r="G698" s="50"/>
    </row>
    <row r="699">
      <c r="E699" s="51"/>
      <c r="G699" s="50"/>
    </row>
    <row r="700">
      <c r="E700" s="51"/>
      <c r="G700" s="50"/>
    </row>
    <row r="701">
      <c r="E701" s="51"/>
      <c r="G701" s="50"/>
    </row>
    <row r="702">
      <c r="E702" s="51"/>
      <c r="G702" s="50"/>
    </row>
    <row r="703">
      <c r="E703" s="51"/>
      <c r="G703" s="50"/>
    </row>
    <row r="704">
      <c r="E704" s="51"/>
      <c r="G704" s="50"/>
    </row>
    <row r="705">
      <c r="E705" s="51"/>
      <c r="G705" s="50"/>
    </row>
    <row r="706">
      <c r="E706" s="51"/>
      <c r="G706" s="50"/>
    </row>
    <row r="707">
      <c r="E707" s="51"/>
      <c r="G707" s="50"/>
    </row>
    <row r="708">
      <c r="E708" s="51"/>
      <c r="G708" s="50"/>
    </row>
    <row r="709">
      <c r="E709" s="51"/>
      <c r="G709" s="50"/>
    </row>
    <row r="710">
      <c r="E710" s="51"/>
      <c r="G710" s="50"/>
    </row>
    <row r="711">
      <c r="E711" s="51"/>
      <c r="G711" s="50"/>
    </row>
    <row r="712">
      <c r="E712" s="51"/>
      <c r="G712" s="50"/>
    </row>
    <row r="713">
      <c r="E713" s="51"/>
      <c r="G713" s="50"/>
    </row>
    <row r="714">
      <c r="E714" s="51"/>
      <c r="G714" s="50"/>
    </row>
    <row r="715">
      <c r="E715" s="51"/>
      <c r="G715" s="50"/>
    </row>
    <row r="716">
      <c r="E716" s="51"/>
      <c r="G716" s="50"/>
    </row>
    <row r="717">
      <c r="E717" s="51"/>
      <c r="G717" s="50"/>
    </row>
    <row r="718">
      <c r="E718" s="51"/>
      <c r="G718" s="50"/>
    </row>
    <row r="719">
      <c r="E719" s="51"/>
      <c r="G719" s="50"/>
    </row>
    <row r="720">
      <c r="E720" s="51"/>
      <c r="G720" s="50"/>
    </row>
    <row r="721">
      <c r="E721" s="51"/>
      <c r="G721" s="50"/>
    </row>
    <row r="722">
      <c r="E722" s="51"/>
      <c r="G722" s="50"/>
    </row>
    <row r="723">
      <c r="E723" s="51"/>
      <c r="G723" s="50"/>
    </row>
    <row r="724">
      <c r="E724" s="51"/>
      <c r="G724" s="50"/>
    </row>
    <row r="725">
      <c r="E725" s="51"/>
      <c r="G725" s="50"/>
    </row>
    <row r="726">
      <c r="E726" s="51"/>
      <c r="G726" s="50"/>
    </row>
    <row r="727">
      <c r="E727" s="51"/>
      <c r="G727" s="50"/>
    </row>
    <row r="728">
      <c r="E728" s="51"/>
      <c r="G728" s="50"/>
    </row>
    <row r="729">
      <c r="E729" s="51"/>
      <c r="G729" s="50"/>
    </row>
    <row r="730">
      <c r="E730" s="51"/>
      <c r="G730" s="50"/>
    </row>
    <row r="731">
      <c r="E731" s="51"/>
      <c r="G731" s="50"/>
    </row>
    <row r="732">
      <c r="E732" s="51"/>
      <c r="G732" s="50"/>
    </row>
    <row r="733">
      <c r="E733" s="51"/>
      <c r="G733" s="50"/>
    </row>
    <row r="734">
      <c r="E734" s="51"/>
      <c r="G734" s="50"/>
    </row>
    <row r="735">
      <c r="E735" s="51"/>
      <c r="G735" s="50"/>
    </row>
    <row r="736">
      <c r="E736" s="51"/>
      <c r="G736" s="50"/>
    </row>
    <row r="737">
      <c r="E737" s="51"/>
      <c r="G737" s="50"/>
    </row>
    <row r="738">
      <c r="E738" s="51"/>
      <c r="G738" s="50"/>
    </row>
    <row r="739">
      <c r="E739" s="51"/>
      <c r="G739" s="50"/>
    </row>
    <row r="740">
      <c r="E740" s="51"/>
      <c r="G740" s="50"/>
    </row>
    <row r="741">
      <c r="E741" s="51"/>
      <c r="G741" s="50"/>
    </row>
    <row r="742">
      <c r="E742" s="51"/>
      <c r="G742" s="50"/>
    </row>
    <row r="743">
      <c r="E743" s="51"/>
      <c r="G743" s="50"/>
    </row>
    <row r="744">
      <c r="E744" s="51"/>
      <c r="G744" s="50"/>
    </row>
    <row r="745">
      <c r="E745" s="51"/>
      <c r="G745" s="50"/>
    </row>
    <row r="746">
      <c r="E746" s="51"/>
      <c r="G746" s="50"/>
    </row>
    <row r="747">
      <c r="E747" s="51"/>
      <c r="G747" s="50"/>
    </row>
    <row r="748">
      <c r="E748" s="51"/>
      <c r="G748" s="50"/>
    </row>
    <row r="749">
      <c r="E749" s="51"/>
      <c r="G749" s="50"/>
    </row>
    <row r="750">
      <c r="E750" s="51"/>
      <c r="G750" s="50"/>
    </row>
    <row r="751">
      <c r="E751" s="51"/>
      <c r="G751" s="50"/>
    </row>
    <row r="752">
      <c r="E752" s="51"/>
      <c r="G752" s="50"/>
    </row>
    <row r="753">
      <c r="E753" s="51"/>
      <c r="G753" s="50"/>
    </row>
    <row r="754">
      <c r="E754" s="51"/>
      <c r="G754" s="50"/>
    </row>
    <row r="755">
      <c r="E755" s="51"/>
      <c r="G755" s="50"/>
    </row>
    <row r="756">
      <c r="E756" s="51"/>
      <c r="G756" s="50"/>
    </row>
    <row r="757">
      <c r="E757" s="51"/>
      <c r="G757" s="50"/>
    </row>
    <row r="758">
      <c r="E758" s="51"/>
      <c r="G758" s="50"/>
    </row>
    <row r="759">
      <c r="E759" s="51"/>
      <c r="G759" s="50"/>
    </row>
    <row r="760">
      <c r="E760" s="51"/>
      <c r="G760" s="50"/>
    </row>
    <row r="761">
      <c r="E761" s="51"/>
      <c r="G761" s="50"/>
    </row>
    <row r="762">
      <c r="E762" s="51"/>
      <c r="G762" s="50"/>
    </row>
    <row r="763">
      <c r="E763" s="51"/>
      <c r="G763" s="50"/>
    </row>
    <row r="764">
      <c r="E764" s="51"/>
      <c r="G764" s="50"/>
    </row>
    <row r="765">
      <c r="E765" s="51"/>
      <c r="G765" s="50"/>
    </row>
    <row r="766">
      <c r="E766" s="51"/>
      <c r="G766" s="50"/>
    </row>
    <row r="767">
      <c r="E767" s="51"/>
      <c r="G767" s="50"/>
    </row>
    <row r="768">
      <c r="E768" s="51"/>
      <c r="G768" s="50"/>
    </row>
    <row r="769">
      <c r="E769" s="51"/>
      <c r="G769" s="50"/>
    </row>
    <row r="770">
      <c r="E770" s="51"/>
      <c r="G770" s="50"/>
    </row>
    <row r="771">
      <c r="E771" s="51"/>
      <c r="G771" s="50"/>
    </row>
    <row r="772">
      <c r="E772" s="51"/>
      <c r="G772" s="50"/>
    </row>
    <row r="773">
      <c r="E773" s="51"/>
      <c r="G773" s="50"/>
    </row>
    <row r="774">
      <c r="E774" s="51"/>
      <c r="G774" s="50"/>
    </row>
    <row r="775">
      <c r="E775" s="51"/>
      <c r="G775" s="50"/>
    </row>
    <row r="776">
      <c r="E776" s="51"/>
      <c r="G776" s="50"/>
    </row>
    <row r="777">
      <c r="E777" s="51"/>
      <c r="G777" s="50"/>
    </row>
    <row r="778">
      <c r="E778" s="51"/>
      <c r="G778" s="50"/>
    </row>
    <row r="779">
      <c r="E779" s="51"/>
      <c r="G779" s="50"/>
    </row>
    <row r="780">
      <c r="E780" s="51"/>
      <c r="G780" s="50"/>
    </row>
    <row r="781">
      <c r="E781" s="51"/>
      <c r="G781" s="50"/>
    </row>
    <row r="782">
      <c r="E782" s="51"/>
      <c r="G782" s="50"/>
    </row>
    <row r="783">
      <c r="E783" s="51"/>
      <c r="G783" s="50"/>
    </row>
    <row r="784">
      <c r="E784" s="51"/>
      <c r="G784" s="50"/>
    </row>
    <row r="785">
      <c r="E785" s="51"/>
      <c r="G785" s="50"/>
    </row>
    <row r="786">
      <c r="E786" s="51"/>
      <c r="G786" s="50"/>
    </row>
    <row r="787">
      <c r="E787" s="51"/>
      <c r="G787" s="50"/>
    </row>
    <row r="788">
      <c r="E788" s="51"/>
      <c r="G788" s="50"/>
    </row>
    <row r="789">
      <c r="E789" s="51"/>
      <c r="G789" s="50"/>
    </row>
    <row r="790">
      <c r="E790" s="51"/>
      <c r="G790" s="50"/>
    </row>
    <row r="791">
      <c r="E791" s="51"/>
      <c r="G791" s="50"/>
    </row>
    <row r="792">
      <c r="E792" s="51"/>
      <c r="G792" s="50"/>
    </row>
    <row r="793">
      <c r="E793" s="51"/>
      <c r="G793" s="50"/>
    </row>
    <row r="794">
      <c r="E794" s="51"/>
      <c r="G794" s="50"/>
    </row>
    <row r="795">
      <c r="E795" s="51"/>
      <c r="G795" s="50"/>
    </row>
    <row r="796">
      <c r="E796" s="51"/>
      <c r="G796" s="50"/>
    </row>
    <row r="797">
      <c r="E797" s="51"/>
      <c r="G797" s="50"/>
    </row>
    <row r="798">
      <c r="E798" s="51"/>
      <c r="G798" s="50"/>
    </row>
    <row r="799">
      <c r="E799" s="51"/>
      <c r="G799" s="50"/>
    </row>
    <row r="800">
      <c r="E800" s="51"/>
      <c r="G800" s="50"/>
    </row>
    <row r="801">
      <c r="E801" s="51"/>
      <c r="G801" s="50"/>
    </row>
    <row r="802">
      <c r="E802" s="51"/>
      <c r="G802" s="50"/>
    </row>
    <row r="803">
      <c r="E803" s="51"/>
      <c r="G803" s="50"/>
    </row>
    <row r="804">
      <c r="E804" s="51"/>
      <c r="G804" s="50"/>
    </row>
    <row r="805">
      <c r="E805" s="51"/>
      <c r="G805" s="50"/>
    </row>
    <row r="806">
      <c r="E806" s="51"/>
      <c r="G806" s="50"/>
    </row>
    <row r="807">
      <c r="E807" s="51"/>
      <c r="G807" s="50"/>
    </row>
    <row r="808">
      <c r="E808" s="51"/>
      <c r="G808" s="50"/>
    </row>
    <row r="809">
      <c r="E809" s="51"/>
      <c r="G809" s="50"/>
    </row>
    <row r="810">
      <c r="E810" s="51"/>
      <c r="G810" s="50"/>
    </row>
    <row r="811">
      <c r="E811" s="51"/>
      <c r="G811" s="50"/>
    </row>
    <row r="812">
      <c r="E812" s="51"/>
      <c r="G812" s="50"/>
    </row>
    <row r="813">
      <c r="E813" s="51"/>
      <c r="G813" s="50"/>
    </row>
    <row r="814">
      <c r="E814" s="51"/>
      <c r="G814" s="50"/>
    </row>
    <row r="815">
      <c r="E815" s="51"/>
      <c r="G815" s="50"/>
    </row>
    <row r="816">
      <c r="E816" s="51"/>
      <c r="G816" s="50"/>
    </row>
    <row r="817">
      <c r="E817" s="51"/>
      <c r="G817" s="50"/>
    </row>
    <row r="818">
      <c r="E818" s="51"/>
      <c r="G818" s="50"/>
    </row>
    <row r="819">
      <c r="E819" s="51"/>
      <c r="G819" s="50"/>
    </row>
    <row r="820">
      <c r="E820" s="51"/>
      <c r="G820" s="50"/>
    </row>
    <row r="821">
      <c r="E821" s="51"/>
      <c r="G821" s="50"/>
    </row>
    <row r="822">
      <c r="E822" s="51"/>
      <c r="G822" s="50"/>
    </row>
    <row r="823">
      <c r="E823" s="51"/>
      <c r="G823" s="50"/>
    </row>
    <row r="824">
      <c r="E824" s="51"/>
      <c r="G824" s="50"/>
    </row>
    <row r="825">
      <c r="E825" s="51"/>
      <c r="G825" s="50"/>
    </row>
    <row r="826">
      <c r="E826" s="51"/>
      <c r="G826" s="50"/>
    </row>
    <row r="827">
      <c r="E827" s="51"/>
      <c r="G827" s="50"/>
    </row>
    <row r="828">
      <c r="E828" s="51"/>
      <c r="G828" s="50"/>
    </row>
    <row r="829">
      <c r="E829" s="51"/>
      <c r="G829" s="50"/>
    </row>
    <row r="830">
      <c r="E830" s="51"/>
      <c r="G830" s="50"/>
    </row>
    <row r="831">
      <c r="E831" s="51"/>
      <c r="G831" s="50"/>
    </row>
    <row r="832">
      <c r="E832" s="51"/>
      <c r="G832" s="50"/>
    </row>
    <row r="833">
      <c r="E833" s="51"/>
      <c r="G833" s="50"/>
    </row>
    <row r="834">
      <c r="E834" s="51"/>
      <c r="G834" s="50"/>
    </row>
    <row r="835">
      <c r="E835" s="51"/>
      <c r="G835" s="50"/>
    </row>
    <row r="836">
      <c r="E836" s="51"/>
      <c r="G836" s="50"/>
    </row>
    <row r="837">
      <c r="E837" s="51"/>
      <c r="G837" s="50"/>
    </row>
    <row r="838">
      <c r="E838" s="51"/>
      <c r="G838" s="50"/>
    </row>
    <row r="839">
      <c r="E839" s="51"/>
      <c r="G839" s="50"/>
    </row>
    <row r="840">
      <c r="E840" s="51"/>
      <c r="G840" s="50"/>
    </row>
    <row r="841">
      <c r="E841" s="51"/>
      <c r="G841" s="50"/>
    </row>
    <row r="842">
      <c r="E842" s="51"/>
      <c r="G842" s="50"/>
    </row>
    <row r="843">
      <c r="E843" s="51"/>
      <c r="G843" s="50"/>
    </row>
    <row r="844">
      <c r="E844" s="51"/>
      <c r="G844" s="50"/>
    </row>
    <row r="845">
      <c r="E845" s="51"/>
      <c r="G845" s="50"/>
    </row>
    <row r="846">
      <c r="E846" s="51"/>
      <c r="G846" s="50"/>
    </row>
    <row r="847">
      <c r="E847" s="51"/>
      <c r="G847" s="50"/>
    </row>
    <row r="848">
      <c r="E848" s="51"/>
      <c r="G848" s="50"/>
    </row>
    <row r="849">
      <c r="E849" s="51"/>
      <c r="G849" s="50"/>
    </row>
    <row r="850">
      <c r="E850" s="51"/>
      <c r="G850" s="50"/>
    </row>
    <row r="851">
      <c r="E851" s="51"/>
      <c r="G851" s="50"/>
    </row>
    <row r="852">
      <c r="E852" s="51"/>
      <c r="G852" s="50"/>
    </row>
    <row r="853">
      <c r="E853" s="51"/>
      <c r="G853" s="50"/>
    </row>
    <row r="854">
      <c r="E854" s="51"/>
      <c r="G854" s="50"/>
    </row>
    <row r="855">
      <c r="E855" s="51"/>
      <c r="G855" s="50"/>
    </row>
    <row r="856">
      <c r="E856" s="51"/>
      <c r="G856" s="50"/>
    </row>
    <row r="857">
      <c r="E857" s="51"/>
      <c r="G857" s="50"/>
    </row>
    <row r="858">
      <c r="E858" s="51"/>
      <c r="G858" s="50"/>
    </row>
    <row r="859">
      <c r="E859" s="51"/>
      <c r="G859" s="50"/>
    </row>
    <row r="860">
      <c r="E860" s="51"/>
      <c r="G860" s="50"/>
    </row>
    <row r="861">
      <c r="E861" s="51"/>
      <c r="G861" s="50"/>
    </row>
    <row r="862">
      <c r="E862" s="51"/>
      <c r="G862" s="50"/>
    </row>
    <row r="863">
      <c r="E863" s="51"/>
      <c r="G863" s="50"/>
    </row>
    <row r="864">
      <c r="E864" s="51"/>
      <c r="G864" s="50"/>
    </row>
    <row r="865">
      <c r="E865" s="51"/>
      <c r="G865" s="50"/>
    </row>
    <row r="866">
      <c r="E866" s="51"/>
      <c r="G866" s="50"/>
    </row>
    <row r="867">
      <c r="E867" s="51"/>
      <c r="G867" s="50"/>
    </row>
    <row r="868">
      <c r="E868" s="51"/>
      <c r="G868" s="50"/>
    </row>
    <row r="869">
      <c r="E869" s="51"/>
      <c r="G869" s="50"/>
    </row>
    <row r="870">
      <c r="E870" s="51"/>
      <c r="G870" s="50"/>
    </row>
    <row r="871">
      <c r="E871" s="51"/>
      <c r="G871" s="50"/>
    </row>
    <row r="872">
      <c r="E872" s="51"/>
      <c r="G872" s="50"/>
    </row>
    <row r="873">
      <c r="E873" s="51"/>
      <c r="G873" s="50"/>
    </row>
    <row r="874">
      <c r="E874" s="51"/>
      <c r="G874" s="50"/>
    </row>
    <row r="875">
      <c r="E875" s="51"/>
      <c r="G875" s="50"/>
    </row>
    <row r="876">
      <c r="E876" s="51"/>
      <c r="G876" s="50"/>
    </row>
    <row r="877">
      <c r="E877" s="51"/>
      <c r="G877" s="50"/>
    </row>
    <row r="878">
      <c r="E878" s="51"/>
      <c r="G878" s="50"/>
    </row>
    <row r="879">
      <c r="E879" s="51"/>
      <c r="G879" s="50"/>
    </row>
    <row r="880">
      <c r="E880" s="51"/>
      <c r="G880" s="50"/>
    </row>
    <row r="881">
      <c r="E881" s="51"/>
      <c r="G881" s="50"/>
    </row>
    <row r="882">
      <c r="E882" s="51"/>
      <c r="G882" s="50"/>
    </row>
    <row r="883">
      <c r="E883" s="51"/>
      <c r="G883" s="50"/>
    </row>
    <row r="884">
      <c r="E884" s="51"/>
      <c r="G884" s="50"/>
    </row>
    <row r="885">
      <c r="E885" s="51"/>
      <c r="G885" s="50"/>
    </row>
    <row r="886">
      <c r="E886" s="51"/>
      <c r="G886" s="50"/>
    </row>
    <row r="887">
      <c r="E887" s="51"/>
      <c r="G887" s="50"/>
    </row>
    <row r="888">
      <c r="E888" s="51"/>
      <c r="G888" s="50"/>
    </row>
    <row r="889">
      <c r="E889" s="51"/>
      <c r="G889" s="50"/>
    </row>
    <row r="890">
      <c r="E890" s="51"/>
      <c r="G890" s="50"/>
    </row>
    <row r="891">
      <c r="E891" s="51"/>
      <c r="G891" s="50"/>
    </row>
    <row r="892">
      <c r="E892" s="51"/>
      <c r="G892" s="50"/>
    </row>
    <row r="893">
      <c r="E893" s="51"/>
      <c r="G893" s="50"/>
    </row>
    <row r="894">
      <c r="E894" s="51"/>
      <c r="G894" s="50"/>
    </row>
    <row r="895">
      <c r="E895" s="51"/>
      <c r="G895" s="50"/>
    </row>
    <row r="896">
      <c r="E896" s="51"/>
      <c r="G896" s="50"/>
    </row>
    <row r="897">
      <c r="E897" s="51"/>
      <c r="G897" s="50"/>
    </row>
    <row r="898">
      <c r="E898" s="51"/>
      <c r="G898" s="50"/>
    </row>
    <row r="899">
      <c r="E899" s="51"/>
      <c r="G899" s="50"/>
    </row>
    <row r="900">
      <c r="E900" s="51"/>
      <c r="G900" s="50"/>
    </row>
    <row r="901">
      <c r="E901" s="51"/>
      <c r="G901" s="50"/>
    </row>
    <row r="902">
      <c r="E902" s="51"/>
      <c r="G902" s="50"/>
    </row>
    <row r="903">
      <c r="E903" s="51"/>
      <c r="G903" s="50"/>
    </row>
    <row r="904">
      <c r="E904" s="51"/>
      <c r="G904" s="50"/>
    </row>
    <row r="905">
      <c r="E905" s="51"/>
      <c r="G905" s="50"/>
    </row>
    <row r="906">
      <c r="E906" s="51"/>
      <c r="G906" s="50"/>
    </row>
    <row r="907">
      <c r="E907" s="51"/>
      <c r="G907" s="50"/>
    </row>
    <row r="908">
      <c r="E908" s="51"/>
      <c r="G908" s="50"/>
    </row>
    <row r="909">
      <c r="E909" s="51"/>
      <c r="G909" s="50"/>
    </row>
    <row r="910">
      <c r="E910" s="51"/>
      <c r="G910" s="50"/>
    </row>
    <row r="911">
      <c r="E911" s="51"/>
      <c r="G911" s="50"/>
    </row>
    <row r="912">
      <c r="E912" s="51"/>
      <c r="G912" s="50"/>
    </row>
    <row r="913">
      <c r="E913" s="51"/>
      <c r="G913" s="50"/>
    </row>
    <row r="914">
      <c r="E914" s="51"/>
      <c r="G914" s="50"/>
    </row>
    <row r="915">
      <c r="E915" s="51"/>
      <c r="G915" s="50"/>
    </row>
    <row r="916">
      <c r="E916" s="51"/>
      <c r="G916" s="50"/>
    </row>
    <row r="917">
      <c r="E917" s="51"/>
      <c r="G917" s="50"/>
    </row>
    <row r="918">
      <c r="E918" s="51"/>
      <c r="G918" s="50"/>
    </row>
    <row r="919">
      <c r="E919" s="51"/>
      <c r="G919" s="50"/>
    </row>
    <row r="920">
      <c r="E920" s="51"/>
      <c r="G920" s="50"/>
    </row>
    <row r="921">
      <c r="E921" s="51"/>
      <c r="G921" s="50"/>
    </row>
    <row r="922">
      <c r="E922" s="51"/>
      <c r="G922" s="50"/>
    </row>
    <row r="923">
      <c r="E923" s="51"/>
      <c r="G923" s="50"/>
    </row>
    <row r="924">
      <c r="E924" s="51"/>
      <c r="G924" s="50"/>
    </row>
    <row r="925">
      <c r="E925" s="51"/>
      <c r="G925" s="50"/>
    </row>
    <row r="926">
      <c r="E926" s="51"/>
      <c r="G926" s="50"/>
    </row>
    <row r="927">
      <c r="E927" s="51"/>
      <c r="G927" s="50"/>
    </row>
    <row r="928">
      <c r="E928" s="51"/>
      <c r="G928" s="50"/>
    </row>
    <row r="929">
      <c r="E929" s="51"/>
      <c r="G929" s="50"/>
    </row>
    <row r="930">
      <c r="E930" s="51"/>
      <c r="G930" s="50"/>
    </row>
    <row r="931">
      <c r="E931" s="51"/>
      <c r="G931" s="50"/>
    </row>
    <row r="932">
      <c r="E932" s="51"/>
      <c r="G932" s="50"/>
    </row>
    <row r="933">
      <c r="E933" s="51"/>
      <c r="G933" s="50"/>
    </row>
    <row r="934">
      <c r="E934" s="51"/>
      <c r="G934" s="50"/>
    </row>
    <row r="935">
      <c r="E935" s="51"/>
      <c r="G935" s="50"/>
    </row>
    <row r="936">
      <c r="E936" s="51"/>
      <c r="G936" s="50"/>
    </row>
    <row r="937">
      <c r="E937" s="51"/>
      <c r="G937" s="50"/>
    </row>
    <row r="938">
      <c r="E938" s="51"/>
      <c r="G938" s="50"/>
    </row>
    <row r="939">
      <c r="E939" s="51"/>
      <c r="G939" s="50"/>
    </row>
    <row r="940">
      <c r="E940" s="51"/>
      <c r="G940" s="50"/>
    </row>
    <row r="941">
      <c r="E941" s="51"/>
      <c r="G941" s="50"/>
    </row>
    <row r="942">
      <c r="E942" s="51"/>
      <c r="G942" s="50"/>
    </row>
    <row r="943">
      <c r="E943" s="51"/>
      <c r="G943" s="50"/>
    </row>
    <row r="944">
      <c r="E944" s="51"/>
      <c r="G944" s="50"/>
    </row>
    <row r="945">
      <c r="E945" s="51"/>
      <c r="G945" s="50"/>
    </row>
    <row r="946">
      <c r="E946" s="51"/>
      <c r="G946" s="50"/>
    </row>
    <row r="947">
      <c r="E947" s="51"/>
      <c r="G947" s="50"/>
    </row>
    <row r="948">
      <c r="E948" s="51"/>
      <c r="G948" s="50"/>
    </row>
    <row r="949">
      <c r="E949" s="51"/>
      <c r="G949" s="50"/>
    </row>
    <row r="950">
      <c r="E950" s="51"/>
      <c r="G950" s="50"/>
    </row>
    <row r="951">
      <c r="E951" s="51"/>
      <c r="G951" s="50"/>
    </row>
    <row r="952">
      <c r="E952" s="51"/>
      <c r="G952" s="50"/>
    </row>
    <row r="953">
      <c r="E953" s="51"/>
      <c r="G953" s="50"/>
    </row>
    <row r="954">
      <c r="E954" s="51"/>
      <c r="G954" s="50"/>
    </row>
    <row r="955">
      <c r="E955" s="51"/>
      <c r="G955" s="50"/>
    </row>
    <row r="956">
      <c r="E956" s="51"/>
      <c r="G956" s="50"/>
    </row>
    <row r="957">
      <c r="E957" s="51"/>
      <c r="G957" s="50"/>
    </row>
    <row r="958">
      <c r="E958" s="51"/>
      <c r="G958" s="50"/>
    </row>
    <row r="959">
      <c r="E959" s="51"/>
      <c r="G959" s="50"/>
    </row>
    <row r="960">
      <c r="E960" s="51"/>
      <c r="G960" s="50"/>
    </row>
    <row r="961">
      <c r="E961" s="51"/>
      <c r="G961" s="50"/>
    </row>
    <row r="962">
      <c r="E962" s="51"/>
      <c r="G962" s="50"/>
    </row>
    <row r="963">
      <c r="E963" s="51"/>
      <c r="G963" s="50"/>
    </row>
    <row r="964">
      <c r="E964" s="51"/>
      <c r="G964" s="50"/>
    </row>
    <row r="965">
      <c r="E965" s="51"/>
      <c r="G965" s="50"/>
    </row>
    <row r="966">
      <c r="E966" s="51"/>
      <c r="G966" s="50"/>
    </row>
    <row r="967">
      <c r="E967" s="51"/>
      <c r="G967" s="50"/>
    </row>
    <row r="968">
      <c r="E968" s="51"/>
      <c r="G968" s="50"/>
    </row>
    <row r="969">
      <c r="E969" s="51"/>
      <c r="G969" s="50"/>
    </row>
    <row r="970">
      <c r="E970" s="51"/>
      <c r="G970" s="50"/>
    </row>
    <row r="971">
      <c r="E971" s="51"/>
      <c r="G971" s="50"/>
    </row>
    <row r="972">
      <c r="E972" s="51"/>
      <c r="G972" s="50"/>
    </row>
    <row r="973">
      <c r="E973" s="51"/>
      <c r="G973" s="50"/>
    </row>
    <row r="974">
      <c r="E974" s="51"/>
      <c r="G974" s="50"/>
    </row>
    <row r="975">
      <c r="E975" s="51"/>
      <c r="G975" s="50"/>
    </row>
    <row r="976">
      <c r="E976" s="51"/>
      <c r="G976" s="50"/>
    </row>
    <row r="977">
      <c r="E977" s="51"/>
      <c r="G977" s="50"/>
    </row>
    <row r="978">
      <c r="E978" s="51"/>
      <c r="G978" s="50"/>
    </row>
    <row r="979">
      <c r="E979" s="51"/>
      <c r="G979" s="50"/>
    </row>
    <row r="980">
      <c r="E980" s="51"/>
      <c r="G980" s="50"/>
    </row>
    <row r="981">
      <c r="E981" s="51"/>
      <c r="G981" s="50"/>
    </row>
    <row r="982">
      <c r="E982" s="51"/>
      <c r="G982" s="50"/>
    </row>
    <row r="983">
      <c r="E983" s="51"/>
      <c r="G983" s="50"/>
    </row>
    <row r="984">
      <c r="E984" s="51"/>
      <c r="G984" s="50"/>
    </row>
    <row r="985">
      <c r="E985" s="51"/>
      <c r="G985" s="50"/>
    </row>
    <row r="986">
      <c r="E986" s="51"/>
      <c r="G986" s="50"/>
    </row>
    <row r="987">
      <c r="E987" s="51"/>
      <c r="G987" s="50"/>
    </row>
    <row r="988">
      <c r="E988" s="51"/>
      <c r="G988" s="50"/>
    </row>
    <row r="989">
      <c r="E989" s="51"/>
      <c r="G989" s="50"/>
    </row>
    <row r="990">
      <c r="E990" s="51"/>
      <c r="G990" s="50"/>
    </row>
    <row r="991">
      <c r="E991" s="51"/>
      <c r="G991" s="50"/>
    </row>
    <row r="992">
      <c r="E992" s="51"/>
      <c r="G992" s="50"/>
    </row>
    <row r="993">
      <c r="E993" s="51"/>
      <c r="G993" s="50"/>
    </row>
    <row r="994">
      <c r="E994" s="51"/>
      <c r="G994" s="50"/>
    </row>
    <row r="995">
      <c r="E995" s="51"/>
      <c r="G995" s="50"/>
    </row>
    <row r="996">
      <c r="E996" s="51"/>
      <c r="G996" s="50"/>
    </row>
    <row r="997">
      <c r="E997" s="51"/>
      <c r="G997" s="50"/>
    </row>
    <row r="998">
      <c r="E998" s="51"/>
      <c r="G998" s="50"/>
    </row>
    <row r="999">
      <c r="E999" s="51"/>
      <c r="G999" s="50"/>
    </row>
    <row r="1000">
      <c r="E1000" s="51"/>
      <c r="G1000" s="50"/>
    </row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84"/>
      <c r="E1" s="92" t="s">
        <v>55</v>
      </c>
      <c r="F1" s="93" t="s">
        <v>68</v>
      </c>
      <c r="G1" s="94" t="s">
        <v>73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E2" s="95" t="s">
        <v>5</v>
      </c>
      <c r="F2" s="96">
        <v>497.0</v>
      </c>
      <c r="G2" s="51">
        <v>152910.0</v>
      </c>
    </row>
    <row r="3">
      <c r="E3" s="95" t="s">
        <v>22</v>
      </c>
      <c r="F3" s="96">
        <v>492.0</v>
      </c>
      <c r="G3" s="51">
        <v>60292.8</v>
      </c>
    </row>
    <row r="4">
      <c r="E4" s="95" t="s">
        <v>6</v>
      </c>
      <c r="F4" s="96">
        <v>327.0</v>
      </c>
      <c r="G4" s="51">
        <v>127167.0</v>
      </c>
    </row>
    <row r="5">
      <c r="E5" s="95" t="s">
        <v>23</v>
      </c>
      <c r="F5" s="96">
        <v>311.0</v>
      </c>
      <c r="G5" s="51">
        <v>76454.4</v>
      </c>
    </row>
    <row r="6">
      <c r="E6" s="95" t="s">
        <v>8</v>
      </c>
      <c r="F6" s="96">
        <v>232.0</v>
      </c>
      <c r="G6" s="51">
        <v>35602.5</v>
      </c>
    </row>
    <row r="7">
      <c r="E7" s="95" t="s">
        <v>18</v>
      </c>
      <c r="F7" s="96">
        <v>216.0</v>
      </c>
      <c r="G7" s="51">
        <v>79790.4</v>
      </c>
    </row>
    <row r="8">
      <c r="E8" s="95" t="s">
        <v>7</v>
      </c>
      <c r="F8" s="96">
        <v>203.0</v>
      </c>
      <c r="G8" s="51">
        <v>156825.0</v>
      </c>
    </row>
    <row r="9">
      <c r="E9" s="95" t="s">
        <v>19</v>
      </c>
      <c r="F9" s="96">
        <v>185.0</v>
      </c>
      <c r="G9" s="51">
        <v>135187.2</v>
      </c>
    </row>
    <row r="10">
      <c r="E10" s="95" t="s">
        <v>17</v>
      </c>
      <c r="F10" s="96">
        <v>174.0</v>
      </c>
      <c r="G10" s="51">
        <v>42336.0</v>
      </c>
    </row>
    <row r="11">
      <c r="E11" s="95" t="s">
        <v>20</v>
      </c>
      <c r="F11" s="96">
        <v>152.0</v>
      </c>
      <c r="G11" s="51">
        <v>86174.0</v>
      </c>
    </row>
    <row r="12">
      <c r="E12" s="95" t="s">
        <v>9</v>
      </c>
      <c r="F12" s="96">
        <v>142.0</v>
      </c>
      <c r="G12" s="51">
        <v>43920.0</v>
      </c>
    </row>
    <row r="13">
      <c r="E13" s="95" t="s">
        <v>13</v>
      </c>
      <c r="F13" s="96">
        <v>136.0</v>
      </c>
      <c r="G13" s="51">
        <v>22928.4</v>
      </c>
    </row>
    <row r="14">
      <c r="E14" s="95" t="s">
        <v>14</v>
      </c>
      <c r="F14" s="96">
        <v>135.0</v>
      </c>
      <c r="G14" s="51">
        <v>48300.0</v>
      </c>
    </row>
    <row r="15">
      <c r="E15" s="95" t="s">
        <v>16</v>
      </c>
      <c r="F15" s="96">
        <v>127.0</v>
      </c>
      <c r="G15" s="51">
        <v>26112.0</v>
      </c>
    </row>
    <row r="16">
      <c r="E16" s="95" t="s">
        <v>12</v>
      </c>
      <c r="F16" s="96">
        <v>109.0</v>
      </c>
      <c r="G16" s="51">
        <v>31958.0</v>
      </c>
    </row>
    <row r="17">
      <c r="E17" s="95" t="s">
        <v>21</v>
      </c>
      <c r="F17" s="96">
        <v>88.0</v>
      </c>
      <c r="G17" s="51">
        <v>100364.0</v>
      </c>
    </row>
    <row r="18">
      <c r="E18" s="95" t="s">
        <v>15</v>
      </c>
      <c r="F18" s="96">
        <v>84.0</v>
      </c>
      <c r="G18" s="51">
        <v>60577.2</v>
      </c>
    </row>
    <row r="19">
      <c r="E19" s="95" t="s">
        <v>11</v>
      </c>
      <c r="F19" s="96">
        <v>82.0</v>
      </c>
      <c r="G19" s="51">
        <v>13488.0</v>
      </c>
    </row>
    <row r="20">
      <c r="E20" s="95" t="s">
        <v>10</v>
      </c>
      <c r="F20" s="96">
        <v>76.0</v>
      </c>
      <c r="G20" s="51">
        <v>46710.0</v>
      </c>
    </row>
    <row r="21">
      <c r="F21" s="96"/>
      <c r="G21" s="51"/>
    </row>
    <row r="22">
      <c r="F22" s="96"/>
      <c r="G22" s="51"/>
    </row>
    <row r="23">
      <c r="F23" s="96"/>
      <c r="G23" s="51"/>
    </row>
    <row r="24">
      <c r="F24" s="96"/>
      <c r="G24" s="51"/>
    </row>
    <row r="25">
      <c r="F25" s="96"/>
      <c r="G25" s="51"/>
    </row>
    <row r="26">
      <c r="F26" s="96"/>
      <c r="G26" s="51"/>
    </row>
    <row r="27">
      <c r="F27" s="96"/>
      <c r="G27" s="51"/>
    </row>
    <row r="28">
      <c r="F28" s="96"/>
      <c r="G28" s="51"/>
    </row>
    <row r="29">
      <c r="F29" s="96"/>
      <c r="G29" s="51"/>
    </row>
    <row r="30">
      <c r="F30" s="96"/>
      <c r="G30" s="51"/>
    </row>
    <row r="31">
      <c r="F31" s="96"/>
      <c r="G31" s="51"/>
    </row>
    <row r="32">
      <c r="F32" s="96"/>
      <c r="G32" s="51"/>
    </row>
    <row r="33">
      <c r="F33" s="96"/>
      <c r="G33" s="51"/>
    </row>
    <row r="34">
      <c r="F34" s="96"/>
      <c r="G34" s="51"/>
    </row>
    <row r="35">
      <c r="F35" s="96"/>
      <c r="G35" s="51"/>
    </row>
    <row r="36">
      <c r="F36" s="96"/>
      <c r="G36" s="51"/>
    </row>
    <row r="37">
      <c r="F37" s="96"/>
      <c r="G37" s="51"/>
    </row>
    <row r="38">
      <c r="F38" s="96"/>
      <c r="G38" s="51"/>
    </row>
    <row r="39">
      <c r="F39" s="96"/>
      <c r="G39" s="51"/>
    </row>
    <row r="40">
      <c r="F40" s="96"/>
      <c r="G40" s="51"/>
    </row>
    <row r="41">
      <c r="F41" s="96"/>
      <c r="G41" s="51"/>
    </row>
    <row r="42">
      <c r="F42" s="96"/>
      <c r="G42" s="51"/>
    </row>
    <row r="43">
      <c r="F43" s="96"/>
      <c r="G43" s="51"/>
    </row>
    <row r="44">
      <c r="F44" s="96"/>
      <c r="G44" s="51"/>
    </row>
    <row r="45">
      <c r="F45" s="96"/>
      <c r="G45" s="51"/>
    </row>
    <row r="46">
      <c r="F46" s="96"/>
      <c r="G46" s="51"/>
    </row>
    <row r="47">
      <c r="F47" s="96"/>
      <c r="G47" s="51"/>
    </row>
    <row r="48">
      <c r="F48" s="96"/>
      <c r="G48" s="51"/>
    </row>
    <row r="49">
      <c r="F49" s="96"/>
      <c r="G49" s="51"/>
    </row>
    <row r="50">
      <c r="F50" s="96"/>
      <c r="G50" s="51"/>
    </row>
    <row r="51">
      <c r="F51" s="96"/>
      <c r="G51" s="51"/>
    </row>
    <row r="52">
      <c r="F52" s="96"/>
      <c r="G52" s="51"/>
    </row>
    <row r="53">
      <c r="F53" s="96"/>
      <c r="G53" s="51"/>
    </row>
    <row r="54">
      <c r="F54" s="96"/>
      <c r="G54" s="51"/>
    </row>
    <row r="55">
      <c r="F55" s="96"/>
      <c r="G55" s="51"/>
    </row>
    <row r="56">
      <c r="F56" s="96"/>
      <c r="G56" s="51"/>
    </row>
    <row r="57">
      <c r="F57" s="96"/>
      <c r="G57" s="51"/>
    </row>
    <row r="58">
      <c r="F58" s="96"/>
      <c r="G58" s="51"/>
    </row>
    <row r="59">
      <c r="F59" s="96"/>
      <c r="G59" s="51"/>
    </row>
    <row r="60">
      <c r="F60" s="96"/>
      <c r="G60" s="51"/>
    </row>
    <row r="61">
      <c r="F61" s="96"/>
      <c r="G61" s="51"/>
    </row>
    <row r="62">
      <c r="F62" s="96"/>
      <c r="G62" s="51"/>
    </row>
    <row r="63">
      <c r="F63" s="96"/>
      <c r="G63" s="51"/>
    </row>
    <row r="64">
      <c r="F64" s="96"/>
      <c r="G64" s="51"/>
    </row>
    <row r="65">
      <c r="F65" s="96"/>
      <c r="G65" s="51"/>
    </row>
    <row r="66">
      <c r="F66" s="96"/>
      <c r="G66" s="51"/>
    </row>
    <row r="67">
      <c r="F67" s="96"/>
      <c r="G67" s="51"/>
    </row>
    <row r="68">
      <c r="F68" s="96"/>
      <c r="G68" s="51"/>
    </row>
    <row r="69">
      <c r="F69" s="96"/>
      <c r="G69" s="51"/>
    </row>
    <row r="70">
      <c r="F70" s="96"/>
      <c r="G70" s="51"/>
    </row>
    <row r="71">
      <c r="F71" s="96"/>
      <c r="G71" s="51"/>
    </row>
    <row r="72">
      <c r="F72" s="96"/>
      <c r="G72" s="51"/>
    </row>
    <row r="73">
      <c r="F73" s="96"/>
      <c r="G73" s="51"/>
    </row>
    <row r="74">
      <c r="F74" s="96"/>
      <c r="G74" s="51"/>
    </row>
    <row r="75">
      <c r="F75" s="96"/>
      <c r="G75" s="51"/>
    </row>
    <row r="76">
      <c r="F76" s="96"/>
      <c r="G76" s="51"/>
    </row>
    <row r="77">
      <c r="F77" s="96"/>
      <c r="G77" s="51"/>
    </row>
    <row r="78">
      <c r="F78" s="96"/>
      <c r="G78" s="51"/>
    </row>
    <row r="79">
      <c r="F79" s="96"/>
      <c r="G79" s="51"/>
    </row>
    <row r="80">
      <c r="F80" s="96"/>
      <c r="G80" s="51"/>
    </row>
    <row r="81">
      <c r="F81" s="96"/>
      <c r="G81" s="51"/>
    </row>
    <row r="82">
      <c r="F82" s="96"/>
      <c r="G82" s="51"/>
    </row>
    <row r="83">
      <c r="F83" s="96"/>
      <c r="G83" s="51"/>
    </row>
    <row r="84">
      <c r="F84" s="96"/>
      <c r="G84" s="51"/>
    </row>
    <row r="85">
      <c r="F85" s="96"/>
      <c r="G85" s="51"/>
    </row>
    <row r="86">
      <c r="F86" s="96"/>
      <c r="G86" s="51"/>
    </row>
    <row r="87">
      <c r="F87" s="96"/>
      <c r="G87" s="51"/>
    </row>
    <row r="88">
      <c r="F88" s="96"/>
      <c r="G88" s="51"/>
    </row>
    <row r="89">
      <c r="F89" s="96"/>
      <c r="G89" s="51"/>
    </row>
    <row r="90">
      <c r="F90" s="96"/>
      <c r="G90" s="51"/>
    </row>
    <row r="91">
      <c r="F91" s="96"/>
      <c r="G91" s="51"/>
    </row>
    <row r="92">
      <c r="F92" s="96"/>
      <c r="G92" s="51"/>
    </row>
    <row r="93">
      <c r="F93" s="96"/>
      <c r="G93" s="51"/>
    </row>
    <row r="94">
      <c r="F94" s="96"/>
      <c r="G94" s="51"/>
    </row>
    <row r="95">
      <c r="F95" s="96"/>
      <c r="G95" s="51"/>
    </row>
    <row r="96">
      <c r="F96" s="96"/>
      <c r="G96" s="51"/>
    </row>
    <row r="97">
      <c r="F97" s="96"/>
      <c r="G97" s="51"/>
    </row>
    <row r="98">
      <c r="F98" s="96"/>
      <c r="G98" s="51"/>
    </row>
    <row r="99">
      <c r="F99" s="96"/>
      <c r="G99" s="51"/>
    </row>
    <row r="100">
      <c r="F100" s="96"/>
      <c r="G100" s="51"/>
    </row>
    <row r="101">
      <c r="F101" s="96"/>
      <c r="G101" s="51"/>
    </row>
    <row r="102">
      <c r="F102" s="96"/>
      <c r="G102" s="51"/>
    </row>
    <row r="103">
      <c r="F103" s="96"/>
      <c r="G103" s="51"/>
    </row>
    <row r="104">
      <c r="F104" s="96"/>
      <c r="G104" s="51"/>
    </row>
    <row r="105">
      <c r="F105" s="96"/>
      <c r="G105" s="51"/>
    </row>
    <row r="106">
      <c r="F106" s="96"/>
      <c r="G106" s="51"/>
    </row>
    <row r="107">
      <c r="F107" s="96"/>
      <c r="G107" s="51"/>
    </row>
    <row r="108">
      <c r="F108" s="96"/>
      <c r="G108" s="51"/>
    </row>
    <row r="109">
      <c r="F109" s="96"/>
      <c r="G109" s="51"/>
    </row>
    <row r="110">
      <c r="F110" s="96"/>
      <c r="G110" s="51"/>
    </row>
    <row r="111">
      <c r="F111" s="96"/>
      <c r="G111" s="51"/>
    </row>
    <row r="112">
      <c r="F112" s="96"/>
      <c r="G112" s="51"/>
    </row>
    <row r="113">
      <c r="F113" s="96"/>
      <c r="G113" s="51"/>
    </row>
    <row r="114">
      <c r="F114" s="96"/>
      <c r="G114" s="51"/>
    </row>
    <row r="115">
      <c r="F115" s="96"/>
      <c r="G115" s="51"/>
    </row>
    <row r="116">
      <c r="F116" s="96"/>
      <c r="G116" s="51"/>
    </row>
    <row r="117">
      <c r="F117" s="96"/>
      <c r="G117" s="51"/>
    </row>
    <row r="118">
      <c r="F118" s="96"/>
      <c r="G118" s="51"/>
    </row>
    <row r="119">
      <c r="F119" s="96"/>
      <c r="G119" s="51"/>
    </row>
    <row r="120">
      <c r="F120" s="96"/>
      <c r="G120" s="51"/>
    </row>
    <row r="121">
      <c r="F121" s="96"/>
      <c r="G121" s="51"/>
    </row>
    <row r="122">
      <c r="F122" s="96"/>
      <c r="G122" s="51"/>
    </row>
    <row r="123">
      <c r="F123" s="96"/>
      <c r="G123" s="51"/>
    </row>
    <row r="124">
      <c r="F124" s="96"/>
      <c r="G124" s="51"/>
    </row>
    <row r="125">
      <c r="F125" s="96"/>
      <c r="G125" s="51"/>
    </row>
    <row r="126">
      <c r="F126" s="96"/>
      <c r="G126" s="51"/>
    </row>
    <row r="127">
      <c r="F127" s="96"/>
      <c r="G127" s="51"/>
    </row>
    <row r="128">
      <c r="F128" s="96"/>
      <c r="G128" s="51"/>
    </row>
    <row r="129">
      <c r="F129" s="96"/>
      <c r="G129" s="51"/>
    </row>
    <row r="130">
      <c r="F130" s="96"/>
      <c r="G130" s="51"/>
    </row>
    <row r="131">
      <c r="F131" s="96"/>
      <c r="G131" s="51"/>
    </row>
    <row r="132">
      <c r="F132" s="96"/>
      <c r="G132" s="51"/>
    </row>
    <row r="133">
      <c r="F133" s="96"/>
      <c r="G133" s="51"/>
    </row>
    <row r="134">
      <c r="F134" s="96"/>
      <c r="G134" s="51"/>
    </row>
    <row r="135">
      <c r="F135" s="96"/>
      <c r="G135" s="51"/>
    </row>
    <row r="136">
      <c r="F136" s="96"/>
      <c r="G136" s="51"/>
    </row>
    <row r="137">
      <c r="F137" s="96"/>
      <c r="G137" s="51"/>
    </row>
    <row r="138">
      <c r="F138" s="96"/>
      <c r="G138" s="51"/>
    </row>
    <row r="139">
      <c r="F139" s="96"/>
      <c r="G139" s="51"/>
    </row>
    <row r="140">
      <c r="F140" s="96"/>
      <c r="G140" s="51"/>
    </row>
    <row r="141">
      <c r="F141" s="96"/>
      <c r="G141" s="51"/>
    </row>
    <row r="142">
      <c r="F142" s="96"/>
      <c r="G142" s="51"/>
    </row>
    <row r="143">
      <c r="F143" s="96"/>
      <c r="G143" s="51"/>
    </row>
    <row r="144">
      <c r="F144" s="96"/>
      <c r="G144" s="51"/>
    </row>
    <row r="145">
      <c r="F145" s="96"/>
      <c r="G145" s="51"/>
    </row>
    <row r="146">
      <c r="F146" s="96"/>
      <c r="G146" s="51"/>
    </row>
    <row r="147">
      <c r="F147" s="96"/>
      <c r="G147" s="51"/>
    </row>
    <row r="148">
      <c r="F148" s="96"/>
      <c r="G148" s="51"/>
    </row>
    <row r="149">
      <c r="F149" s="96"/>
      <c r="G149" s="51"/>
    </row>
    <row r="150">
      <c r="F150" s="96"/>
      <c r="G150" s="51"/>
    </row>
    <row r="151">
      <c r="F151" s="96"/>
      <c r="G151" s="51"/>
    </row>
    <row r="152">
      <c r="F152" s="96"/>
      <c r="G152" s="51"/>
    </row>
    <row r="153">
      <c r="F153" s="96"/>
      <c r="G153" s="51"/>
    </row>
    <row r="154">
      <c r="F154" s="96"/>
      <c r="G154" s="51"/>
    </row>
    <row r="155">
      <c r="F155" s="96"/>
      <c r="G155" s="51"/>
    </row>
    <row r="156">
      <c r="F156" s="96"/>
      <c r="G156" s="51"/>
    </row>
    <row r="157">
      <c r="F157" s="96"/>
      <c r="G157" s="51"/>
    </row>
    <row r="158">
      <c r="F158" s="96"/>
      <c r="G158" s="51"/>
    </row>
    <row r="159">
      <c r="F159" s="96"/>
      <c r="G159" s="51"/>
    </row>
    <row r="160">
      <c r="F160" s="96"/>
      <c r="G160" s="51"/>
    </row>
    <row r="161">
      <c r="F161" s="96"/>
      <c r="G161" s="51"/>
    </row>
    <row r="162">
      <c r="F162" s="96"/>
      <c r="G162" s="51"/>
    </row>
    <row r="163">
      <c r="F163" s="96"/>
      <c r="G163" s="51"/>
    </row>
    <row r="164">
      <c r="F164" s="96"/>
      <c r="G164" s="51"/>
    </row>
    <row r="165">
      <c r="F165" s="96"/>
      <c r="G165" s="51"/>
    </row>
    <row r="166">
      <c r="F166" s="96"/>
      <c r="G166" s="51"/>
    </row>
    <row r="167">
      <c r="F167" s="96"/>
      <c r="G167" s="51"/>
    </row>
    <row r="168">
      <c r="F168" s="96"/>
      <c r="G168" s="51"/>
    </row>
    <row r="169">
      <c r="F169" s="96"/>
      <c r="G169" s="51"/>
    </row>
    <row r="170">
      <c r="F170" s="96"/>
      <c r="G170" s="51"/>
    </row>
    <row r="171">
      <c r="F171" s="96"/>
      <c r="G171" s="51"/>
    </row>
    <row r="172">
      <c r="F172" s="96"/>
      <c r="G172" s="51"/>
    </row>
    <row r="173">
      <c r="F173" s="96"/>
      <c r="G173" s="51"/>
    </row>
    <row r="174">
      <c r="F174" s="96"/>
      <c r="G174" s="51"/>
    </row>
    <row r="175">
      <c r="F175" s="96"/>
      <c r="G175" s="51"/>
    </row>
    <row r="176">
      <c r="F176" s="96"/>
      <c r="G176" s="51"/>
    </row>
    <row r="177">
      <c r="F177" s="96"/>
      <c r="G177" s="51"/>
    </row>
    <row r="178">
      <c r="F178" s="96"/>
      <c r="G178" s="51"/>
    </row>
    <row r="179">
      <c r="F179" s="96"/>
      <c r="G179" s="51"/>
    </row>
    <row r="180">
      <c r="F180" s="96"/>
      <c r="G180" s="51"/>
    </row>
    <row r="181">
      <c r="F181" s="96"/>
      <c r="G181" s="51"/>
    </row>
    <row r="182">
      <c r="F182" s="96"/>
      <c r="G182" s="51"/>
    </row>
    <row r="183">
      <c r="F183" s="96"/>
      <c r="G183" s="51"/>
    </row>
    <row r="184">
      <c r="F184" s="96"/>
      <c r="G184" s="51"/>
    </row>
    <row r="185">
      <c r="F185" s="96"/>
      <c r="G185" s="51"/>
    </row>
    <row r="186">
      <c r="F186" s="96"/>
      <c r="G186" s="51"/>
    </row>
    <row r="187">
      <c r="F187" s="96"/>
      <c r="G187" s="51"/>
    </row>
    <row r="188">
      <c r="F188" s="96"/>
      <c r="G188" s="51"/>
    </row>
    <row r="189">
      <c r="F189" s="96"/>
      <c r="G189" s="51"/>
    </row>
    <row r="190">
      <c r="F190" s="96"/>
      <c r="G190" s="51"/>
    </row>
    <row r="191">
      <c r="F191" s="96"/>
      <c r="G191" s="51"/>
    </row>
    <row r="192">
      <c r="F192" s="96"/>
      <c r="G192" s="51"/>
    </row>
    <row r="193">
      <c r="F193" s="96"/>
      <c r="G193" s="51"/>
    </row>
    <row r="194">
      <c r="F194" s="96"/>
      <c r="G194" s="51"/>
    </row>
    <row r="195">
      <c r="F195" s="96"/>
      <c r="G195" s="51"/>
    </row>
    <row r="196">
      <c r="F196" s="96"/>
      <c r="G196" s="51"/>
    </row>
    <row r="197">
      <c r="F197" s="96"/>
      <c r="G197" s="51"/>
    </row>
    <row r="198">
      <c r="F198" s="96"/>
      <c r="G198" s="51"/>
    </row>
    <row r="199">
      <c r="F199" s="96"/>
      <c r="G199" s="51"/>
    </row>
    <row r="200">
      <c r="F200" s="96"/>
      <c r="G200" s="51"/>
    </row>
    <row r="201">
      <c r="F201" s="96"/>
      <c r="G201" s="51"/>
    </row>
    <row r="202">
      <c r="F202" s="96"/>
      <c r="G202" s="51"/>
    </row>
    <row r="203">
      <c r="F203" s="96"/>
      <c r="G203" s="51"/>
    </row>
    <row r="204">
      <c r="F204" s="96"/>
      <c r="G204" s="51"/>
    </row>
    <row r="205">
      <c r="F205" s="96"/>
      <c r="G205" s="51"/>
    </row>
    <row r="206">
      <c r="F206" s="96"/>
      <c r="G206" s="51"/>
    </row>
    <row r="207">
      <c r="F207" s="96"/>
      <c r="G207" s="51"/>
    </row>
    <row r="208">
      <c r="F208" s="96"/>
      <c r="G208" s="51"/>
    </row>
    <row r="209">
      <c r="F209" s="96"/>
      <c r="G209" s="51"/>
    </row>
    <row r="210">
      <c r="F210" s="96"/>
      <c r="G210" s="51"/>
    </row>
    <row r="211">
      <c r="F211" s="96"/>
      <c r="G211" s="51"/>
    </row>
    <row r="212">
      <c r="F212" s="96"/>
      <c r="G212" s="51"/>
    </row>
    <row r="213">
      <c r="F213" s="96"/>
      <c r="G213" s="51"/>
    </row>
    <row r="214">
      <c r="F214" s="96"/>
      <c r="G214" s="51"/>
    </row>
    <row r="215">
      <c r="F215" s="96"/>
      <c r="G215" s="51"/>
    </row>
    <row r="216">
      <c r="F216" s="96"/>
      <c r="G216" s="51"/>
    </row>
    <row r="217">
      <c r="F217" s="96"/>
      <c r="G217" s="51"/>
    </row>
    <row r="218">
      <c r="F218" s="96"/>
      <c r="G218" s="51"/>
    </row>
    <row r="219">
      <c r="F219" s="96"/>
      <c r="G219" s="51"/>
    </row>
    <row r="220">
      <c r="F220" s="96"/>
      <c r="G220" s="51"/>
    </row>
    <row r="221">
      <c r="F221" s="96"/>
      <c r="G221" s="51"/>
    </row>
    <row r="222">
      <c r="F222" s="96"/>
      <c r="G222" s="51"/>
    </row>
    <row r="223">
      <c r="F223" s="96"/>
      <c r="G223" s="51"/>
    </row>
    <row r="224">
      <c r="F224" s="96"/>
      <c r="G224" s="51"/>
    </row>
    <row r="225">
      <c r="F225" s="96"/>
      <c r="G225" s="51"/>
    </row>
    <row r="226">
      <c r="F226" s="96"/>
      <c r="G226" s="51"/>
    </row>
    <row r="227">
      <c r="F227" s="96"/>
      <c r="G227" s="51"/>
    </row>
    <row r="228">
      <c r="F228" s="96"/>
      <c r="G228" s="51"/>
    </row>
    <row r="229">
      <c r="F229" s="96"/>
      <c r="G229" s="51"/>
    </row>
    <row r="230">
      <c r="F230" s="96"/>
      <c r="G230" s="51"/>
    </row>
    <row r="231">
      <c r="F231" s="96"/>
      <c r="G231" s="51"/>
    </row>
    <row r="232">
      <c r="F232" s="96"/>
      <c r="G232" s="51"/>
    </row>
    <row r="233">
      <c r="F233" s="96"/>
      <c r="G233" s="51"/>
    </row>
    <row r="234">
      <c r="F234" s="96"/>
      <c r="G234" s="51"/>
    </row>
    <row r="235">
      <c r="F235" s="96"/>
      <c r="G235" s="51"/>
    </row>
    <row r="236">
      <c r="F236" s="96"/>
      <c r="G236" s="51"/>
    </row>
    <row r="237">
      <c r="F237" s="96"/>
      <c r="G237" s="51"/>
    </row>
    <row r="238">
      <c r="F238" s="96"/>
      <c r="G238" s="51"/>
    </row>
    <row r="239">
      <c r="F239" s="96"/>
      <c r="G239" s="51"/>
    </row>
    <row r="240">
      <c r="F240" s="96"/>
      <c r="G240" s="51"/>
    </row>
    <row r="241">
      <c r="F241" s="96"/>
      <c r="G241" s="51"/>
    </row>
    <row r="242">
      <c r="F242" s="96"/>
      <c r="G242" s="51"/>
    </row>
    <row r="243">
      <c r="F243" s="96"/>
      <c r="G243" s="51"/>
    </row>
    <row r="244">
      <c r="F244" s="96"/>
      <c r="G244" s="51"/>
    </row>
    <row r="245">
      <c r="F245" s="96"/>
      <c r="G245" s="51"/>
    </row>
    <row r="246">
      <c r="F246" s="96"/>
      <c r="G246" s="51"/>
    </row>
    <row r="247">
      <c r="F247" s="96"/>
      <c r="G247" s="51"/>
    </row>
    <row r="248">
      <c r="F248" s="96"/>
      <c r="G248" s="51"/>
    </row>
    <row r="249">
      <c r="F249" s="96"/>
      <c r="G249" s="51"/>
    </row>
    <row r="250">
      <c r="F250" s="96"/>
      <c r="G250" s="51"/>
    </row>
    <row r="251">
      <c r="F251" s="96"/>
      <c r="G251" s="51"/>
    </row>
    <row r="252">
      <c r="F252" s="96"/>
      <c r="G252" s="51"/>
    </row>
    <row r="253">
      <c r="F253" s="96"/>
      <c r="G253" s="51"/>
    </row>
    <row r="254">
      <c r="F254" s="96"/>
      <c r="G254" s="51"/>
    </row>
    <row r="255">
      <c r="F255" s="96"/>
      <c r="G255" s="51"/>
    </row>
    <row r="256">
      <c r="F256" s="96"/>
      <c r="G256" s="51"/>
    </row>
    <row r="257">
      <c r="F257" s="96"/>
      <c r="G257" s="51"/>
    </row>
    <row r="258">
      <c r="F258" s="96"/>
      <c r="G258" s="51"/>
    </row>
    <row r="259">
      <c r="F259" s="96"/>
      <c r="G259" s="51"/>
    </row>
    <row r="260">
      <c r="F260" s="96"/>
      <c r="G260" s="51"/>
    </row>
    <row r="261">
      <c r="F261" s="96"/>
      <c r="G261" s="51"/>
    </row>
    <row r="262">
      <c r="F262" s="96"/>
      <c r="G262" s="51"/>
    </row>
    <row r="263">
      <c r="F263" s="96"/>
      <c r="G263" s="51"/>
    </row>
    <row r="264">
      <c r="F264" s="96"/>
      <c r="G264" s="51"/>
    </row>
    <row r="265">
      <c r="F265" s="96"/>
      <c r="G265" s="51"/>
    </row>
    <row r="266">
      <c r="F266" s="96"/>
      <c r="G266" s="51"/>
    </row>
    <row r="267">
      <c r="F267" s="96"/>
      <c r="G267" s="51"/>
    </row>
    <row r="268">
      <c r="F268" s="96"/>
      <c r="G268" s="51"/>
    </row>
    <row r="269">
      <c r="F269" s="96"/>
      <c r="G269" s="51"/>
    </row>
    <row r="270">
      <c r="F270" s="96"/>
      <c r="G270" s="51"/>
    </row>
    <row r="271">
      <c r="F271" s="96"/>
      <c r="G271" s="51"/>
    </row>
    <row r="272">
      <c r="F272" s="96"/>
      <c r="G272" s="51"/>
    </row>
    <row r="273">
      <c r="F273" s="96"/>
      <c r="G273" s="51"/>
    </row>
    <row r="274">
      <c r="F274" s="96"/>
      <c r="G274" s="51"/>
    </row>
    <row r="275">
      <c r="F275" s="96"/>
      <c r="G275" s="51"/>
    </row>
    <row r="276">
      <c r="F276" s="96"/>
      <c r="G276" s="51"/>
    </row>
    <row r="277">
      <c r="F277" s="96"/>
      <c r="G277" s="51"/>
    </row>
    <row r="278">
      <c r="F278" s="96"/>
      <c r="G278" s="51"/>
    </row>
    <row r="279">
      <c r="F279" s="96"/>
      <c r="G279" s="51"/>
    </row>
    <row r="280">
      <c r="F280" s="96"/>
      <c r="G280" s="51"/>
    </row>
    <row r="281">
      <c r="F281" s="96"/>
      <c r="G281" s="51"/>
    </row>
    <row r="282">
      <c r="F282" s="96"/>
      <c r="G282" s="51"/>
    </row>
    <row r="283">
      <c r="F283" s="96"/>
      <c r="G283" s="51"/>
    </row>
    <row r="284">
      <c r="F284" s="96"/>
      <c r="G284" s="51"/>
    </row>
    <row r="285">
      <c r="F285" s="96"/>
      <c r="G285" s="51"/>
    </row>
    <row r="286">
      <c r="F286" s="96"/>
      <c r="G286" s="51"/>
    </row>
    <row r="287">
      <c r="F287" s="96"/>
      <c r="G287" s="51"/>
    </row>
    <row r="288">
      <c r="F288" s="96"/>
      <c r="G288" s="51"/>
    </row>
    <row r="289">
      <c r="F289" s="96"/>
      <c r="G289" s="51"/>
    </row>
    <row r="290">
      <c r="F290" s="96"/>
      <c r="G290" s="51"/>
    </row>
    <row r="291">
      <c r="F291" s="96"/>
      <c r="G291" s="51"/>
    </row>
    <row r="292">
      <c r="F292" s="96"/>
      <c r="G292" s="51"/>
    </row>
    <row r="293">
      <c r="F293" s="96"/>
      <c r="G293" s="51"/>
    </row>
    <row r="294">
      <c r="F294" s="96"/>
      <c r="G294" s="51"/>
    </row>
    <row r="295">
      <c r="F295" s="96"/>
      <c r="G295" s="51"/>
    </row>
    <row r="296">
      <c r="F296" s="96"/>
      <c r="G296" s="51"/>
    </row>
    <row r="297">
      <c r="F297" s="96"/>
      <c r="G297" s="51"/>
    </row>
    <row r="298">
      <c r="F298" s="96"/>
      <c r="G298" s="51"/>
    </row>
    <row r="299">
      <c r="F299" s="96"/>
      <c r="G299" s="51"/>
    </row>
    <row r="300">
      <c r="F300" s="96"/>
      <c r="G300" s="51"/>
    </row>
    <row r="301">
      <c r="F301" s="96"/>
      <c r="G301" s="51"/>
    </row>
    <row r="302">
      <c r="F302" s="96"/>
      <c r="G302" s="51"/>
    </row>
    <row r="303">
      <c r="F303" s="96"/>
      <c r="G303" s="51"/>
    </row>
    <row r="304">
      <c r="F304" s="96"/>
      <c r="G304" s="51"/>
    </row>
    <row r="305">
      <c r="F305" s="96"/>
      <c r="G305" s="51"/>
    </row>
    <row r="306">
      <c r="F306" s="96"/>
      <c r="G306" s="51"/>
    </row>
    <row r="307">
      <c r="F307" s="96"/>
      <c r="G307" s="51"/>
    </row>
    <row r="308">
      <c r="F308" s="96"/>
      <c r="G308" s="51"/>
    </row>
    <row r="309">
      <c r="F309" s="96"/>
      <c r="G309" s="51"/>
    </row>
    <row r="310">
      <c r="F310" s="96"/>
      <c r="G310" s="51"/>
    </row>
    <row r="311">
      <c r="F311" s="96"/>
      <c r="G311" s="51"/>
    </row>
    <row r="312">
      <c r="F312" s="96"/>
      <c r="G312" s="51"/>
    </row>
    <row r="313">
      <c r="F313" s="96"/>
      <c r="G313" s="51"/>
    </row>
    <row r="314">
      <c r="F314" s="96"/>
      <c r="G314" s="51"/>
    </row>
    <row r="315">
      <c r="F315" s="96"/>
      <c r="G315" s="51"/>
    </row>
    <row r="316">
      <c r="F316" s="96"/>
      <c r="G316" s="51"/>
    </row>
    <row r="317">
      <c r="F317" s="96"/>
      <c r="G317" s="51"/>
    </row>
    <row r="318">
      <c r="F318" s="96"/>
      <c r="G318" s="51"/>
    </row>
    <row r="319">
      <c r="F319" s="96"/>
      <c r="G319" s="51"/>
    </row>
    <row r="320">
      <c r="F320" s="96"/>
      <c r="G320" s="51"/>
    </row>
    <row r="321">
      <c r="F321" s="96"/>
      <c r="G321" s="51"/>
    </row>
    <row r="322">
      <c r="F322" s="96"/>
      <c r="G322" s="51"/>
    </row>
    <row r="323">
      <c r="F323" s="96"/>
      <c r="G323" s="51"/>
    </row>
    <row r="324">
      <c r="F324" s="96"/>
      <c r="G324" s="51"/>
    </row>
    <row r="325">
      <c r="F325" s="96"/>
      <c r="G325" s="51"/>
    </row>
    <row r="326">
      <c r="F326" s="96"/>
      <c r="G326" s="51"/>
    </row>
    <row r="327">
      <c r="F327" s="96"/>
      <c r="G327" s="51"/>
    </row>
    <row r="328">
      <c r="F328" s="96"/>
      <c r="G328" s="51"/>
    </row>
    <row r="329">
      <c r="F329" s="96"/>
      <c r="G329" s="51"/>
    </row>
    <row r="330">
      <c r="F330" s="96"/>
      <c r="G330" s="51"/>
    </row>
    <row r="331">
      <c r="F331" s="96"/>
      <c r="G331" s="51"/>
    </row>
    <row r="332">
      <c r="F332" s="96"/>
      <c r="G332" s="51"/>
    </row>
    <row r="333">
      <c r="F333" s="96"/>
      <c r="G333" s="51"/>
    </row>
    <row r="334">
      <c r="F334" s="96"/>
      <c r="G334" s="51"/>
    </row>
    <row r="335">
      <c r="F335" s="96"/>
      <c r="G335" s="51"/>
    </row>
    <row r="336">
      <c r="F336" s="96"/>
      <c r="G336" s="51"/>
    </row>
    <row r="337">
      <c r="F337" s="96"/>
      <c r="G337" s="51"/>
    </row>
    <row r="338">
      <c r="F338" s="96"/>
      <c r="G338" s="51"/>
    </row>
    <row r="339">
      <c r="F339" s="96"/>
      <c r="G339" s="51"/>
    </row>
    <row r="340">
      <c r="F340" s="96"/>
      <c r="G340" s="51"/>
    </row>
    <row r="341">
      <c r="F341" s="96"/>
      <c r="G341" s="51"/>
    </row>
    <row r="342">
      <c r="F342" s="96"/>
      <c r="G342" s="51"/>
    </row>
    <row r="343">
      <c r="F343" s="96"/>
      <c r="G343" s="51"/>
    </row>
    <row r="344">
      <c r="F344" s="96"/>
      <c r="G344" s="51"/>
    </row>
    <row r="345">
      <c r="F345" s="96"/>
      <c r="G345" s="51"/>
    </row>
    <row r="346">
      <c r="F346" s="96"/>
      <c r="G346" s="51"/>
    </row>
    <row r="347">
      <c r="F347" s="96"/>
      <c r="G347" s="51"/>
    </row>
    <row r="348">
      <c r="F348" s="96"/>
      <c r="G348" s="51"/>
    </row>
    <row r="349">
      <c r="F349" s="96"/>
      <c r="G349" s="51"/>
    </row>
    <row r="350">
      <c r="F350" s="96"/>
      <c r="G350" s="51"/>
    </row>
    <row r="351">
      <c r="F351" s="96"/>
      <c r="G351" s="51"/>
    </row>
    <row r="352">
      <c r="F352" s="96"/>
      <c r="G352" s="51"/>
    </row>
    <row r="353">
      <c r="F353" s="96"/>
      <c r="G353" s="51"/>
    </row>
    <row r="354">
      <c r="F354" s="96"/>
      <c r="G354" s="51"/>
    </row>
    <row r="355">
      <c r="F355" s="96"/>
      <c r="G355" s="51"/>
    </row>
    <row r="356">
      <c r="F356" s="96"/>
      <c r="G356" s="51"/>
    </row>
    <row r="357">
      <c r="F357" s="96"/>
      <c r="G357" s="51"/>
    </row>
    <row r="358">
      <c r="F358" s="96"/>
      <c r="G358" s="51"/>
    </row>
    <row r="359">
      <c r="F359" s="96"/>
      <c r="G359" s="51"/>
    </row>
    <row r="360">
      <c r="F360" s="96"/>
      <c r="G360" s="51"/>
    </row>
    <row r="361">
      <c r="F361" s="96"/>
      <c r="G361" s="51"/>
    </row>
    <row r="362">
      <c r="F362" s="96"/>
      <c r="G362" s="51"/>
    </row>
    <row r="363">
      <c r="F363" s="96"/>
      <c r="G363" s="51"/>
    </row>
    <row r="364">
      <c r="F364" s="96"/>
      <c r="G364" s="51"/>
    </row>
    <row r="365">
      <c r="F365" s="96"/>
      <c r="G365" s="51"/>
    </row>
    <row r="366">
      <c r="F366" s="96"/>
      <c r="G366" s="51"/>
    </row>
    <row r="367">
      <c r="F367" s="96"/>
      <c r="G367" s="51"/>
    </row>
    <row r="368">
      <c r="F368" s="96"/>
      <c r="G368" s="51"/>
    </row>
    <row r="369">
      <c r="F369" s="96"/>
      <c r="G369" s="51"/>
    </row>
    <row r="370">
      <c r="F370" s="96"/>
      <c r="G370" s="51"/>
    </row>
    <row r="371">
      <c r="F371" s="96"/>
      <c r="G371" s="51"/>
    </row>
    <row r="372">
      <c r="F372" s="96"/>
      <c r="G372" s="51"/>
    </row>
    <row r="373">
      <c r="F373" s="96"/>
      <c r="G373" s="51"/>
    </row>
    <row r="374">
      <c r="F374" s="96"/>
      <c r="G374" s="51"/>
    </row>
    <row r="375">
      <c r="F375" s="96"/>
      <c r="G375" s="51"/>
    </row>
    <row r="376">
      <c r="F376" s="96"/>
      <c r="G376" s="51"/>
    </row>
    <row r="377">
      <c r="F377" s="96"/>
      <c r="G377" s="51"/>
    </row>
    <row r="378">
      <c r="F378" s="96"/>
      <c r="G378" s="51"/>
    </row>
    <row r="379">
      <c r="F379" s="96"/>
      <c r="G379" s="51"/>
    </row>
    <row r="380">
      <c r="F380" s="96"/>
      <c r="G380" s="51"/>
    </row>
    <row r="381">
      <c r="F381" s="96"/>
      <c r="G381" s="51"/>
    </row>
    <row r="382">
      <c r="F382" s="96"/>
      <c r="G382" s="51"/>
    </row>
    <row r="383">
      <c r="F383" s="96"/>
      <c r="G383" s="51"/>
    </row>
    <row r="384">
      <c r="F384" s="96"/>
      <c r="G384" s="51"/>
    </row>
    <row r="385">
      <c r="F385" s="96"/>
      <c r="G385" s="51"/>
    </row>
    <row r="386">
      <c r="F386" s="96"/>
      <c r="G386" s="51"/>
    </row>
    <row r="387">
      <c r="F387" s="96"/>
      <c r="G387" s="51"/>
    </row>
    <row r="388">
      <c r="F388" s="96"/>
      <c r="G388" s="51"/>
    </row>
    <row r="389">
      <c r="F389" s="96"/>
      <c r="G389" s="51"/>
    </row>
    <row r="390">
      <c r="F390" s="96"/>
      <c r="G390" s="51"/>
    </row>
    <row r="391">
      <c r="F391" s="96"/>
      <c r="G391" s="51"/>
    </row>
    <row r="392">
      <c r="F392" s="96"/>
      <c r="G392" s="51"/>
    </row>
    <row r="393">
      <c r="F393" s="96"/>
      <c r="G393" s="51"/>
    </row>
    <row r="394">
      <c r="F394" s="96"/>
      <c r="G394" s="51"/>
    </row>
    <row r="395">
      <c r="F395" s="96"/>
      <c r="G395" s="51"/>
    </row>
    <row r="396">
      <c r="F396" s="96"/>
      <c r="G396" s="51"/>
    </row>
    <row r="397">
      <c r="F397" s="96"/>
      <c r="G397" s="51"/>
    </row>
    <row r="398">
      <c r="F398" s="96"/>
      <c r="G398" s="51"/>
    </row>
    <row r="399">
      <c r="F399" s="96"/>
      <c r="G399" s="51"/>
    </row>
    <row r="400">
      <c r="F400" s="96"/>
      <c r="G400" s="51"/>
    </row>
    <row r="401">
      <c r="F401" s="96"/>
      <c r="G401" s="51"/>
    </row>
    <row r="402">
      <c r="F402" s="96"/>
      <c r="G402" s="51"/>
    </row>
    <row r="403">
      <c r="F403" s="96"/>
      <c r="G403" s="51"/>
    </row>
    <row r="404">
      <c r="F404" s="96"/>
      <c r="G404" s="51"/>
    </row>
    <row r="405">
      <c r="F405" s="96"/>
      <c r="G405" s="51"/>
    </row>
    <row r="406">
      <c r="F406" s="96"/>
      <c r="G406" s="51"/>
    </row>
    <row r="407">
      <c r="F407" s="96"/>
      <c r="G407" s="51"/>
    </row>
    <row r="408">
      <c r="F408" s="96"/>
      <c r="G408" s="51"/>
    </row>
    <row r="409">
      <c r="F409" s="96"/>
      <c r="G409" s="51"/>
    </row>
    <row r="410">
      <c r="F410" s="96"/>
      <c r="G410" s="51"/>
    </row>
    <row r="411">
      <c r="F411" s="96"/>
      <c r="G411" s="51"/>
    </row>
    <row r="412">
      <c r="F412" s="96"/>
      <c r="G412" s="51"/>
    </row>
    <row r="413">
      <c r="F413" s="96"/>
      <c r="G413" s="51"/>
    </row>
    <row r="414">
      <c r="F414" s="96"/>
      <c r="G414" s="51"/>
    </row>
    <row r="415">
      <c r="F415" s="96"/>
      <c r="G415" s="51"/>
    </row>
    <row r="416">
      <c r="F416" s="96"/>
      <c r="G416" s="51"/>
    </row>
    <row r="417">
      <c r="F417" s="96"/>
      <c r="G417" s="51"/>
    </row>
    <row r="418">
      <c r="F418" s="96"/>
      <c r="G418" s="51"/>
    </row>
    <row r="419">
      <c r="F419" s="96"/>
      <c r="G419" s="51"/>
    </row>
    <row r="420">
      <c r="F420" s="96"/>
      <c r="G420" s="51"/>
    </row>
    <row r="421">
      <c r="F421" s="96"/>
      <c r="G421" s="51"/>
    </row>
    <row r="422">
      <c r="F422" s="96"/>
      <c r="G422" s="51"/>
    </row>
    <row r="423">
      <c r="F423" s="96"/>
      <c r="G423" s="51"/>
    </row>
    <row r="424">
      <c r="F424" s="96"/>
      <c r="G424" s="51"/>
    </row>
    <row r="425">
      <c r="F425" s="96"/>
      <c r="G425" s="51"/>
    </row>
    <row r="426">
      <c r="F426" s="96"/>
      <c r="G426" s="51"/>
    </row>
    <row r="427">
      <c r="F427" s="96"/>
      <c r="G427" s="51"/>
    </row>
    <row r="428">
      <c r="F428" s="96"/>
      <c r="G428" s="51"/>
    </row>
    <row r="429">
      <c r="F429" s="96"/>
      <c r="G429" s="51"/>
    </row>
    <row r="430">
      <c r="F430" s="96"/>
      <c r="G430" s="51"/>
    </row>
    <row r="431">
      <c r="F431" s="96"/>
      <c r="G431" s="51"/>
    </row>
    <row r="432">
      <c r="F432" s="96"/>
      <c r="G432" s="51"/>
    </row>
    <row r="433">
      <c r="F433" s="96"/>
      <c r="G433" s="51"/>
    </row>
    <row r="434">
      <c r="F434" s="96"/>
      <c r="G434" s="51"/>
    </row>
    <row r="435">
      <c r="F435" s="96"/>
      <c r="G435" s="51"/>
    </row>
    <row r="436">
      <c r="F436" s="96"/>
      <c r="G436" s="51"/>
    </row>
    <row r="437">
      <c r="F437" s="96"/>
      <c r="G437" s="51"/>
    </row>
    <row r="438">
      <c r="F438" s="96"/>
      <c r="G438" s="51"/>
    </row>
    <row r="439">
      <c r="F439" s="96"/>
      <c r="G439" s="51"/>
    </row>
    <row r="440">
      <c r="F440" s="96"/>
      <c r="G440" s="51"/>
    </row>
    <row r="441">
      <c r="F441" s="96"/>
      <c r="G441" s="51"/>
    </row>
    <row r="442">
      <c r="F442" s="96"/>
      <c r="G442" s="51"/>
    </row>
    <row r="443">
      <c r="F443" s="96"/>
      <c r="G443" s="51"/>
    </row>
    <row r="444">
      <c r="F444" s="96"/>
      <c r="G444" s="51"/>
    </row>
    <row r="445">
      <c r="F445" s="96"/>
      <c r="G445" s="51"/>
    </row>
    <row r="446">
      <c r="F446" s="96"/>
      <c r="G446" s="51"/>
    </row>
    <row r="447">
      <c r="F447" s="96"/>
      <c r="G447" s="51"/>
    </row>
    <row r="448">
      <c r="F448" s="96"/>
      <c r="G448" s="51"/>
    </row>
    <row r="449">
      <c r="F449" s="96"/>
      <c r="G449" s="51"/>
    </row>
    <row r="450">
      <c r="F450" s="96"/>
      <c r="G450" s="51"/>
    </row>
    <row r="451">
      <c r="F451" s="96"/>
      <c r="G451" s="51"/>
    </row>
    <row r="452">
      <c r="F452" s="96"/>
      <c r="G452" s="51"/>
    </row>
    <row r="453">
      <c r="F453" s="96"/>
      <c r="G453" s="51"/>
    </row>
    <row r="454">
      <c r="F454" s="96"/>
      <c r="G454" s="51"/>
    </row>
    <row r="455">
      <c r="F455" s="96"/>
      <c r="G455" s="51"/>
    </row>
    <row r="456">
      <c r="F456" s="96"/>
      <c r="G456" s="51"/>
    </row>
    <row r="457">
      <c r="F457" s="96"/>
      <c r="G457" s="51"/>
    </row>
    <row r="458">
      <c r="F458" s="96"/>
      <c r="G458" s="51"/>
    </row>
    <row r="459">
      <c r="F459" s="96"/>
      <c r="G459" s="51"/>
    </row>
    <row r="460">
      <c r="F460" s="96"/>
      <c r="G460" s="51"/>
    </row>
    <row r="461">
      <c r="F461" s="96"/>
      <c r="G461" s="51"/>
    </row>
    <row r="462">
      <c r="F462" s="96"/>
      <c r="G462" s="51"/>
    </row>
    <row r="463">
      <c r="F463" s="96"/>
      <c r="G463" s="51"/>
    </row>
    <row r="464">
      <c r="F464" s="96"/>
      <c r="G464" s="51"/>
    </row>
    <row r="465">
      <c r="F465" s="96"/>
      <c r="G465" s="51"/>
    </row>
    <row r="466">
      <c r="F466" s="96"/>
      <c r="G466" s="51"/>
    </row>
    <row r="467">
      <c r="F467" s="96"/>
      <c r="G467" s="51"/>
    </row>
    <row r="468">
      <c r="F468" s="96"/>
      <c r="G468" s="51"/>
    </row>
    <row r="469">
      <c r="F469" s="96"/>
      <c r="G469" s="51"/>
    </row>
    <row r="470">
      <c r="F470" s="96"/>
      <c r="G470" s="51"/>
    </row>
    <row r="471">
      <c r="F471" s="96"/>
      <c r="G471" s="51"/>
    </row>
    <row r="472">
      <c r="F472" s="96"/>
      <c r="G472" s="51"/>
    </row>
    <row r="473">
      <c r="F473" s="96"/>
      <c r="G473" s="51"/>
    </row>
    <row r="474">
      <c r="F474" s="96"/>
      <c r="G474" s="51"/>
    </row>
    <row r="475">
      <c r="F475" s="96"/>
      <c r="G475" s="51"/>
    </row>
    <row r="476">
      <c r="F476" s="96"/>
      <c r="G476" s="51"/>
    </row>
    <row r="477">
      <c r="F477" s="96"/>
      <c r="G477" s="51"/>
    </row>
    <row r="478">
      <c r="F478" s="96"/>
      <c r="G478" s="51"/>
    </row>
    <row r="479">
      <c r="F479" s="96"/>
      <c r="G479" s="51"/>
    </row>
    <row r="480">
      <c r="F480" s="96"/>
      <c r="G480" s="51"/>
    </row>
    <row r="481">
      <c r="F481" s="96"/>
      <c r="G481" s="51"/>
    </row>
    <row r="482">
      <c r="F482" s="96"/>
      <c r="G482" s="51"/>
    </row>
    <row r="483">
      <c r="F483" s="96"/>
      <c r="G483" s="51"/>
    </row>
    <row r="484">
      <c r="F484" s="96"/>
      <c r="G484" s="51"/>
    </row>
    <row r="485">
      <c r="F485" s="96"/>
      <c r="G485" s="51"/>
    </row>
    <row r="486">
      <c r="F486" s="96"/>
      <c r="G486" s="51"/>
    </row>
    <row r="487">
      <c r="F487" s="96"/>
      <c r="G487" s="51"/>
    </row>
    <row r="488">
      <c r="F488" s="96"/>
      <c r="G488" s="51"/>
    </row>
    <row r="489">
      <c r="F489" s="96"/>
      <c r="G489" s="51"/>
    </row>
    <row r="490">
      <c r="F490" s="96"/>
      <c r="G490" s="51"/>
    </row>
    <row r="491">
      <c r="F491" s="96"/>
      <c r="G491" s="51"/>
    </row>
    <row r="492">
      <c r="F492" s="96"/>
      <c r="G492" s="51"/>
    </row>
    <row r="493">
      <c r="F493" s="96"/>
      <c r="G493" s="51"/>
    </row>
    <row r="494">
      <c r="F494" s="96"/>
      <c r="G494" s="51"/>
    </row>
    <row r="495">
      <c r="F495" s="96"/>
      <c r="G495" s="51"/>
    </row>
    <row r="496">
      <c r="F496" s="96"/>
      <c r="G496" s="51"/>
    </row>
    <row r="497">
      <c r="F497" s="96"/>
      <c r="G497" s="51"/>
    </row>
    <row r="498">
      <c r="F498" s="96"/>
      <c r="G498" s="51"/>
    </row>
    <row r="499">
      <c r="F499" s="96"/>
      <c r="G499" s="51"/>
    </row>
    <row r="500">
      <c r="F500" s="96"/>
      <c r="G500" s="51"/>
    </row>
    <row r="501">
      <c r="F501" s="96"/>
      <c r="G501" s="51"/>
    </row>
    <row r="502">
      <c r="F502" s="96"/>
      <c r="G502" s="51"/>
    </row>
    <row r="503">
      <c r="F503" s="96"/>
      <c r="G503" s="51"/>
    </row>
    <row r="504">
      <c r="F504" s="96"/>
      <c r="G504" s="51"/>
    </row>
    <row r="505">
      <c r="F505" s="96"/>
      <c r="G505" s="51"/>
    </row>
    <row r="506">
      <c r="F506" s="96"/>
      <c r="G506" s="51"/>
    </row>
    <row r="507">
      <c r="F507" s="96"/>
      <c r="G507" s="51"/>
    </row>
    <row r="508">
      <c r="F508" s="96"/>
      <c r="G508" s="51"/>
    </row>
    <row r="509">
      <c r="F509" s="96"/>
      <c r="G509" s="51"/>
    </row>
    <row r="510">
      <c r="F510" s="96"/>
      <c r="G510" s="51"/>
    </row>
    <row r="511">
      <c r="F511" s="96"/>
      <c r="G511" s="51"/>
    </row>
    <row r="512">
      <c r="F512" s="96"/>
      <c r="G512" s="51"/>
    </row>
    <row r="513">
      <c r="F513" s="96"/>
      <c r="G513" s="51"/>
    </row>
    <row r="514">
      <c r="F514" s="96"/>
      <c r="G514" s="51"/>
    </row>
    <row r="515">
      <c r="F515" s="96"/>
      <c r="G515" s="51"/>
    </row>
    <row r="516">
      <c r="F516" s="96"/>
      <c r="G516" s="51"/>
    </row>
    <row r="517">
      <c r="F517" s="96"/>
      <c r="G517" s="51"/>
    </row>
    <row r="518">
      <c r="F518" s="96"/>
      <c r="G518" s="51"/>
    </row>
    <row r="519">
      <c r="F519" s="96"/>
      <c r="G519" s="51"/>
    </row>
    <row r="520">
      <c r="F520" s="96"/>
      <c r="G520" s="51"/>
    </row>
    <row r="521">
      <c r="F521" s="96"/>
      <c r="G521" s="51"/>
    </row>
    <row r="522">
      <c r="F522" s="96"/>
      <c r="G522" s="51"/>
    </row>
    <row r="523">
      <c r="F523" s="96"/>
      <c r="G523" s="51"/>
    </row>
    <row r="524">
      <c r="F524" s="96"/>
      <c r="G524" s="51"/>
    </row>
    <row r="525">
      <c r="F525" s="96"/>
      <c r="G525" s="51"/>
    </row>
    <row r="526">
      <c r="F526" s="96"/>
      <c r="G526" s="51"/>
    </row>
    <row r="527">
      <c r="F527" s="96"/>
      <c r="G527" s="51"/>
    </row>
    <row r="528">
      <c r="F528" s="96"/>
      <c r="G528" s="51"/>
    </row>
    <row r="529">
      <c r="F529" s="96"/>
      <c r="G529" s="51"/>
    </row>
    <row r="530">
      <c r="F530" s="96"/>
      <c r="G530" s="51"/>
    </row>
    <row r="531">
      <c r="F531" s="96"/>
      <c r="G531" s="51"/>
    </row>
    <row r="532">
      <c r="F532" s="96"/>
      <c r="G532" s="51"/>
    </row>
    <row r="533">
      <c r="F533" s="96"/>
      <c r="G533" s="51"/>
    </row>
    <row r="534">
      <c r="F534" s="96"/>
      <c r="G534" s="51"/>
    </row>
    <row r="535">
      <c r="F535" s="96"/>
      <c r="G535" s="51"/>
    </row>
    <row r="536">
      <c r="F536" s="96"/>
      <c r="G536" s="51"/>
    </row>
    <row r="537">
      <c r="F537" s="96"/>
      <c r="G537" s="51"/>
    </row>
    <row r="538">
      <c r="F538" s="96"/>
      <c r="G538" s="51"/>
    </row>
    <row r="539">
      <c r="F539" s="96"/>
      <c r="G539" s="51"/>
    </row>
    <row r="540">
      <c r="F540" s="96"/>
      <c r="G540" s="51"/>
    </row>
    <row r="541">
      <c r="F541" s="96"/>
      <c r="G541" s="51"/>
    </row>
    <row r="542">
      <c r="F542" s="96"/>
      <c r="G542" s="51"/>
    </row>
    <row r="543">
      <c r="F543" s="96"/>
      <c r="G543" s="51"/>
    </row>
    <row r="544">
      <c r="F544" s="96"/>
      <c r="G544" s="51"/>
    </row>
    <row r="545">
      <c r="F545" s="96"/>
      <c r="G545" s="51"/>
    </row>
    <row r="546">
      <c r="F546" s="96"/>
      <c r="G546" s="51"/>
    </row>
    <row r="547">
      <c r="F547" s="96"/>
      <c r="G547" s="51"/>
    </row>
    <row r="548">
      <c r="F548" s="96"/>
      <c r="G548" s="51"/>
    </row>
    <row r="549">
      <c r="F549" s="96"/>
      <c r="G549" s="51"/>
    </row>
    <row r="550">
      <c r="F550" s="96"/>
      <c r="G550" s="51"/>
    </row>
    <row r="551">
      <c r="F551" s="96"/>
      <c r="G551" s="51"/>
    </row>
    <row r="552">
      <c r="F552" s="96"/>
      <c r="G552" s="51"/>
    </row>
    <row r="553">
      <c r="F553" s="96"/>
      <c r="G553" s="51"/>
    </row>
    <row r="554">
      <c r="F554" s="96"/>
      <c r="G554" s="51"/>
    </row>
    <row r="555">
      <c r="F555" s="96"/>
      <c r="G555" s="51"/>
    </row>
    <row r="556">
      <c r="F556" s="96"/>
      <c r="G556" s="51"/>
    </row>
    <row r="557">
      <c r="F557" s="96"/>
      <c r="G557" s="51"/>
    </row>
    <row r="558">
      <c r="F558" s="96"/>
      <c r="G558" s="51"/>
    </row>
    <row r="559">
      <c r="F559" s="96"/>
      <c r="G559" s="51"/>
    </row>
    <row r="560">
      <c r="F560" s="96"/>
      <c r="G560" s="51"/>
    </row>
    <row r="561">
      <c r="F561" s="96"/>
      <c r="G561" s="51"/>
    </row>
    <row r="562">
      <c r="F562" s="96"/>
      <c r="G562" s="51"/>
    </row>
    <row r="563">
      <c r="F563" s="96"/>
      <c r="G563" s="51"/>
    </row>
    <row r="564">
      <c r="F564" s="96"/>
      <c r="G564" s="51"/>
    </row>
    <row r="565">
      <c r="F565" s="96"/>
      <c r="G565" s="51"/>
    </row>
    <row r="566">
      <c r="F566" s="96"/>
      <c r="G566" s="51"/>
    </row>
    <row r="567">
      <c r="F567" s="96"/>
      <c r="G567" s="51"/>
    </row>
    <row r="568">
      <c r="F568" s="96"/>
      <c r="G568" s="51"/>
    </row>
    <row r="569">
      <c r="F569" s="96"/>
      <c r="G569" s="51"/>
    </row>
    <row r="570">
      <c r="F570" s="96"/>
      <c r="G570" s="51"/>
    </row>
    <row r="571">
      <c r="F571" s="96"/>
      <c r="G571" s="51"/>
    </row>
    <row r="572">
      <c r="F572" s="96"/>
      <c r="G572" s="51"/>
    </row>
    <row r="573">
      <c r="F573" s="96"/>
      <c r="G573" s="51"/>
    </row>
    <row r="574">
      <c r="F574" s="96"/>
      <c r="G574" s="51"/>
    </row>
    <row r="575">
      <c r="F575" s="96"/>
      <c r="G575" s="51"/>
    </row>
    <row r="576">
      <c r="F576" s="96"/>
      <c r="G576" s="51"/>
    </row>
    <row r="577">
      <c r="F577" s="96"/>
      <c r="G577" s="51"/>
    </row>
    <row r="578">
      <c r="F578" s="96"/>
      <c r="G578" s="51"/>
    </row>
    <row r="579">
      <c r="F579" s="96"/>
      <c r="G579" s="51"/>
    </row>
    <row r="580">
      <c r="F580" s="96"/>
      <c r="G580" s="51"/>
    </row>
    <row r="581">
      <c r="F581" s="96"/>
      <c r="G581" s="51"/>
    </row>
    <row r="582">
      <c r="F582" s="96"/>
      <c r="G582" s="51"/>
    </row>
    <row r="583">
      <c r="F583" s="96"/>
      <c r="G583" s="51"/>
    </row>
    <row r="584">
      <c r="F584" s="96"/>
      <c r="G584" s="51"/>
    </row>
    <row r="585">
      <c r="F585" s="96"/>
      <c r="G585" s="51"/>
    </row>
    <row r="586">
      <c r="F586" s="96"/>
      <c r="G586" s="51"/>
    </row>
    <row r="587">
      <c r="F587" s="96"/>
      <c r="G587" s="51"/>
    </row>
    <row r="588">
      <c r="F588" s="96"/>
      <c r="G588" s="51"/>
    </row>
    <row r="589">
      <c r="F589" s="96"/>
      <c r="G589" s="51"/>
    </row>
    <row r="590">
      <c r="F590" s="96"/>
      <c r="G590" s="51"/>
    </row>
    <row r="591">
      <c r="F591" s="96"/>
      <c r="G591" s="51"/>
    </row>
    <row r="592">
      <c r="F592" s="96"/>
      <c r="G592" s="51"/>
    </row>
    <row r="593">
      <c r="F593" s="96"/>
      <c r="G593" s="51"/>
    </row>
    <row r="594">
      <c r="F594" s="96"/>
      <c r="G594" s="51"/>
    </row>
    <row r="595">
      <c r="F595" s="96"/>
      <c r="G595" s="51"/>
    </row>
    <row r="596">
      <c r="F596" s="96"/>
      <c r="G596" s="51"/>
    </row>
    <row r="597">
      <c r="F597" s="96"/>
      <c r="G597" s="51"/>
    </row>
    <row r="598">
      <c r="F598" s="96"/>
      <c r="G598" s="51"/>
    </row>
    <row r="599">
      <c r="F599" s="96"/>
      <c r="G599" s="51"/>
    </row>
    <row r="600">
      <c r="F600" s="96"/>
      <c r="G600" s="51"/>
    </row>
    <row r="601">
      <c r="F601" s="96"/>
      <c r="G601" s="51"/>
    </row>
    <row r="602">
      <c r="F602" s="96"/>
      <c r="G602" s="51"/>
    </row>
    <row r="603">
      <c r="F603" s="96"/>
      <c r="G603" s="51"/>
    </row>
    <row r="604">
      <c r="F604" s="96"/>
      <c r="G604" s="51"/>
    </row>
    <row r="605">
      <c r="F605" s="96"/>
      <c r="G605" s="51"/>
    </row>
    <row r="606">
      <c r="F606" s="96"/>
      <c r="G606" s="51"/>
    </row>
    <row r="607">
      <c r="F607" s="96"/>
      <c r="G607" s="51"/>
    </row>
    <row r="608">
      <c r="F608" s="96"/>
      <c r="G608" s="51"/>
    </row>
    <row r="609">
      <c r="F609" s="96"/>
      <c r="G609" s="51"/>
    </row>
    <row r="610">
      <c r="F610" s="96"/>
      <c r="G610" s="51"/>
    </row>
    <row r="611">
      <c r="F611" s="96"/>
      <c r="G611" s="51"/>
    </row>
    <row r="612">
      <c r="F612" s="96"/>
      <c r="G612" s="51"/>
    </row>
    <row r="613">
      <c r="F613" s="96"/>
      <c r="G613" s="51"/>
    </row>
    <row r="614">
      <c r="F614" s="96"/>
      <c r="G614" s="51"/>
    </row>
    <row r="615">
      <c r="F615" s="96"/>
      <c r="G615" s="51"/>
    </row>
    <row r="616">
      <c r="F616" s="96"/>
      <c r="G616" s="51"/>
    </row>
    <row r="617">
      <c r="F617" s="96"/>
      <c r="G617" s="51"/>
    </row>
    <row r="618">
      <c r="F618" s="96"/>
      <c r="G618" s="51"/>
    </row>
    <row r="619">
      <c r="F619" s="96"/>
      <c r="G619" s="51"/>
    </row>
    <row r="620">
      <c r="F620" s="96"/>
      <c r="G620" s="51"/>
    </row>
    <row r="621">
      <c r="F621" s="96"/>
      <c r="G621" s="51"/>
    </row>
    <row r="622">
      <c r="F622" s="96"/>
      <c r="G622" s="51"/>
    </row>
    <row r="623">
      <c r="F623" s="96"/>
      <c r="G623" s="51"/>
    </row>
    <row r="624">
      <c r="F624" s="96"/>
      <c r="G624" s="51"/>
    </row>
    <row r="625">
      <c r="F625" s="96"/>
      <c r="G625" s="51"/>
    </row>
    <row r="626">
      <c r="F626" s="96"/>
      <c r="G626" s="51"/>
    </row>
    <row r="627">
      <c r="F627" s="96"/>
      <c r="G627" s="51"/>
    </row>
    <row r="628">
      <c r="F628" s="96"/>
      <c r="G628" s="51"/>
    </row>
    <row r="629">
      <c r="F629" s="96"/>
      <c r="G629" s="51"/>
    </row>
    <row r="630">
      <c r="F630" s="96"/>
      <c r="G630" s="51"/>
    </row>
    <row r="631">
      <c r="F631" s="96"/>
      <c r="G631" s="51"/>
    </row>
    <row r="632">
      <c r="F632" s="96"/>
      <c r="G632" s="51"/>
    </row>
    <row r="633">
      <c r="F633" s="96"/>
      <c r="G633" s="51"/>
    </row>
    <row r="634">
      <c r="F634" s="96"/>
      <c r="G634" s="51"/>
    </row>
    <row r="635">
      <c r="F635" s="96"/>
      <c r="G635" s="51"/>
    </row>
    <row r="636">
      <c r="F636" s="96"/>
      <c r="G636" s="51"/>
    </row>
    <row r="637">
      <c r="F637" s="96"/>
      <c r="G637" s="51"/>
    </row>
    <row r="638">
      <c r="F638" s="96"/>
      <c r="G638" s="51"/>
    </row>
    <row r="639">
      <c r="F639" s="96"/>
      <c r="G639" s="51"/>
    </row>
    <row r="640">
      <c r="F640" s="96"/>
      <c r="G640" s="51"/>
    </row>
    <row r="641">
      <c r="F641" s="96"/>
      <c r="G641" s="51"/>
    </row>
    <row r="642">
      <c r="F642" s="96"/>
      <c r="G642" s="51"/>
    </row>
    <row r="643">
      <c r="F643" s="96"/>
      <c r="G643" s="51"/>
    </row>
    <row r="644">
      <c r="F644" s="96"/>
      <c r="G644" s="51"/>
    </row>
    <row r="645">
      <c r="F645" s="96"/>
      <c r="G645" s="51"/>
    </row>
    <row r="646">
      <c r="F646" s="96"/>
      <c r="G646" s="51"/>
    </row>
    <row r="647">
      <c r="F647" s="96"/>
      <c r="G647" s="51"/>
    </row>
    <row r="648">
      <c r="F648" s="96"/>
      <c r="G648" s="51"/>
    </row>
    <row r="649">
      <c r="F649" s="96"/>
      <c r="G649" s="51"/>
    </row>
    <row r="650">
      <c r="F650" s="96"/>
      <c r="G650" s="51"/>
    </row>
    <row r="651">
      <c r="F651" s="96"/>
      <c r="G651" s="51"/>
    </row>
    <row r="652">
      <c r="F652" s="96"/>
      <c r="G652" s="51"/>
    </row>
    <row r="653">
      <c r="F653" s="96"/>
      <c r="G653" s="51"/>
    </row>
    <row r="654">
      <c r="F654" s="96"/>
      <c r="G654" s="51"/>
    </row>
    <row r="655">
      <c r="F655" s="96"/>
      <c r="G655" s="51"/>
    </row>
    <row r="656">
      <c r="F656" s="96"/>
      <c r="G656" s="51"/>
    </row>
    <row r="657">
      <c r="F657" s="96"/>
      <c r="G657" s="51"/>
    </row>
    <row r="658">
      <c r="F658" s="96"/>
      <c r="G658" s="51"/>
    </row>
    <row r="659">
      <c r="F659" s="96"/>
      <c r="G659" s="51"/>
    </row>
    <row r="660">
      <c r="F660" s="96"/>
      <c r="G660" s="51"/>
    </row>
    <row r="661">
      <c r="F661" s="96"/>
      <c r="G661" s="51"/>
    </row>
    <row r="662">
      <c r="F662" s="96"/>
      <c r="G662" s="51"/>
    </row>
    <row r="663">
      <c r="F663" s="96"/>
      <c r="G663" s="51"/>
    </row>
    <row r="664">
      <c r="F664" s="96"/>
      <c r="G664" s="51"/>
    </row>
    <row r="665">
      <c r="F665" s="96"/>
      <c r="G665" s="51"/>
    </row>
    <row r="666">
      <c r="F666" s="96"/>
      <c r="G666" s="51"/>
    </row>
    <row r="667">
      <c r="F667" s="96"/>
      <c r="G667" s="51"/>
    </row>
    <row r="668">
      <c r="F668" s="96"/>
      <c r="G668" s="51"/>
    </row>
    <row r="669">
      <c r="F669" s="96"/>
      <c r="G669" s="51"/>
    </row>
    <row r="670">
      <c r="F670" s="96"/>
      <c r="G670" s="51"/>
    </row>
    <row r="671">
      <c r="F671" s="96"/>
      <c r="G671" s="51"/>
    </row>
    <row r="672">
      <c r="F672" s="96"/>
      <c r="G672" s="51"/>
    </row>
    <row r="673">
      <c r="F673" s="96"/>
      <c r="G673" s="51"/>
    </row>
    <row r="674">
      <c r="F674" s="96"/>
      <c r="G674" s="51"/>
    </row>
    <row r="675">
      <c r="F675" s="96"/>
      <c r="G675" s="51"/>
    </row>
    <row r="676">
      <c r="F676" s="96"/>
      <c r="G676" s="51"/>
    </row>
    <row r="677">
      <c r="F677" s="96"/>
      <c r="G677" s="51"/>
    </row>
    <row r="678">
      <c r="F678" s="96"/>
      <c r="G678" s="51"/>
    </row>
    <row r="679">
      <c r="F679" s="96"/>
      <c r="G679" s="51"/>
    </row>
    <row r="680">
      <c r="F680" s="96"/>
      <c r="G680" s="51"/>
    </row>
    <row r="681">
      <c r="F681" s="96"/>
      <c r="G681" s="51"/>
    </row>
    <row r="682">
      <c r="F682" s="96"/>
      <c r="G682" s="51"/>
    </row>
    <row r="683">
      <c r="F683" s="96"/>
      <c r="G683" s="51"/>
    </row>
    <row r="684">
      <c r="F684" s="96"/>
      <c r="G684" s="51"/>
    </row>
    <row r="685">
      <c r="F685" s="96"/>
      <c r="G685" s="51"/>
    </row>
    <row r="686">
      <c r="F686" s="96"/>
      <c r="G686" s="51"/>
    </row>
    <row r="687">
      <c r="F687" s="96"/>
      <c r="G687" s="51"/>
    </row>
    <row r="688">
      <c r="F688" s="96"/>
      <c r="G688" s="51"/>
    </row>
    <row r="689">
      <c r="F689" s="96"/>
      <c r="G689" s="51"/>
    </row>
    <row r="690">
      <c r="F690" s="96"/>
      <c r="G690" s="51"/>
    </row>
    <row r="691">
      <c r="F691" s="96"/>
      <c r="G691" s="51"/>
    </row>
    <row r="692">
      <c r="F692" s="96"/>
      <c r="G692" s="51"/>
    </row>
    <row r="693">
      <c r="F693" s="96"/>
      <c r="G693" s="51"/>
    </row>
    <row r="694">
      <c r="F694" s="96"/>
      <c r="G694" s="51"/>
    </row>
    <row r="695">
      <c r="F695" s="96"/>
      <c r="G695" s="51"/>
    </row>
    <row r="696">
      <c r="F696" s="96"/>
      <c r="G696" s="51"/>
    </row>
    <row r="697">
      <c r="F697" s="96"/>
      <c r="G697" s="51"/>
    </row>
    <row r="698">
      <c r="F698" s="96"/>
      <c r="G698" s="51"/>
    </row>
    <row r="699">
      <c r="F699" s="96"/>
      <c r="G699" s="51"/>
    </row>
    <row r="700">
      <c r="F700" s="96"/>
      <c r="G700" s="51"/>
    </row>
    <row r="701">
      <c r="F701" s="96"/>
      <c r="G701" s="51"/>
    </row>
    <row r="702">
      <c r="F702" s="96"/>
      <c r="G702" s="51"/>
    </row>
    <row r="703">
      <c r="F703" s="96"/>
      <c r="G703" s="51"/>
    </row>
    <row r="704">
      <c r="F704" s="96"/>
      <c r="G704" s="51"/>
    </row>
    <row r="705">
      <c r="F705" s="96"/>
      <c r="G705" s="51"/>
    </row>
    <row r="706">
      <c r="F706" s="96"/>
      <c r="G706" s="51"/>
    </row>
    <row r="707">
      <c r="F707" s="96"/>
      <c r="G707" s="51"/>
    </row>
    <row r="708">
      <c r="F708" s="96"/>
      <c r="G708" s="51"/>
    </row>
    <row r="709">
      <c r="F709" s="96"/>
      <c r="G709" s="51"/>
    </row>
    <row r="710">
      <c r="F710" s="96"/>
      <c r="G710" s="51"/>
    </row>
    <row r="711">
      <c r="F711" s="96"/>
      <c r="G711" s="51"/>
    </row>
    <row r="712">
      <c r="F712" s="96"/>
      <c r="G712" s="51"/>
    </row>
    <row r="713">
      <c r="F713" s="96"/>
      <c r="G713" s="51"/>
    </row>
    <row r="714">
      <c r="F714" s="96"/>
      <c r="G714" s="51"/>
    </row>
    <row r="715">
      <c r="F715" s="96"/>
      <c r="G715" s="51"/>
    </row>
    <row r="716">
      <c r="F716" s="96"/>
      <c r="G716" s="51"/>
    </row>
    <row r="717">
      <c r="F717" s="96"/>
      <c r="G717" s="51"/>
    </row>
    <row r="718">
      <c r="F718" s="96"/>
      <c r="G718" s="51"/>
    </row>
    <row r="719">
      <c r="F719" s="96"/>
      <c r="G719" s="51"/>
    </row>
    <row r="720">
      <c r="F720" s="96"/>
      <c r="G720" s="51"/>
    </row>
    <row r="721">
      <c r="F721" s="96"/>
      <c r="G721" s="51"/>
    </row>
    <row r="722">
      <c r="F722" s="96"/>
      <c r="G722" s="51"/>
    </row>
    <row r="723">
      <c r="F723" s="96"/>
      <c r="G723" s="51"/>
    </row>
    <row r="724">
      <c r="F724" s="96"/>
      <c r="G724" s="51"/>
    </row>
    <row r="725">
      <c r="F725" s="96"/>
      <c r="G725" s="51"/>
    </row>
    <row r="726">
      <c r="F726" s="96"/>
      <c r="G726" s="51"/>
    </row>
    <row r="727">
      <c r="F727" s="96"/>
      <c r="G727" s="51"/>
    </row>
    <row r="728">
      <c r="F728" s="96"/>
      <c r="G728" s="51"/>
    </row>
    <row r="729">
      <c r="F729" s="96"/>
      <c r="G729" s="51"/>
    </row>
    <row r="730">
      <c r="F730" s="96"/>
      <c r="G730" s="51"/>
    </row>
    <row r="731">
      <c r="F731" s="96"/>
      <c r="G731" s="51"/>
    </row>
    <row r="732">
      <c r="F732" s="96"/>
      <c r="G732" s="51"/>
    </row>
    <row r="733">
      <c r="F733" s="96"/>
      <c r="G733" s="51"/>
    </row>
    <row r="734">
      <c r="F734" s="96"/>
      <c r="G734" s="51"/>
    </row>
    <row r="735">
      <c r="F735" s="96"/>
      <c r="G735" s="51"/>
    </row>
    <row r="736">
      <c r="F736" s="96"/>
      <c r="G736" s="51"/>
    </row>
    <row r="737">
      <c r="F737" s="96"/>
      <c r="G737" s="51"/>
    </row>
    <row r="738">
      <c r="F738" s="96"/>
      <c r="G738" s="51"/>
    </row>
    <row r="739">
      <c r="F739" s="96"/>
      <c r="G739" s="51"/>
    </row>
    <row r="740">
      <c r="F740" s="96"/>
      <c r="G740" s="51"/>
    </row>
    <row r="741">
      <c r="F741" s="96"/>
      <c r="G741" s="51"/>
    </row>
    <row r="742">
      <c r="F742" s="96"/>
      <c r="G742" s="51"/>
    </row>
    <row r="743">
      <c r="F743" s="96"/>
      <c r="G743" s="51"/>
    </row>
    <row r="744">
      <c r="F744" s="96"/>
      <c r="G744" s="51"/>
    </row>
    <row r="745">
      <c r="F745" s="96"/>
      <c r="G745" s="51"/>
    </row>
    <row r="746">
      <c r="F746" s="96"/>
      <c r="G746" s="51"/>
    </row>
    <row r="747">
      <c r="F747" s="96"/>
      <c r="G747" s="51"/>
    </row>
    <row r="748">
      <c r="F748" s="96"/>
      <c r="G748" s="51"/>
    </row>
    <row r="749">
      <c r="F749" s="96"/>
      <c r="G749" s="51"/>
    </row>
    <row r="750">
      <c r="F750" s="96"/>
      <c r="G750" s="51"/>
    </row>
    <row r="751">
      <c r="F751" s="96"/>
      <c r="G751" s="51"/>
    </row>
    <row r="752">
      <c r="F752" s="96"/>
      <c r="G752" s="51"/>
    </row>
    <row r="753">
      <c r="F753" s="96"/>
      <c r="G753" s="51"/>
    </row>
    <row r="754">
      <c r="F754" s="96"/>
      <c r="G754" s="51"/>
    </row>
    <row r="755">
      <c r="F755" s="96"/>
      <c r="G755" s="51"/>
    </row>
    <row r="756">
      <c r="F756" s="96"/>
      <c r="G756" s="51"/>
    </row>
    <row r="757">
      <c r="F757" s="96"/>
      <c r="G757" s="51"/>
    </row>
    <row r="758">
      <c r="F758" s="96"/>
      <c r="G758" s="51"/>
    </row>
    <row r="759">
      <c r="F759" s="96"/>
      <c r="G759" s="51"/>
    </row>
    <row r="760">
      <c r="F760" s="96"/>
      <c r="G760" s="51"/>
    </row>
    <row r="761">
      <c r="F761" s="96"/>
      <c r="G761" s="51"/>
    </row>
    <row r="762">
      <c r="F762" s="96"/>
      <c r="G762" s="51"/>
    </row>
    <row r="763">
      <c r="F763" s="96"/>
      <c r="G763" s="51"/>
    </row>
    <row r="764">
      <c r="F764" s="96"/>
      <c r="G764" s="51"/>
    </row>
    <row r="765">
      <c r="F765" s="96"/>
      <c r="G765" s="51"/>
    </row>
    <row r="766">
      <c r="F766" s="96"/>
      <c r="G766" s="51"/>
    </row>
    <row r="767">
      <c r="F767" s="96"/>
      <c r="G767" s="51"/>
    </row>
    <row r="768">
      <c r="F768" s="96"/>
      <c r="G768" s="51"/>
    </row>
    <row r="769">
      <c r="F769" s="96"/>
      <c r="G769" s="51"/>
    </row>
    <row r="770">
      <c r="F770" s="96"/>
      <c r="G770" s="51"/>
    </row>
    <row r="771">
      <c r="F771" s="96"/>
      <c r="G771" s="51"/>
    </row>
    <row r="772">
      <c r="F772" s="96"/>
      <c r="G772" s="51"/>
    </row>
    <row r="773">
      <c r="F773" s="96"/>
      <c r="G773" s="51"/>
    </row>
    <row r="774">
      <c r="F774" s="96"/>
      <c r="G774" s="51"/>
    </row>
    <row r="775">
      <c r="F775" s="96"/>
      <c r="G775" s="51"/>
    </row>
    <row r="776">
      <c r="F776" s="96"/>
      <c r="G776" s="51"/>
    </row>
    <row r="777">
      <c r="F777" s="96"/>
      <c r="G777" s="51"/>
    </row>
    <row r="778">
      <c r="F778" s="96"/>
      <c r="G778" s="51"/>
    </row>
    <row r="779">
      <c r="F779" s="96"/>
      <c r="G779" s="51"/>
    </row>
    <row r="780">
      <c r="F780" s="96"/>
      <c r="G780" s="51"/>
    </row>
    <row r="781">
      <c r="F781" s="96"/>
      <c r="G781" s="51"/>
    </row>
    <row r="782">
      <c r="F782" s="96"/>
      <c r="G782" s="51"/>
    </row>
    <row r="783">
      <c r="F783" s="96"/>
      <c r="G783" s="51"/>
    </row>
    <row r="784">
      <c r="F784" s="96"/>
      <c r="G784" s="51"/>
    </row>
    <row r="785">
      <c r="F785" s="96"/>
      <c r="G785" s="51"/>
    </row>
    <row r="786">
      <c r="F786" s="96"/>
      <c r="G786" s="51"/>
    </row>
    <row r="787">
      <c r="F787" s="96"/>
      <c r="G787" s="51"/>
    </row>
    <row r="788">
      <c r="F788" s="96"/>
      <c r="G788" s="51"/>
    </row>
    <row r="789">
      <c r="F789" s="96"/>
      <c r="G789" s="51"/>
    </row>
    <row r="790">
      <c r="F790" s="96"/>
      <c r="G790" s="51"/>
    </row>
    <row r="791">
      <c r="F791" s="96"/>
      <c r="G791" s="51"/>
    </row>
    <row r="792">
      <c r="F792" s="96"/>
      <c r="G792" s="51"/>
    </row>
    <row r="793">
      <c r="F793" s="96"/>
      <c r="G793" s="51"/>
    </row>
    <row r="794">
      <c r="F794" s="96"/>
      <c r="G794" s="51"/>
    </row>
    <row r="795">
      <c r="F795" s="96"/>
      <c r="G795" s="51"/>
    </row>
    <row r="796">
      <c r="F796" s="96"/>
      <c r="G796" s="51"/>
    </row>
    <row r="797">
      <c r="F797" s="96"/>
      <c r="G797" s="51"/>
    </row>
    <row r="798">
      <c r="F798" s="96"/>
      <c r="G798" s="51"/>
    </row>
    <row r="799">
      <c r="F799" s="96"/>
      <c r="G799" s="51"/>
    </row>
    <row r="800">
      <c r="F800" s="96"/>
      <c r="G800" s="51"/>
    </row>
    <row r="801">
      <c r="F801" s="96"/>
      <c r="G801" s="51"/>
    </row>
    <row r="802">
      <c r="F802" s="96"/>
      <c r="G802" s="51"/>
    </row>
    <row r="803">
      <c r="F803" s="96"/>
      <c r="G803" s="51"/>
    </row>
    <row r="804">
      <c r="F804" s="96"/>
      <c r="G804" s="51"/>
    </row>
    <row r="805">
      <c r="F805" s="96"/>
      <c r="G805" s="51"/>
    </row>
    <row r="806">
      <c r="F806" s="96"/>
      <c r="G806" s="51"/>
    </row>
    <row r="807">
      <c r="F807" s="96"/>
      <c r="G807" s="51"/>
    </row>
    <row r="808">
      <c r="F808" s="96"/>
      <c r="G808" s="51"/>
    </row>
    <row r="809">
      <c r="F809" s="96"/>
      <c r="G809" s="51"/>
    </row>
    <row r="810">
      <c r="F810" s="96"/>
      <c r="G810" s="51"/>
    </row>
    <row r="811">
      <c r="F811" s="96"/>
      <c r="G811" s="51"/>
    </row>
    <row r="812">
      <c r="F812" s="96"/>
      <c r="G812" s="51"/>
    </row>
    <row r="813">
      <c r="F813" s="96"/>
      <c r="G813" s="51"/>
    </row>
    <row r="814">
      <c r="F814" s="96"/>
      <c r="G814" s="51"/>
    </row>
    <row r="815">
      <c r="F815" s="96"/>
      <c r="G815" s="51"/>
    </row>
    <row r="816">
      <c r="F816" s="96"/>
      <c r="G816" s="51"/>
    </row>
    <row r="817">
      <c r="F817" s="96"/>
      <c r="G817" s="51"/>
    </row>
    <row r="818">
      <c r="F818" s="96"/>
      <c r="G818" s="51"/>
    </row>
    <row r="819">
      <c r="F819" s="96"/>
      <c r="G819" s="51"/>
    </row>
    <row r="820">
      <c r="F820" s="96"/>
      <c r="G820" s="51"/>
    </row>
    <row r="821">
      <c r="F821" s="96"/>
      <c r="G821" s="51"/>
    </row>
    <row r="822">
      <c r="F822" s="96"/>
      <c r="G822" s="51"/>
    </row>
    <row r="823">
      <c r="F823" s="96"/>
      <c r="G823" s="51"/>
    </row>
    <row r="824">
      <c r="F824" s="96"/>
      <c r="G824" s="51"/>
    </row>
    <row r="825">
      <c r="F825" s="96"/>
      <c r="G825" s="51"/>
    </row>
    <row r="826">
      <c r="F826" s="96"/>
      <c r="G826" s="51"/>
    </row>
    <row r="827">
      <c r="F827" s="96"/>
      <c r="G827" s="51"/>
    </row>
    <row r="828">
      <c r="F828" s="96"/>
      <c r="G828" s="51"/>
    </row>
    <row r="829">
      <c r="F829" s="96"/>
      <c r="G829" s="51"/>
    </row>
    <row r="830">
      <c r="F830" s="96"/>
      <c r="G830" s="51"/>
    </row>
    <row r="831">
      <c r="F831" s="96"/>
      <c r="G831" s="51"/>
    </row>
    <row r="832">
      <c r="F832" s="96"/>
      <c r="G832" s="51"/>
    </row>
    <row r="833">
      <c r="F833" s="96"/>
      <c r="G833" s="51"/>
    </row>
    <row r="834">
      <c r="F834" s="96"/>
      <c r="G834" s="51"/>
    </row>
    <row r="835">
      <c r="F835" s="96"/>
      <c r="G835" s="51"/>
    </row>
    <row r="836">
      <c r="F836" s="96"/>
      <c r="G836" s="51"/>
    </row>
    <row r="837">
      <c r="F837" s="96"/>
      <c r="G837" s="51"/>
    </row>
    <row r="838">
      <c r="F838" s="96"/>
      <c r="G838" s="51"/>
    </row>
    <row r="839">
      <c r="F839" s="96"/>
      <c r="G839" s="51"/>
    </row>
    <row r="840">
      <c r="F840" s="96"/>
      <c r="G840" s="51"/>
    </row>
    <row r="841">
      <c r="F841" s="96"/>
      <c r="G841" s="51"/>
    </row>
    <row r="842">
      <c r="F842" s="96"/>
      <c r="G842" s="51"/>
    </row>
    <row r="843">
      <c r="F843" s="96"/>
      <c r="G843" s="51"/>
    </row>
    <row r="844">
      <c r="F844" s="96"/>
      <c r="G844" s="51"/>
    </row>
    <row r="845">
      <c r="F845" s="96"/>
      <c r="G845" s="51"/>
    </row>
    <row r="846">
      <c r="F846" s="96"/>
      <c r="G846" s="51"/>
    </row>
    <row r="847">
      <c r="F847" s="96"/>
      <c r="G847" s="51"/>
    </row>
    <row r="848">
      <c r="F848" s="96"/>
      <c r="G848" s="51"/>
    </row>
    <row r="849">
      <c r="F849" s="96"/>
      <c r="G849" s="51"/>
    </row>
    <row r="850">
      <c r="F850" s="96"/>
      <c r="G850" s="51"/>
    </row>
    <row r="851">
      <c r="F851" s="96"/>
      <c r="G851" s="51"/>
    </row>
    <row r="852">
      <c r="F852" s="96"/>
      <c r="G852" s="51"/>
    </row>
    <row r="853">
      <c r="F853" s="96"/>
      <c r="G853" s="51"/>
    </row>
    <row r="854">
      <c r="F854" s="96"/>
      <c r="G854" s="51"/>
    </row>
    <row r="855">
      <c r="F855" s="96"/>
      <c r="G855" s="51"/>
    </row>
    <row r="856">
      <c r="F856" s="96"/>
      <c r="G856" s="51"/>
    </row>
    <row r="857">
      <c r="F857" s="96"/>
      <c r="G857" s="51"/>
    </row>
    <row r="858">
      <c r="F858" s="96"/>
      <c r="G858" s="51"/>
    </row>
    <row r="859">
      <c r="F859" s="96"/>
      <c r="G859" s="51"/>
    </row>
    <row r="860">
      <c r="F860" s="96"/>
      <c r="G860" s="51"/>
    </row>
    <row r="861">
      <c r="F861" s="96"/>
      <c r="G861" s="51"/>
    </row>
    <row r="862">
      <c r="F862" s="96"/>
      <c r="G862" s="51"/>
    </row>
    <row r="863">
      <c r="F863" s="96"/>
      <c r="G863" s="51"/>
    </row>
    <row r="864">
      <c r="F864" s="96"/>
      <c r="G864" s="51"/>
    </row>
    <row r="865">
      <c r="F865" s="96"/>
      <c r="G865" s="51"/>
    </row>
    <row r="866">
      <c r="F866" s="96"/>
      <c r="G866" s="51"/>
    </row>
    <row r="867">
      <c r="F867" s="96"/>
      <c r="G867" s="51"/>
    </row>
    <row r="868">
      <c r="F868" s="96"/>
      <c r="G868" s="51"/>
    </row>
    <row r="869">
      <c r="F869" s="96"/>
      <c r="G869" s="51"/>
    </row>
    <row r="870">
      <c r="F870" s="96"/>
      <c r="G870" s="51"/>
    </row>
    <row r="871">
      <c r="F871" s="96"/>
      <c r="G871" s="51"/>
    </row>
    <row r="872">
      <c r="F872" s="96"/>
      <c r="G872" s="51"/>
    </row>
    <row r="873">
      <c r="F873" s="96"/>
      <c r="G873" s="51"/>
    </row>
    <row r="874">
      <c r="F874" s="96"/>
      <c r="G874" s="51"/>
    </row>
    <row r="875">
      <c r="F875" s="96"/>
      <c r="G875" s="51"/>
    </row>
    <row r="876">
      <c r="F876" s="96"/>
      <c r="G876" s="51"/>
    </row>
    <row r="877">
      <c r="F877" s="96"/>
      <c r="G877" s="51"/>
    </row>
    <row r="878">
      <c r="F878" s="96"/>
      <c r="G878" s="51"/>
    </row>
    <row r="879">
      <c r="F879" s="96"/>
      <c r="G879" s="51"/>
    </row>
    <row r="880">
      <c r="F880" s="96"/>
      <c r="G880" s="51"/>
    </row>
    <row r="881">
      <c r="F881" s="96"/>
      <c r="G881" s="51"/>
    </row>
    <row r="882">
      <c r="F882" s="96"/>
      <c r="G882" s="51"/>
    </row>
    <row r="883">
      <c r="F883" s="96"/>
      <c r="G883" s="51"/>
    </row>
    <row r="884">
      <c r="F884" s="96"/>
      <c r="G884" s="51"/>
    </row>
    <row r="885">
      <c r="F885" s="96"/>
      <c r="G885" s="51"/>
    </row>
    <row r="886">
      <c r="F886" s="96"/>
      <c r="G886" s="51"/>
    </row>
    <row r="887">
      <c r="F887" s="96"/>
      <c r="G887" s="51"/>
    </row>
    <row r="888">
      <c r="F888" s="96"/>
      <c r="G888" s="51"/>
    </row>
    <row r="889">
      <c r="F889" s="96"/>
      <c r="G889" s="51"/>
    </row>
    <row r="890">
      <c r="F890" s="96"/>
      <c r="G890" s="51"/>
    </row>
    <row r="891">
      <c r="F891" s="96"/>
      <c r="G891" s="51"/>
    </row>
    <row r="892">
      <c r="F892" s="96"/>
      <c r="G892" s="51"/>
    </row>
    <row r="893">
      <c r="F893" s="96"/>
      <c r="G893" s="51"/>
    </row>
    <row r="894">
      <c r="F894" s="96"/>
      <c r="G894" s="51"/>
    </row>
    <row r="895">
      <c r="F895" s="96"/>
      <c r="G895" s="51"/>
    </row>
    <row r="896">
      <c r="F896" s="96"/>
      <c r="G896" s="51"/>
    </row>
    <row r="897">
      <c r="F897" s="96"/>
      <c r="G897" s="51"/>
    </row>
    <row r="898">
      <c r="F898" s="96"/>
      <c r="G898" s="51"/>
    </row>
    <row r="899">
      <c r="F899" s="96"/>
      <c r="G899" s="51"/>
    </row>
    <row r="900">
      <c r="F900" s="96"/>
      <c r="G900" s="51"/>
    </row>
    <row r="901">
      <c r="F901" s="96"/>
      <c r="G901" s="51"/>
    </row>
    <row r="902">
      <c r="F902" s="96"/>
      <c r="G902" s="51"/>
    </row>
    <row r="903">
      <c r="F903" s="96"/>
      <c r="G903" s="51"/>
    </row>
    <row r="904">
      <c r="F904" s="96"/>
      <c r="G904" s="51"/>
    </row>
    <row r="905">
      <c r="F905" s="96"/>
      <c r="G905" s="51"/>
    </row>
    <row r="906">
      <c r="F906" s="96"/>
      <c r="G906" s="51"/>
    </row>
    <row r="907">
      <c r="F907" s="96"/>
      <c r="G907" s="51"/>
    </row>
    <row r="908">
      <c r="F908" s="96"/>
      <c r="G908" s="51"/>
    </row>
    <row r="909">
      <c r="F909" s="96"/>
      <c r="G909" s="51"/>
    </row>
    <row r="910">
      <c r="F910" s="96"/>
      <c r="G910" s="51"/>
    </row>
    <row r="911">
      <c r="F911" s="96"/>
      <c r="G911" s="51"/>
    </row>
    <row r="912">
      <c r="F912" s="96"/>
      <c r="G912" s="51"/>
    </row>
    <row r="913">
      <c r="F913" s="96"/>
      <c r="G913" s="51"/>
    </row>
    <row r="914">
      <c r="F914" s="96"/>
      <c r="G914" s="51"/>
    </row>
    <row r="915">
      <c r="F915" s="96"/>
      <c r="G915" s="51"/>
    </row>
    <row r="916">
      <c r="F916" s="96"/>
      <c r="G916" s="51"/>
    </row>
    <row r="917">
      <c r="F917" s="96"/>
      <c r="G917" s="51"/>
    </row>
    <row r="918">
      <c r="F918" s="96"/>
      <c r="G918" s="51"/>
    </row>
    <row r="919">
      <c r="F919" s="96"/>
      <c r="G919" s="51"/>
    </row>
    <row r="920">
      <c r="F920" s="96"/>
      <c r="G920" s="51"/>
    </row>
    <row r="921">
      <c r="F921" s="96"/>
      <c r="G921" s="51"/>
    </row>
    <row r="922">
      <c r="F922" s="96"/>
      <c r="G922" s="51"/>
    </row>
    <row r="923">
      <c r="F923" s="96"/>
      <c r="G923" s="51"/>
    </row>
    <row r="924">
      <c r="F924" s="96"/>
      <c r="G924" s="51"/>
    </row>
    <row r="925">
      <c r="F925" s="96"/>
      <c r="G925" s="51"/>
    </row>
    <row r="926">
      <c r="F926" s="96"/>
      <c r="G926" s="51"/>
    </row>
    <row r="927">
      <c r="F927" s="96"/>
      <c r="G927" s="51"/>
    </row>
    <row r="928">
      <c r="F928" s="96"/>
      <c r="G928" s="51"/>
    </row>
    <row r="929">
      <c r="F929" s="96"/>
      <c r="G929" s="51"/>
    </row>
    <row r="930">
      <c r="F930" s="96"/>
      <c r="G930" s="51"/>
    </row>
    <row r="931">
      <c r="F931" s="96"/>
      <c r="G931" s="51"/>
    </row>
    <row r="932">
      <c r="F932" s="96"/>
      <c r="G932" s="51"/>
    </row>
    <row r="933">
      <c r="F933" s="96"/>
      <c r="G933" s="51"/>
    </row>
    <row r="934">
      <c r="F934" s="96"/>
      <c r="G934" s="51"/>
    </row>
    <row r="935">
      <c r="F935" s="96"/>
      <c r="G935" s="51"/>
    </row>
    <row r="936">
      <c r="F936" s="96"/>
      <c r="G936" s="51"/>
    </row>
    <row r="937">
      <c r="F937" s="96"/>
      <c r="G937" s="51"/>
    </row>
    <row r="938">
      <c r="F938" s="96"/>
      <c r="G938" s="51"/>
    </row>
    <row r="939">
      <c r="F939" s="96"/>
      <c r="G939" s="51"/>
    </row>
    <row r="940">
      <c r="F940" s="96"/>
      <c r="G940" s="51"/>
    </row>
    <row r="941">
      <c r="F941" s="96"/>
      <c r="G941" s="51"/>
    </row>
    <row r="942">
      <c r="F942" s="96"/>
      <c r="G942" s="51"/>
    </row>
    <row r="943">
      <c r="F943" s="96"/>
      <c r="G943" s="51"/>
    </row>
    <row r="944">
      <c r="F944" s="96"/>
      <c r="G944" s="51"/>
    </row>
    <row r="945">
      <c r="F945" s="96"/>
      <c r="G945" s="51"/>
    </row>
    <row r="946">
      <c r="F946" s="96"/>
      <c r="G946" s="51"/>
    </row>
    <row r="947">
      <c r="F947" s="96"/>
      <c r="G947" s="51"/>
    </row>
    <row r="948">
      <c r="F948" s="96"/>
      <c r="G948" s="51"/>
    </row>
    <row r="949">
      <c r="F949" s="96"/>
      <c r="G949" s="51"/>
    </row>
    <row r="950">
      <c r="F950" s="96"/>
      <c r="G950" s="51"/>
    </row>
    <row r="951">
      <c r="F951" s="96"/>
      <c r="G951" s="51"/>
    </row>
    <row r="952">
      <c r="F952" s="96"/>
      <c r="G952" s="51"/>
    </row>
    <row r="953">
      <c r="F953" s="96"/>
      <c r="G953" s="51"/>
    </row>
    <row r="954">
      <c r="F954" s="96"/>
      <c r="G954" s="51"/>
    </row>
    <row r="955">
      <c r="F955" s="96"/>
      <c r="G955" s="51"/>
    </row>
    <row r="956">
      <c r="F956" s="96"/>
      <c r="G956" s="51"/>
    </row>
    <row r="957">
      <c r="F957" s="96"/>
      <c r="G957" s="51"/>
    </row>
    <row r="958">
      <c r="F958" s="96"/>
      <c r="G958" s="51"/>
    </row>
    <row r="959">
      <c r="F959" s="96"/>
      <c r="G959" s="51"/>
    </row>
    <row r="960">
      <c r="F960" s="96"/>
      <c r="G960" s="51"/>
    </row>
    <row r="961">
      <c r="F961" s="96"/>
      <c r="G961" s="51"/>
    </row>
    <row r="962">
      <c r="F962" s="96"/>
      <c r="G962" s="51"/>
    </row>
    <row r="963">
      <c r="F963" s="96"/>
      <c r="G963" s="51"/>
    </row>
    <row r="964">
      <c r="F964" s="96"/>
      <c r="G964" s="51"/>
    </row>
    <row r="965">
      <c r="F965" s="96"/>
      <c r="G965" s="51"/>
    </row>
    <row r="966">
      <c r="F966" s="96"/>
      <c r="G966" s="51"/>
    </row>
    <row r="967">
      <c r="F967" s="96"/>
      <c r="G967" s="51"/>
    </row>
    <row r="968">
      <c r="F968" s="96"/>
      <c r="G968" s="51"/>
    </row>
    <row r="969">
      <c r="F969" s="96"/>
      <c r="G969" s="51"/>
    </row>
    <row r="970">
      <c r="F970" s="96"/>
      <c r="G970" s="51"/>
    </row>
    <row r="971">
      <c r="F971" s="96"/>
      <c r="G971" s="51"/>
    </row>
    <row r="972">
      <c r="F972" s="96"/>
      <c r="G972" s="51"/>
    </row>
    <row r="973">
      <c r="F973" s="96"/>
      <c r="G973" s="51"/>
    </row>
    <row r="974">
      <c r="F974" s="96"/>
      <c r="G974" s="51"/>
    </row>
    <row r="975">
      <c r="F975" s="96"/>
      <c r="G975" s="51"/>
    </row>
    <row r="976">
      <c r="F976" s="96"/>
      <c r="G976" s="51"/>
    </row>
    <row r="977">
      <c r="F977" s="96"/>
      <c r="G977" s="51"/>
    </row>
    <row r="978">
      <c r="F978" s="96"/>
      <c r="G978" s="51"/>
    </row>
    <row r="979">
      <c r="F979" s="96"/>
      <c r="G979" s="51"/>
    </row>
    <row r="980">
      <c r="F980" s="96"/>
      <c r="G980" s="51"/>
    </row>
    <row r="981">
      <c r="F981" s="96"/>
      <c r="G981" s="51"/>
    </row>
    <row r="982">
      <c r="F982" s="96"/>
      <c r="G982" s="51"/>
    </row>
    <row r="983">
      <c r="F983" s="96"/>
      <c r="G983" s="51"/>
    </row>
    <row r="984">
      <c r="F984" s="96"/>
      <c r="G984" s="51"/>
    </row>
    <row r="985">
      <c r="F985" s="96"/>
      <c r="G985" s="51"/>
    </row>
    <row r="986">
      <c r="F986" s="96"/>
      <c r="G986" s="51"/>
    </row>
    <row r="987">
      <c r="F987" s="96"/>
      <c r="G987" s="51"/>
    </row>
    <row r="988">
      <c r="F988" s="96"/>
      <c r="G988" s="51"/>
    </row>
    <row r="989">
      <c r="F989" s="96"/>
      <c r="G989" s="51"/>
    </row>
    <row r="990">
      <c r="F990" s="96"/>
      <c r="G990" s="51"/>
    </row>
    <row r="991">
      <c r="F991" s="96"/>
      <c r="G991" s="51"/>
    </row>
    <row r="992">
      <c r="F992" s="96"/>
      <c r="G992" s="51"/>
    </row>
    <row r="993">
      <c r="F993" s="96"/>
      <c r="G993" s="51"/>
    </row>
    <row r="994">
      <c r="F994" s="96"/>
      <c r="G994" s="51"/>
    </row>
    <row r="995">
      <c r="F995" s="96"/>
      <c r="G995" s="51"/>
    </row>
    <row r="996">
      <c r="F996" s="96"/>
      <c r="G996" s="51"/>
    </row>
    <row r="997">
      <c r="F997" s="96"/>
      <c r="G997" s="51"/>
    </row>
    <row r="998">
      <c r="F998" s="96"/>
      <c r="G998" s="51"/>
    </row>
    <row r="999">
      <c r="F999" s="96"/>
      <c r="G999" s="51"/>
    </row>
    <row r="1000">
      <c r="F1000" s="96"/>
      <c r="G1000" s="51"/>
    </row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97" t="s">
        <v>55</v>
      </c>
      <c r="F1" s="97" t="s">
        <v>68</v>
      </c>
      <c r="G1" s="98" t="s">
        <v>78</v>
      </c>
    </row>
    <row r="2">
      <c r="E2" s="99" t="s">
        <v>5</v>
      </c>
      <c r="F2" s="77">
        <v>497.0</v>
      </c>
      <c r="G2" s="100">
        <v>13750.0</v>
      </c>
    </row>
    <row r="3">
      <c r="E3" s="99" t="s">
        <v>22</v>
      </c>
      <c r="F3" s="77">
        <v>492.0</v>
      </c>
      <c r="G3" s="100">
        <v>11092.800000000003</v>
      </c>
    </row>
    <row r="4">
      <c r="E4" s="99" t="s">
        <v>6</v>
      </c>
      <c r="F4" s="77">
        <v>327.0</v>
      </c>
      <c r="G4" s="100">
        <v>11082.0</v>
      </c>
    </row>
    <row r="5">
      <c r="E5" s="99" t="s">
        <v>23</v>
      </c>
      <c r="F5" s="77">
        <v>311.0</v>
      </c>
      <c r="G5" s="100">
        <v>14254.399999999994</v>
      </c>
    </row>
    <row r="6">
      <c r="E6" s="99" t="s">
        <v>8</v>
      </c>
      <c r="F6" s="77">
        <v>232.0</v>
      </c>
      <c r="G6" s="100">
        <v>5442.5</v>
      </c>
    </row>
    <row r="7">
      <c r="E7" s="99" t="s">
        <v>18</v>
      </c>
      <c r="F7" s="77">
        <v>216.0</v>
      </c>
      <c r="G7" s="100">
        <v>8510.400000000009</v>
      </c>
    </row>
    <row r="8">
      <c r="E8" s="99" t="s">
        <v>7</v>
      </c>
      <c r="F8" s="77">
        <v>203.0</v>
      </c>
      <c r="G8" s="100">
        <v>12695.0</v>
      </c>
    </row>
    <row r="9">
      <c r="E9" s="99" t="s">
        <v>19</v>
      </c>
      <c r="F9" s="77">
        <v>185.0</v>
      </c>
      <c r="G9" s="100">
        <v>14937.200000000012</v>
      </c>
    </row>
    <row r="10">
      <c r="E10" s="99" t="s">
        <v>17</v>
      </c>
      <c r="F10" s="77">
        <v>174.0</v>
      </c>
      <c r="G10" s="100">
        <v>9276.0</v>
      </c>
    </row>
    <row r="11">
      <c r="E11" s="99" t="s">
        <v>20</v>
      </c>
      <c r="F11" s="77">
        <v>152.0</v>
      </c>
      <c r="G11" s="100">
        <v>13214.0</v>
      </c>
    </row>
    <row r="12">
      <c r="E12" s="99" t="s">
        <v>9</v>
      </c>
      <c r="F12" s="77">
        <v>142.0</v>
      </c>
      <c r="G12" s="100">
        <v>2740.0</v>
      </c>
    </row>
    <row r="13">
      <c r="E13" s="99" t="s">
        <v>13</v>
      </c>
      <c r="F13" s="77">
        <v>136.0</v>
      </c>
      <c r="G13" s="100">
        <v>3208.4000000000015</v>
      </c>
    </row>
    <row r="14">
      <c r="E14" s="99" t="s">
        <v>14</v>
      </c>
      <c r="F14" s="77">
        <v>135.0</v>
      </c>
      <c r="G14" s="100">
        <v>6450.0</v>
      </c>
    </row>
    <row r="15">
      <c r="E15" s="99" t="s">
        <v>16</v>
      </c>
      <c r="F15" s="77">
        <v>127.0</v>
      </c>
      <c r="G15" s="100">
        <v>3252.0</v>
      </c>
    </row>
    <row r="16">
      <c r="E16" s="99" t="s">
        <v>12</v>
      </c>
      <c r="F16" s="77">
        <v>109.0</v>
      </c>
      <c r="G16" s="100">
        <v>3618.0</v>
      </c>
    </row>
    <row r="17">
      <c r="E17" s="99" t="s">
        <v>21</v>
      </c>
      <c r="F17" s="77">
        <v>88.0</v>
      </c>
      <c r="G17" s="100">
        <v>15884.0</v>
      </c>
    </row>
    <row r="18">
      <c r="E18" s="99" t="s">
        <v>15</v>
      </c>
      <c r="F18" s="77">
        <v>84.0</v>
      </c>
      <c r="G18" s="100">
        <v>8497.199999999997</v>
      </c>
    </row>
    <row r="19">
      <c r="E19" s="99" t="s">
        <v>10</v>
      </c>
      <c r="F19" s="77">
        <v>76.0</v>
      </c>
      <c r="G19" s="100">
        <v>2630.0</v>
      </c>
    </row>
    <row r="20">
      <c r="E20" s="99" t="s">
        <v>11</v>
      </c>
      <c r="F20" s="77">
        <v>82.0</v>
      </c>
      <c r="G20" s="100">
        <v>1598.0</v>
      </c>
    </row>
    <row r="21">
      <c r="G21" s="100"/>
    </row>
    <row r="22">
      <c r="G22" s="100"/>
    </row>
    <row r="23">
      <c r="G23" s="100"/>
    </row>
    <row r="24">
      <c r="G24" s="100"/>
    </row>
    <row r="25">
      <c r="G25" s="100"/>
    </row>
    <row r="26">
      <c r="G26" s="100"/>
    </row>
    <row r="27">
      <c r="G27" s="100"/>
    </row>
    <row r="28">
      <c r="G28" s="100"/>
    </row>
    <row r="29">
      <c r="G29" s="100"/>
    </row>
    <row r="30">
      <c r="G30" s="100"/>
    </row>
    <row r="31">
      <c r="G31" s="100"/>
    </row>
    <row r="32">
      <c r="G32" s="100"/>
    </row>
    <row r="33">
      <c r="G33" s="100"/>
    </row>
    <row r="34">
      <c r="G34" s="100"/>
    </row>
    <row r="35">
      <c r="G35" s="100"/>
    </row>
    <row r="36">
      <c r="G36" s="100"/>
    </row>
    <row r="37">
      <c r="G37" s="100"/>
    </row>
    <row r="38">
      <c r="G38" s="100"/>
    </row>
    <row r="39">
      <c r="G39" s="100"/>
    </row>
    <row r="40">
      <c r="G40" s="100"/>
    </row>
    <row r="41">
      <c r="G41" s="100"/>
    </row>
    <row r="42">
      <c r="G42" s="100"/>
    </row>
    <row r="43">
      <c r="G43" s="100"/>
    </row>
    <row r="44">
      <c r="G44" s="100"/>
    </row>
    <row r="45">
      <c r="G45" s="100"/>
    </row>
    <row r="46">
      <c r="G46" s="100"/>
    </row>
    <row r="47">
      <c r="G47" s="100"/>
    </row>
    <row r="48">
      <c r="G48" s="100"/>
    </row>
    <row r="49">
      <c r="G49" s="100"/>
    </row>
    <row r="50">
      <c r="G50" s="100"/>
    </row>
    <row r="51">
      <c r="G51" s="100"/>
    </row>
    <row r="52">
      <c r="G52" s="100"/>
    </row>
    <row r="53">
      <c r="G53" s="100"/>
    </row>
    <row r="54">
      <c r="G54" s="100"/>
    </row>
    <row r="55">
      <c r="G55" s="100"/>
    </row>
    <row r="56">
      <c r="G56" s="100"/>
    </row>
    <row r="57">
      <c r="G57" s="100"/>
    </row>
    <row r="58">
      <c r="G58" s="100"/>
    </row>
    <row r="59">
      <c r="G59" s="100"/>
    </row>
    <row r="60">
      <c r="G60" s="100"/>
    </row>
    <row r="61">
      <c r="G61" s="100"/>
    </row>
    <row r="62">
      <c r="G62" s="100"/>
    </row>
    <row r="63">
      <c r="G63" s="100"/>
    </row>
    <row r="64">
      <c r="G64" s="100"/>
    </row>
    <row r="65">
      <c r="G65" s="100"/>
    </row>
    <row r="66">
      <c r="G66" s="100"/>
    </row>
    <row r="67">
      <c r="G67" s="100"/>
    </row>
    <row r="68">
      <c r="G68" s="100"/>
    </row>
    <row r="69">
      <c r="G69" s="100"/>
    </row>
    <row r="70">
      <c r="G70" s="100"/>
    </row>
    <row r="71">
      <c r="G71" s="100"/>
    </row>
    <row r="72">
      <c r="G72" s="100"/>
    </row>
    <row r="73">
      <c r="G73" s="100"/>
    </row>
    <row r="74">
      <c r="G74" s="100"/>
    </row>
    <row r="75">
      <c r="G75" s="100"/>
    </row>
    <row r="76">
      <c r="G76" s="100"/>
    </row>
    <row r="77">
      <c r="G77" s="100"/>
    </row>
    <row r="78">
      <c r="G78" s="100"/>
    </row>
    <row r="79">
      <c r="G79" s="100"/>
    </row>
    <row r="80">
      <c r="G80" s="100"/>
    </row>
    <row r="81">
      <c r="G81" s="100"/>
    </row>
    <row r="82">
      <c r="G82" s="100"/>
    </row>
    <row r="83">
      <c r="G83" s="100"/>
    </row>
    <row r="84">
      <c r="G84" s="100"/>
    </row>
    <row r="85">
      <c r="G85" s="100"/>
    </row>
    <row r="86">
      <c r="G86" s="100"/>
    </row>
    <row r="87">
      <c r="G87" s="100"/>
    </row>
    <row r="88">
      <c r="G88" s="100"/>
    </row>
    <row r="89">
      <c r="G89" s="100"/>
    </row>
    <row r="90">
      <c r="G90" s="100"/>
    </row>
    <row r="91">
      <c r="G91" s="100"/>
    </row>
    <row r="92">
      <c r="G92" s="100"/>
    </row>
    <row r="93">
      <c r="G93" s="100"/>
    </row>
    <row r="94">
      <c r="G94" s="100"/>
    </row>
    <row r="95">
      <c r="G95" s="100"/>
    </row>
    <row r="96">
      <c r="G96" s="100"/>
    </row>
    <row r="97">
      <c r="G97" s="100"/>
    </row>
    <row r="98">
      <c r="G98" s="100"/>
    </row>
    <row r="99">
      <c r="G99" s="100"/>
    </row>
    <row r="100">
      <c r="G100" s="100"/>
    </row>
    <row r="101">
      <c r="G101" s="100"/>
    </row>
    <row r="102">
      <c r="G102" s="100"/>
    </row>
    <row r="103">
      <c r="G103" s="100"/>
    </row>
    <row r="104">
      <c r="G104" s="100"/>
    </row>
    <row r="105">
      <c r="G105" s="100"/>
    </row>
    <row r="106">
      <c r="G106" s="100"/>
    </row>
    <row r="107">
      <c r="G107" s="100"/>
    </row>
    <row r="108">
      <c r="G108" s="100"/>
    </row>
    <row r="109">
      <c r="G109" s="100"/>
    </row>
    <row r="110">
      <c r="G110" s="100"/>
    </row>
    <row r="111">
      <c r="G111" s="100"/>
    </row>
    <row r="112">
      <c r="G112" s="100"/>
    </row>
    <row r="113">
      <c r="G113" s="100"/>
    </row>
    <row r="114">
      <c r="G114" s="100"/>
    </row>
    <row r="115">
      <c r="G115" s="100"/>
    </row>
    <row r="116">
      <c r="G116" s="100"/>
    </row>
    <row r="117">
      <c r="G117" s="100"/>
    </row>
    <row r="118">
      <c r="G118" s="100"/>
    </row>
    <row r="119">
      <c r="G119" s="100"/>
    </row>
    <row r="120">
      <c r="G120" s="100"/>
    </row>
    <row r="121">
      <c r="G121" s="100"/>
    </row>
    <row r="122">
      <c r="G122" s="100"/>
    </row>
    <row r="123">
      <c r="G123" s="100"/>
    </row>
    <row r="124">
      <c r="G124" s="100"/>
    </row>
    <row r="125">
      <c r="G125" s="100"/>
    </row>
    <row r="126">
      <c r="G126" s="100"/>
    </row>
    <row r="127">
      <c r="G127" s="100"/>
    </row>
    <row r="128">
      <c r="G128" s="100"/>
    </row>
    <row r="129">
      <c r="G129" s="100"/>
    </row>
    <row r="130">
      <c r="G130" s="100"/>
    </row>
    <row r="131">
      <c r="G131" s="100"/>
    </row>
    <row r="132">
      <c r="G132" s="100"/>
    </row>
    <row r="133">
      <c r="G133" s="100"/>
    </row>
    <row r="134">
      <c r="G134" s="100"/>
    </row>
    <row r="135">
      <c r="G135" s="100"/>
    </row>
    <row r="136">
      <c r="G136" s="100"/>
    </row>
    <row r="137">
      <c r="G137" s="100"/>
    </row>
    <row r="138">
      <c r="G138" s="100"/>
    </row>
    <row r="139">
      <c r="G139" s="100"/>
    </row>
    <row r="140">
      <c r="G140" s="100"/>
    </row>
    <row r="141">
      <c r="G141" s="100"/>
    </row>
    <row r="142">
      <c r="G142" s="100"/>
    </row>
    <row r="143">
      <c r="G143" s="100"/>
    </row>
    <row r="144">
      <c r="G144" s="100"/>
    </row>
    <row r="145">
      <c r="G145" s="100"/>
    </row>
    <row r="146">
      <c r="G146" s="100"/>
    </row>
    <row r="147">
      <c r="G147" s="100"/>
    </row>
    <row r="148">
      <c r="G148" s="100"/>
    </row>
    <row r="149">
      <c r="G149" s="100"/>
    </row>
    <row r="150">
      <c r="G150" s="100"/>
    </row>
    <row r="151">
      <c r="G151" s="100"/>
    </row>
    <row r="152">
      <c r="G152" s="100"/>
    </row>
    <row r="153">
      <c r="G153" s="100"/>
    </row>
    <row r="154">
      <c r="G154" s="100"/>
    </row>
    <row r="155">
      <c r="G155" s="100"/>
    </row>
    <row r="156">
      <c r="G156" s="100"/>
    </row>
    <row r="157">
      <c r="G157" s="100"/>
    </row>
    <row r="158">
      <c r="G158" s="100"/>
    </row>
    <row r="159">
      <c r="G159" s="100"/>
    </row>
    <row r="160">
      <c r="G160" s="100"/>
    </row>
    <row r="161">
      <c r="G161" s="100"/>
    </row>
    <row r="162">
      <c r="G162" s="100"/>
    </row>
    <row r="163">
      <c r="G163" s="100"/>
    </row>
    <row r="164">
      <c r="G164" s="100"/>
    </row>
    <row r="165">
      <c r="G165" s="100"/>
    </row>
    <row r="166">
      <c r="G166" s="100"/>
    </row>
    <row r="167">
      <c r="G167" s="100"/>
    </row>
    <row r="168">
      <c r="G168" s="100"/>
    </row>
    <row r="169">
      <c r="G169" s="100"/>
    </row>
    <row r="170">
      <c r="G170" s="100"/>
    </row>
    <row r="171">
      <c r="G171" s="100"/>
    </row>
    <row r="172">
      <c r="G172" s="100"/>
    </row>
    <row r="173">
      <c r="G173" s="100"/>
    </row>
    <row r="174">
      <c r="G174" s="100"/>
    </row>
    <row r="175">
      <c r="G175" s="100"/>
    </row>
    <row r="176">
      <c r="G176" s="100"/>
    </row>
    <row r="177">
      <c r="G177" s="100"/>
    </row>
    <row r="178">
      <c r="G178" s="100"/>
    </row>
    <row r="179">
      <c r="G179" s="100"/>
    </row>
    <row r="180">
      <c r="G180" s="100"/>
    </row>
    <row r="181">
      <c r="G181" s="100"/>
    </row>
    <row r="182">
      <c r="G182" s="100"/>
    </row>
    <row r="183">
      <c r="G183" s="100"/>
    </row>
    <row r="184">
      <c r="G184" s="100"/>
    </row>
    <row r="185">
      <c r="G185" s="100"/>
    </row>
    <row r="186">
      <c r="G186" s="100"/>
    </row>
    <row r="187">
      <c r="G187" s="100"/>
    </row>
    <row r="188">
      <c r="G188" s="100"/>
    </row>
    <row r="189">
      <c r="G189" s="100"/>
    </row>
    <row r="190">
      <c r="G190" s="100"/>
    </row>
    <row r="191">
      <c r="G191" s="100"/>
    </row>
    <row r="192">
      <c r="G192" s="100"/>
    </row>
    <row r="193">
      <c r="G193" s="100"/>
    </row>
    <row r="194">
      <c r="G194" s="100"/>
    </row>
    <row r="195">
      <c r="G195" s="100"/>
    </row>
    <row r="196">
      <c r="G196" s="100"/>
    </row>
    <row r="197">
      <c r="G197" s="100"/>
    </row>
    <row r="198">
      <c r="G198" s="100"/>
    </row>
    <row r="199">
      <c r="G199" s="100"/>
    </row>
    <row r="200">
      <c r="G200" s="100"/>
    </row>
    <row r="201">
      <c r="G201" s="100"/>
    </row>
    <row r="202">
      <c r="G202" s="100"/>
    </row>
    <row r="203">
      <c r="G203" s="100"/>
    </row>
    <row r="204">
      <c r="G204" s="100"/>
    </row>
    <row r="205">
      <c r="G205" s="100"/>
    </row>
    <row r="206">
      <c r="G206" s="100"/>
    </row>
    <row r="207">
      <c r="G207" s="100"/>
    </row>
    <row r="208">
      <c r="G208" s="100"/>
    </row>
    <row r="209">
      <c r="G209" s="100"/>
    </row>
    <row r="210">
      <c r="G210" s="100"/>
    </row>
    <row r="211">
      <c r="G211" s="100"/>
    </row>
    <row r="212">
      <c r="G212" s="100"/>
    </row>
    <row r="213">
      <c r="G213" s="100"/>
    </row>
    <row r="214">
      <c r="G214" s="100"/>
    </row>
    <row r="215">
      <c r="G215" s="100"/>
    </row>
    <row r="216">
      <c r="G216" s="100"/>
    </row>
    <row r="217">
      <c r="G217" s="100"/>
    </row>
    <row r="218">
      <c r="G218" s="100"/>
    </row>
    <row r="219">
      <c r="G219" s="100"/>
    </row>
    <row r="220">
      <c r="G220" s="100"/>
    </row>
    <row r="221">
      <c r="G221" s="100"/>
    </row>
    <row r="222">
      <c r="G222" s="100"/>
    </row>
    <row r="223">
      <c r="G223" s="100"/>
    </row>
    <row r="224">
      <c r="G224" s="100"/>
    </row>
    <row r="225">
      <c r="G225" s="100"/>
    </row>
    <row r="226">
      <c r="G226" s="100"/>
    </row>
    <row r="227">
      <c r="G227" s="100"/>
    </row>
    <row r="228">
      <c r="G228" s="100"/>
    </row>
    <row r="229">
      <c r="G229" s="100"/>
    </row>
    <row r="230">
      <c r="G230" s="100"/>
    </row>
    <row r="231">
      <c r="G231" s="100"/>
    </row>
    <row r="232">
      <c r="G232" s="100"/>
    </row>
    <row r="233">
      <c r="G233" s="100"/>
    </row>
    <row r="234">
      <c r="G234" s="100"/>
    </row>
    <row r="235">
      <c r="G235" s="100"/>
    </row>
    <row r="236">
      <c r="G236" s="100"/>
    </row>
    <row r="237">
      <c r="G237" s="100"/>
    </row>
    <row r="238">
      <c r="G238" s="100"/>
    </row>
    <row r="239">
      <c r="G239" s="100"/>
    </row>
    <row r="240">
      <c r="G240" s="100"/>
    </row>
    <row r="241">
      <c r="G241" s="100"/>
    </row>
    <row r="242">
      <c r="G242" s="100"/>
    </row>
    <row r="243">
      <c r="G243" s="100"/>
    </row>
    <row r="244">
      <c r="G244" s="100"/>
    </row>
    <row r="245">
      <c r="G245" s="100"/>
    </row>
    <row r="246">
      <c r="G246" s="100"/>
    </row>
    <row r="247">
      <c r="G247" s="100"/>
    </row>
    <row r="248">
      <c r="G248" s="100"/>
    </row>
    <row r="249">
      <c r="G249" s="100"/>
    </row>
    <row r="250">
      <c r="G250" s="100"/>
    </row>
    <row r="251">
      <c r="G251" s="100"/>
    </row>
    <row r="252">
      <c r="G252" s="100"/>
    </row>
    <row r="253">
      <c r="G253" s="100"/>
    </row>
    <row r="254">
      <c r="G254" s="100"/>
    </row>
    <row r="255">
      <c r="G255" s="100"/>
    </row>
    <row r="256">
      <c r="G256" s="100"/>
    </row>
    <row r="257">
      <c r="G257" s="100"/>
    </row>
    <row r="258">
      <c r="G258" s="100"/>
    </row>
    <row r="259">
      <c r="G259" s="100"/>
    </row>
    <row r="260">
      <c r="G260" s="100"/>
    </row>
    <row r="261">
      <c r="G261" s="100"/>
    </row>
    <row r="262">
      <c r="G262" s="100"/>
    </row>
    <row r="263">
      <c r="G263" s="100"/>
    </row>
    <row r="264">
      <c r="G264" s="100"/>
    </row>
    <row r="265">
      <c r="G265" s="100"/>
    </row>
    <row r="266">
      <c r="G266" s="100"/>
    </row>
    <row r="267">
      <c r="G267" s="100"/>
    </row>
    <row r="268">
      <c r="G268" s="100"/>
    </row>
    <row r="269">
      <c r="G269" s="100"/>
    </row>
    <row r="270">
      <c r="G270" s="100"/>
    </row>
    <row r="271">
      <c r="G271" s="100"/>
    </row>
    <row r="272">
      <c r="G272" s="100"/>
    </row>
    <row r="273">
      <c r="G273" s="100"/>
    </row>
    <row r="274">
      <c r="G274" s="100"/>
    </row>
    <row r="275">
      <c r="G275" s="100"/>
    </row>
    <row r="276">
      <c r="G276" s="100"/>
    </row>
    <row r="277">
      <c r="G277" s="100"/>
    </row>
    <row r="278">
      <c r="G278" s="100"/>
    </row>
    <row r="279">
      <c r="G279" s="100"/>
    </row>
    <row r="280">
      <c r="G280" s="100"/>
    </row>
    <row r="281">
      <c r="G281" s="100"/>
    </row>
    <row r="282">
      <c r="G282" s="100"/>
    </row>
    <row r="283">
      <c r="G283" s="100"/>
    </row>
    <row r="284">
      <c r="G284" s="100"/>
    </row>
    <row r="285">
      <c r="G285" s="100"/>
    </row>
    <row r="286">
      <c r="G286" s="100"/>
    </row>
    <row r="287">
      <c r="G287" s="100"/>
    </row>
    <row r="288">
      <c r="G288" s="100"/>
    </row>
    <row r="289">
      <c r="G289" s="100"/>
    </row>
    <row r="290">
      <c r="G290" s="100"/>
    </row>
    <row r="291">
      <c r="G291" s="100"/>
    </row>
    <row r="292">
      <c r="G292" s="100"/>
    </row>
    <row r="293">
      <c r="G293" s="100"/>
    </row>
    <row r="294">
      <c r="G294" s="100"/>
    </row>
    <row r="295">
      <c r="G295" s="100"/>
    </row>
    <row r="296">
      <c r="G296" s="100"/>
    </row>
    <row r="297">
      <c r="G297" s="100"/>
    </row>
    <row r="298">
      <c r="G298" s="100"/>
    </row>
    <row r="299">
      <c r="G299" s="100"/>
    </row>
    <row r="300">
      <c r="G300" s="100"/>
    </row>
    <row r="301">
      <c r="G301" s="100"/>
    </row>
    <row r="302">
      <c r="G302" s="100"/>
    </row>
    <row r="303">
      <c r="G303" s="100"/>
    </row>
    <row r="304">
      <c r="G304" s="100"/>
    </row>
    <row r="305">
      <c r="G305" s="100"/>
    </row>
    <row r="306">
      <c r="G306" s="100"/>
    </row>
    <row r="307">
      <c r="G307" s="100"/>
    </row>
    <row r="308">
      <c r="G308" s="100"/>
    </row>
    <row r="309">
      <c r="G309" s="100"/>
    </row>
    <row r="310">
      <c r="G310" s="100"/>
    </row>
    <row r="311">
      <c r="G311" s="100"/>
    </row>
    <row r="312">
      <c r="G312" s="100"/>
    </row>
    <row r="313">
      <c r="G313" s="100"/>
    </row>
    <row r="314">
      <c r="G314" s="100"/>
    </row>
    <row r="315">
      <c r="G315" s="100"/>
    </row>
    <row r="316">
      <c r="G316" s="100"/>
    </row>
    <row r="317">
      <c r="G317" s="100"/>
    </row>
    <row r="318">
      <c r="G318" s="100"/>
    </row>
    <row r="319">
      <c r="G319" s="100"/>
    </row>
    <row r="320">
      <c r="G320" s="100"/>
    </row>
    <row r="321">
      <c r="G321" s="100"/>
    </row>
    <row r="322">
      <c r="G322" s="100"/>
    </row>
    <row r="323">
      <c r="G323" s="100"/>
    </row>
    <row r="324">
      <c r="G324" s="100"/>
    </row>
    <row r="325">
      <c r="G325" s="100"/>
    </row>
    <row r="326">
      <c r="G326" s="100"/>
    </row>
    <row r="327">
      <c r="G327" s="100"/>
    </row>
    <row r="328">
      <c r="G328" s="100"/>
    </row>
    <row r="329">
      <c r="G329" s="100"/>
    </row>
    <row r="330">
      <c r="G330" s="100"/>
    </row>
    <row r="331">
      <c r="G331" s="100"/>
    </row>
    <row r="332">
      <c r="G332" s="100"/>
    </row>
    <row r="333">
      <c r="G333" s="100"/>
    </row>
    <row r="334">
      <c r="G334" s="100"/>
    </row>
    <row r="335">
      <c r="G335" s="100"/>
    </row>
    <row r="336">
      <c r="G336" s="100"/>
    </row>
    <row r="337">
      <c r="G337" s="100"/>
    </row>
    <row r="338">
      <c r="G338" s="100"/>
    </row>
    <row r="339">
      <c r="G339" s="100"/>
    </row>
    <row r="340">
      <c r="G340" s="100"/>
    </row>
    <row r="341">
      <c r="G341" s="100"/>
    </row>
    <row r="342">
      <c r="G342" s="100"/>
    </row>
    <row r="343">
      <c r="G343" s="100"/>
    </row>
    <row r="344">
      <c r="G344" s="100"/>
    </row>
    <row r="345">
      <c r="G345" s="100"/>
    </row>
    <row r="346">
      <c r="G346" s="100"/>
    </row>
    <row r="347">
      <c r="G347" s="100"/>
    </row>
    <row r="348">
      <c r="G348" s="100"/>
    </row>
    <row r="349">
      <c r="G349" s="100"/>
    </row>
    <row r="350">
      <c r="G350" s="100"/>
    </row>
    <row r="351">
      <c r="G351" s="100"/>
    </row>
    <row r="352">
      <c r="G352" s="100"/>
    </row>
    <row r="353">
      <c r="G353" s="100"/>
    </row>
    <row r="354">
      <c r="G354" s="100"/>
    </row>
    <row r="355">
      <c r="G355" s="100"/>
    </row>
    <row r="356">
      <c r="G356" s="100"/>
    </row>
    <row r="357">
      <c r="G357" s="100"/>
    </row>
    <row r="358">
      <c r="G358" s="100"/>
    </row>
    <row r="359">
      <c r="G359" s="100"/>
    </row>
    <row r="360">
      <c r="G360" s="100"/>
    </row>
    <row r="361">
      <c r="G361" s="100"/>
    </row>
    <row r="362">
      <c r="G362" s="100"/>
    </row>
    <row r="363">
      <c r="G363" s="100"/>
    </row>
    <row r="364">
      <c r="G364" s="100"/>
    </row>
    <row r="365">
      <c r="G365" s="100"/>
    </row>
    <row r="366">
      <c r="G366" s="100"/>
    </row>
    <row r="367">
      <c r="G367" s="100"/>
    </row>
    <row r="368">
      <c r="G368" s="100"/>
    </row>
    <row r="369">
      <c r="G369" s="100"/>
    </row>
    <row r="370">
      <c r="G370" s="100"/>
    </row>
    <row r="371">
      <c r="G371" s="100"/>
    </row>
    <row r="372">
      <c r="G372" s="100"/>
    </row>
    <row r="373">
      <c r="G373" s="100"/>
    </row>
    <row r="374">
      <c r="G374" s="100"/>
    </row>
    <row r="375">
      <c r="G375" s="100"/>
    </row>
    <row r="376">
      <c r="G376" s="100"/>
    </row>
    <row r="377">
      <c r="G377" s="100"/>
    </row>
    <row r="378">
      <c r="G378" s="100"/>
    </row>
    <row r="379">
      <c r="G379" s="100"/>
    </row>
    <row r="380">
      <c r="G380" s="100"/>
    </row>
    <row r="381">
      <c r="G381" s="100"/>
    </row>
    <row r="382">
      <c r="G382" s="100"/>
    </row>
    <row r="383">
      <c r="G383" s="100"/>
    </row>
    <row r="384">
      <c r="G384" s="100"/>
    </row>
    <row r="385">
      <c r="G385" s="100"/>
    </row>
    <row r="386">
      <c r="G386" s="100"/>
    </row>
    <row r="387">
      <c r="G387" s="100"/>
    </row>
    <row r="388">
      <c r="G388" s="100"/>
    </row>
    <row r="389">
      <c r="G389" s="100"/>
    </row>
    <row r="390">
      <c r="G390" s="100"/>
    </row>
    <row r="391">
      <c r="G391" s="100"/>
    </row>
    <row r="392">
      <c r="G392" s="100"/>
    </row>
    <row r="393">
      <c r="G393" s="100"/>
    </row>
    <row r="394">
      <c r="G394" s="100"/>
    </row>
    <row r="395">
      <c r="G395" s="100"/>
    </row>
    <row r="396">
      <c r="G396" s="100"/>
    </row>
    <row r="397">
      <c r="G397" s="100"/>
    </row>
    <row r="398">
      <c r="G398" s="100"/>
    </row>
    <row r="399">
      <c r="G399" s="100"/>
    </row>
    <row r="400">
      <c r="G400" s="100"/>
    </row>
    <row r="401">
      <c r="G401" s="100"/>
    </row>
    <row r="402">
      <c r="G402" s="100"/>
    </row>
    <row r="403">
      <c r="G403" s="100"/>
    </row>
    <row r="404">
      <c r="G404" s="100"/>
    </row>
    <row r="405">
      <c r="G405" s="100"/>
    </row>
    <row r="406">
      <c r="G406" s="100"/>
    </row>
    <row r="407">
      <c r="G407" s="100"/>
    </row>
    <row r="408">
      <c r="G408" s="100"/>
    </row>
    <row r="409">
      <c r="G409" s="100"/>
    </row>
    <row r="410">
      <c r="G410" s="100"/>
    </row>
    <row r="411">
      <c r="G411" s="100"/>
    </row>
    <row r="412">
      <c r="G412" s="100"/>
    </row>
    <row r="413">
      <c r="G413" s="100"/>
    </row>
    <row r="414">
      <c r="G414" s="100"/>
    </row>
    <row r="415">
      <c r="G415" s="100"/>
    </row>
    <row r="416">
      <c r="G416" s="100"/>
    </row>
    <row r="417">
      <c r="G417" s="100"/>
    </row>
    <row r="418">
      <c r="G418" s="100"/>
    </row>
    <row r="419">
      <c r="G419" s="100"/>
    </row>
    <row r="420">
      <c r="G420" s="100"/>
    </row>
    <row r="421">
      <c r="G421" s="100"/>
    </row>
    <row r="422">
      <c r="G422" s="100"/>
    </row>
    <row r="423">
      <c r="G423" s="100"/>
    </row>
    <row r="424">
      <c r="G424" s="100"/>
    </row>
    <row r="425">
      <c r="G425" s="100"/>
    </row>
    <row r="426">
      <c r="G426" s="100"/>
    </row>
    <row r="427">
      <c r="G427" s="100"/>
    </row>
    <row r="428">
      <c r="G428" s="100"/>
    </row>
    <row r="429">
      <c r="G429" s="100"/>
    </row>
    <row r="430">
      <c r="G430" s="100"/>
    </row>
    <row r="431">
      <c r="G431" s="100"/>
    </row>
    <row r="432">
      <c r="G432" s="100"/>
    </row>
    <row r="433">
      <c r="G433" s="100"/>
    </row>
    <row r="434">
      <c r="G434" s="100"/>
    </row>
    <row r="435">
      <c r="G435" s="100"/>
    </row>
    <row r="436">
      <c r="G436" s="100"/>
    </row>
    <row r="437">
      <c r="G437" s="100"/>
    </row>
    <row r="438">
      <c r="G438" s="100"/>
    </row>
    <row r="439">
      <c r="G439" s="100"/>
    </row>
    <row r="440">
      <c r="G440" s="100"/>
    </row>
    <row r="441">
      <c r="G441" s="100"/>
    </row>
    <row r="442">
      <c r="G442" s="100"/>
    </row>
    <row r="443">
      <c r="G443" s="100"/>
    </row>
    <row r="444">
      <c r="G444" s="100"/>
    </row>
    <row r="445">
      <c r="G445" s="100"/>
    </row>
    <row r="446">
      <c r="G446" s="100"/>
    </row>
    <row r="447">
      <c r="G447" s="100"/>
    </row>
    <row r="448">
      <c r="G448" s="100"/>
    </row>
    <row r="449">
      <c r="G449" s="100"/>
    </row>
    <row r="450">
      <c r="G450" s="100"/>
    </row>
    <row r="451">
      <c r="G451" s="100"/>
    </row>
    <row r="452">
      <c r="G452" s="100"/>
    </row>
    <row r="453">
      <c r="G453" s="100"/>
    </row>
    <row r="454">
      <c r="G454" s="100"/>
    </row>
    <row r="455">
      <c r="G455" s="100"/>
    </row>
    <row r="456">
      <c r="G456" s="100"/>
    </row>
    <row r="457">
      <c r="G457" s="100"/>
    </row>
    <row r="458">
      <c r="G458" s="100"/>
    </row>
    <row r="459">
      <c r="G459" s="100"/>
    </row>
    <row r="460">
      <c r="G460" s="100"/>
    </row>
    <row r="461">
      <c r="G461" s="100"/>
    </row>
    <row r="462">
      <c r="G462" s="100"/>
    </row>
    <row r="463">
      <c r="G463" s="100"/>
    </row>
    <row r="464">
      <c r="G464" s="100"/>
    </row>
    <row r="465">
      <c r="G465" s="100"/>
    </row>
    <row r="466">
      <c r="G466" s="100"/>
    </row>
    <row r="467">
      <c r="G467" s="100"/>
    </row>
    <row r="468">
      <c r="G468" s="100"/>
    </row>
    <row r="469">
      <c r="G469" s="100"/>
    </row>
    <row r="470">
      <c r="G470" s="100"/>
    </row>
    <row r="471">
      <c r="G471" s="100"/>
    </row>
    <row r="472">
      <c r="G472" s="100"/>
    </row>
    <row r="473">
      <c r="G473" s="100"/>
    </row>
    <row r="474">
      <c r="G474" s="100"/>
    </row>
    <row r="475">
      <c r="G475" s="100"/>
    </row>
    <row r="476">
      <c r="G476" s="100"/>
    </row>
    <row r="477">
      <c r="G477" s="100"/>
    </row>
    <row r="478">
      <c r="G478" s="100"/>
    </row>
    <row r="479">
      <c r="G479" s="100"/>
    </row>
    <row r="480">
      <c r="G480" s="100"/>
    </row>
    <row r="481">
      <c r="G481" s="100"/>
    </row>
    <row r="482">
      <c r="G482" s="100"/>
    </row>
    <row r="483">
      <c r="G483" s="100"/>
    </row>
    <row r="484">
      <c r="G484" s="100"/>
    </row>
    <row r="485">
      <c r="G485" s="100"/>
    </row>
    <row r="486">
      <c r="G486" s="100"/>
    </row>
    <row r="487">
      <c r="G487" s="100"/>
    </row>
    <row r="488">
      <c r="G488" s="100"/>
    </row>
    <row r="489">
      <c r="G489" s="100"/>
    </row>
    <row r="490">
      <c r="G490" s="100"/>
    </row>
    <row r="491">
      <c r="G491" s="100"/>
    </row>
    <row r="492">
      <c r="G492" s="100"/>
    </row>
    <row r="493">
      <c r="G493" s="100"/>
    </row>
    <row r="494">
      <c r="G494" s="100"/>
    </row>
    <row r="495">
      <c r="G495" s="100"/>
    </row>
    <row r="496">
      <c r="G496" s="100"/>
    </row>
    <row r="497">
      <c r="G497" s="100"/>
    </row>
    <row r="498">
      <c r="G498" s="100"/>
    </row>
    <row r="499">
      <c r="G499" s="100"/>
    </row>
    <row r="500">
      <c r="G500" s="100"/>
    </row>
    <row r="501">
      <c r="G501" s="100"/>
    </row>
    <row r="502">
      <c r="G502" s="100"/>
    </row>
    <row r="503">
      <c r="G503" s="100"/>
    </row>
    <row r="504">
      <c r="G504" s="100"/>
    </row>
    <row r="505">
      <c r="G505" s="100"/>
    </row>
    <row r="506">
      <c r="G506" s="100"/>
    </row>
    <row r="507">
      <c r="G507" s="100"/>
    </row>
    <row r="508">
      <c r="G508" s="100"/>
    </row>
    <row r="509">
      <c r="G509" s="100"/>
    </row>
    <row r="510">
      <c r="G510" s="100"/>
    </row>
    <row r="511">
      <c r="G511" s="100"/>
    </row>
    <row r="512">
      <c r="G512" s="100"/>
    </row>
    <row r="513">
      <c r="G513" s="100"/>
    </row>
    <row r="514">
      <c r="G514" s="100"/>
    </row>
    <row r="515">
      <c r="G515" s="100"/>
    </row>
    <row r="516">
      <c r="G516" s="100"/>
    </row>
    <row r="517">
      <c r="G517" s="100"/>
    </row>
    <row r="518">
      <c r="G518" s="100"/>
    </row>
    <row r="519">
      <c r="G519" s="100"/>
    </row>
    <row r="520">
      <c r="G520" s="100"/>
    </row>
    <row r="521">
      <c r="G521" s="100"/>
    </row>
    <row r="522">
      <c r="G522" s="100"/>
    </row>
    <row r="523">
      <c r="G523" s="100"/>
    </row>
    <row r="524">
      <c r="G524" s="100"/>
    </row>
    <row r="525">
      <c r="G525" s="100"/>
    </row>
    <row r="526">
      <c r="G526" s="100"/>
    </row>
    <row r="527">
      <c r="G527" s="100"/>
    </row>
    <row r="528">
      <c r="G528" s="100"/>
    </row>
    <row r="529">
      <c r="G529" s="100"/>
    </row>
    <row r="530">
      <c r="G530" s="100"/>
    </row>
    <row r="531">
      <c r="G531" s="100"/>
    </row>
    <row r="532">
      <c r="G532" s="100"/>
    </row>
    <row r="533">
      <c r="G533" s="100"/>
    </row>
    <row r="534">
      <c r="G534" s="100"/>
    </row>
    <row r="535">
      <c r="G535" s="100"/>
    </row>
    <row r="536">
      <c r="G536" s="100"/>
    </row>
    <row r="537">
      <c r="G537" s="100"/>
    </row>
    <row r="538">
      <c r="G538" s="100"/>
    </row>
    <row r="539">
      <c r="G539" s="100"/>
    </row>
    <row r="540">
      <c r="G540" s="100"/>
    </row>
    <row r="541">
      <c r="G541" s="100"/>
    </row>
    <row r="542">
      <c r="G542" s="100"/>
    </row>
    <row r="543">
      <c r="G543" s="100"/>
    </row>
    <row r="544">
      <c r="G544" s="100"/>
    </row>
    <row r="545">
      <c r="G545" s="100"/>
    </row>
    <row r="546">
      <c r="G546" s="100"/>
    </row>
    <row r="547">
      <c r="G547" s="100"/>
    </row>
    <row r="548">
      <c r="G548" s="100"/>
    </row>
    <row r="549">
      <c r="G549" s="100"/>
    </row>
    <row r="550">
      <c r="G550" s="100"/>
    </row>
    <row r="551">
      <c r="G551" s="100"/>
    </row>
    <row r="552">
      <c r="G552" s="100"/>
    </row>
    <row r="553">
      <c r="G553" s="100"/>
    </row>
    <row r="554">
      <c r="G554" s="100"/>
    </row>
    <row r="555">
      <c r="G555" s="100"/>
    </row>
    <row r="556">
      <c r="G556" s="100"/>
    </row>
    <row r="557">
      <c r="G557" s="100"/>
    </row>
    <row r="558">
      <c r="G558" s="100"/>
    </row>
    <row r="559">
      <c r="G559" s="100"/>
    </row>
    <row r="560">
      <c r="G560" s="100"/>
    </row>
    <row r="561">
      <c r="G561" s="100"/>
    </row>
    <row r="562">
      <c r="G562" s="100"/>
    </row>
    <row r="563">
      <c r="G563" s="100"/>
    </row>
    <row r="564">
      <c r="G564" s="100"/>
    </row>
    <row r="565">
      <c r="G565" s="100"/>
    </row>
    <row r="566">
      <c r="G566" s="100"/>
    </row>
    <row r="567">
      <c r="G567" s="100"/>
    </row>
    <row r="568">
      <c r="G568" s="100"/>
    </row>
    <row r="569">
      <c r="G569" s="100"/>
    </row>
    <row r="570">
      <c r="G570" s="100"/>
    </row>
    <row r="571">
      <c r="G571" s="100"/>
    </row>
    <row r="572">
      <c r="G572" s="100"/>
    </row>
    <row r="573">
      <c r="G573" s="100"/>
    </row>
    <row r="574">
      <c r="G574" s="100"/>
    </row>
    <row r="575">
      <c r="G575" s="100"/>
    </row>
    <row r="576">
      <c r="G576" s="100"/>
    </row>
    <row r="577">
      <c r="G577" s="100"/>
    </row>
    <row r="578">
      <c r="G578" s="100"/>
    </row>
    <row r="579">
      <c r="G579" s="100"/>
    </row>
    <row r="580">
      <c r="G580" s="100"/>
    </row>
    <row r="581">
      <c r="G581" s="100"/>
    </row>
    <row r="582">
      <c r="G582" s="100"/>
    </row>
    <row r="583">
      <c r="G583" s="100"/>
    </row>
    <row r="584">
      <c r="G584" s="100"/>
    </row>
    <row r="585">
      <c r="G585" s="100"/>
    </row>
    <row r="586">
      <c r="G586" s="100"/>
    </row>
    <row r="587">
      <c r="G587" s="100"/>
    </row>
    <row r="588">
      <c r="G588" s="100"/>
    </row>
    <row r="589">
      <c r="G589" s="100"/>
    </row>
    <row r="590">
      <c r="G590" s="100"/>
    </row>
    <row r="591">
      <c r="G591" s="100"/>
    </row>
    <row r="592">
      <c r="G592" s="100"/>
    </row>
    <row r="593">
      <c r="G593" s="100"/>
    </row>
    <row r="594">
      <c r="G594" s="100"/>
    </row>
    <row r="595">
      <c r="G595" s="100"/>
    </row>
    <row r="596">
      <c r="G596" s="100"/>
    </row>
    <row r="597">
      <c r="G597" s="100"/>
    </row>
    <row r="598">
      <c r="G598" s="100"/>
    </row>
    <row r="599">
      <c r="G599" s="100"/>
    </row>
    <row r="600">
      <c r="G600" s="100"/>
    </row>
    <row r="601">
      <c r="G601" s="100"/>
    </row>
    <row r="602">
      <c r="G602" s="100"/>
    </row>
    <row r="603">
      <c r="G603" s="100"/>
    </row>
    <row r="604">
      <c r="G604" s="100"/>
    </row>
    <row r="605">
      <c r="G605" s="100"/>
    </row>
    <row r="606">
      <c r="G606" s="100"/>
    </row>
    <row r="607">
      <c r="G607" s="100"/>
    </row>
    <row r="608">
      <c r="G608" s="100"/>
    </row>
    <row r="609">
      <c r="G609" s="100"/>
    </row>
    <row r="610">
      <c r="G610" s="100"/>
    </row>
    <row r="611">
      <c r="G611" s="100"/>
    </row>
    <row r="612">
      <c r="G612" s="100"/>
    </row>
    <row r="613">
      <c r="G613" s="100"/>
    </row>
    <row r="614">
      <c r="G614" s="100"/>
    </row>
    <row r="615">
      <c r="G615" s="100"/>
    </row>
    <row r="616">
      <c r="G616" s="100"/>
    </row>
    <row r="617">
      <c r="G617" s="100"/>
    </row>
    <row r="618">
      <c r="G618" s="100"/>
    </row>
    <row r="619">
      <c r="G619" s="100"/>
    </row>
    <row r="620">
      <c r="G620" s="100"/>
    </row>
    <row r="621">
      <c r="G621" s="100"/>
    </row>
    <row r="622">
      <c r="G622" s="100"/>
    </row>
    <row r="623">
      <c r="G623" s="100"/>
    </row>
    <row r="624">
      <c r="G624" s="100"/>
    </row>
    <row r="625">
      <c r="G625" s="100"/>
    </row>
    <row r="626">
      <c r="G626" s="100"/>
    </row>
    <row r="627">
      <c r="G627" s="100"/>
    </row>
    <row r="628">
      <c r="G628" s="100"/>
    </row>
    <row r="629">
      <c r="G629" s="100"/>
    </row>
    <row r="630">
      <c r="G630" s="100"/>
    </row>
    <row r="631">
      <c r="G631" s="100"/>
    </row>
    <row r="632">
      <c r="G632" s="100"/>
    </row>
    <row r="633">
      <c r="G633" s="100"/>
    </row>
    <row r="634">
      <c r="G634" s="100"/>
    </row>
    <row r="635">
      <c r="G635" s="100"/>
    </row>
    <row r="636">
      <c r="G636" s="100"/>
    </row>
    <row r="637">
      <c r="G637" s="100"/>
    </row>
    <row r="638">
      <c r="G638" s="100"/>
    </row>
    <row r="639">
      <c r="G639" s="100"/>
    </row>
    <row r="640">
      <c r="G640" s="100"/>
    </row>
    <row r="641">
      <c r="G641" s="100"/>
    </row>
    <row r="642">
      <c r="G642" s="100"/>
    </row>
    <row r="643">
      <c r="G643" s="100"/>
    </row>
    <row r="644">
      <c r="G644" s="100"/>
    </row>
    <row r="645">
      <c r="G645" s="100"/>
    </row>
    <row r="646">
      <c r="G646" s="100"/>
    </row>
    <row r="647">
      <c r="G647" s="100"/>
    </row>
    <row r="648">
      <c r="G648" s="100"/>
    </row>
    <row r="649">
      <c r="G649" s="100"/>
    </row>
    <row r="650">
      <c r="G650" s="100"/>
    </row>
    <row r="651">
      <c r="G651" s="100"/>
    </row>
    <row r="652">
      <c r="G652" s="100"/>
    </row>
    <row r="653">
      <c r="G653" s="100"/>
    </row>
    <row r="654">
      <c r="G654" s="100"/>
    </row>
    <row r="655">
      <c r="G655" s="100"/>
    </row>
    <row r="656">
      <c r="G656" s="100"/>
    </row>
    <row r="657">
      <c r="G657" s="100"/>
    </row>
    <row r="658">
      <c r="G658" s="100"/>
    </row>
    <row r="659">
      <c r="G659" s="100"/>
    </row>
    <row r="660">
      <c r="G660" s="100"/>
    </row>
    <row r="661">
      <c r="G661" s="100"/>
    </row>
    <row r="662">
      <c r="G662" s="100"/>
    </row>
    <row r="663">
      <c r="G663" s="100"/>
    </row>
    <row r="664">
      <c r="G664" s="100"/>
    </row>
    <row r="665">
      <c r="G665" s="100"/>
    </row>
    <row r="666">
      <c r="G666" s="100"/>
    </row>
    <row r="667">
      <c r="G667" s="100"/>
    </row>
    <row r="668">
      <c r="G668" s="100"/>
    </row>
    <row r="669">
      <c r="G669" s="100"/>
    </row>
    <row r="670">
      <c r="G670" s="100"/>
    </row>
    <row r="671">
      <c r="G671" s="100"/>
    </row>
    <row r="672">
      <c r="G672" s="100"/>
    </row>
    <row r="673">
      <c r="G673" s="100"/>
    </row>
    <row r="674">
      <c r="G674" s="100"/>
    </row>
    <row r="675">
      <c r="G675" s="100"/>
    </row>
    <row r="676">
      <c r="G676" s="100"/>
    </row>
    <row r="677">
      <c r="G677" s="100"/>
    </row>
    <row r="678">
      <c r="G678" s="100"/>
    </row>
    <row r="679">
      <c r="G679" s="100"/>
    </row>
    <row r="680">
      <c r="G680" s="100"/>
    </row>
    <row r="681">
      <c r="G681" s="100"/>
    </row>
    <row r="682">
      <c r="G682" s="100"/>
    </row>
    <row r="683">
      <c r="G683" s="100"/>
    </row>
    <row r="684">
      <c r="G684" s="100"/>
    </row>
    <row r="685">
      <c r="G685" s="100"/>
    </row>
    <row r="686">
      <c r="G686" s="100"/>
    </row>
    <row r="687">
      <c r="G687" s="100"/>
    </row>
    <row r="688">
      <c r="G688" s="100"/>
    </row>
    <row r="689">
      <c r="G689" s="100"/>
    </row>
    <row r="690">
      <c r="G690" s="100"/>
    </row>
    <row r="691">
      <c r="G691" s="100"/>
    </row>
    <row r="692">
      <c r="G692" s="100"/>
    </row>
    <row r="693">
      <c r="G693" s="100"/>
    </row>
    <row r="694">
      <c r="G694" s="100"/>
    </row>
    <row r="695">
      <c r="G695" s="100"/>
    </row>
    <row r="696">
      <c r="G696" s="100"/>
    </row>
    <row r="697">
      <c r="G697" s="100"/>
    </row>
    <row r="698">
      <c r="G698" s="100"/>
    </row>
    <row r="699">
      <c r="G699" s="100"/>
    </row>
    <row r="700">
      <c r="G700" s="100"/>
    </row>
    <row r="701">
      <c r="G701" s="100"/>
    </row>
    <row r="702">
      <c r="G702" s="100"/>
    </row>
    <row r="703">
      <c r="G703" s="100"/>
    </row>
    <row r="704">
      <c r="G704" s="100"/>
    </row>
    <row r="705">
      <c r="G705" s="100"/>
    </row>
    <row r="706">
      <c r="G706" s="100"/>
    </row>
    <row r="707">
      <c r="G707" s="100"/>
    </row>
    <row r="708">
      <c r="G708" s="100"/>
    </row>
    <row r="709">
      <c r="G709" s="100"/>
    </row>
    <row r="710">
      <c r="G710" s="100"/>
    </row>
    <row r="711">
      <c r="G711" s="100"/>
    </row>
    <row r="712">
      <c r="G712" s="100"/>
    </row>
    <row r="713">
      <c r="G713" s="100"/>
    </row>
    <row r="714">
      <c r="G714" s="100"/>
    </row>
    <row r="715">
      <c r="G715" s="100"/>
    </row>
    <row r="716">
      <c r="G716" s="100"/>
    </row>
    <row r="717">
      <c r="G717" s="100"/>
    </row>
    <row r="718">
      <c r="G718" s="100"/>
    </row>
    <row r="719">
      <c r="G719" s="100"/>
    </row>
    <row r="720">
      <c r="G720" s="100"/>
    </row>
    <row r="721">
      <c r="G721" s="100"/>
    </row>
    <row r="722">
      <c r="G722" s="100"/>
    </row>
    <row r="723">
      <c r="G723" s="100"/>
    </row>
    <row r="724">
      <c r="G724" s="100"/>
    </row>
    <row r="725">
      <c r="G725" s="100"/>
    </row>
    <row r="726">
      <c r="G726" s="100"/>
    </row>
    <row r="727">
      <c r="G727" s="100"/>
    </row>
    <row r="728">
      <c r="G728" s="100"/>
    </row>
    <row r="729">
      <c r="G729" s="100"/>
    </row>
    <row r="730">
      <c r="G730" s="100"/>
    </row>
    <row r="731">
      <c r="G731" s="100"/>
    </row>
    <row r="732">
      <c r="G732" s="100"/>
    </row>
    <row r="733">
      <c r="G733" s="100"/>
    </row>
    <row r="734">
      <c r="G734" s="100"/>
    </row>
    <row r="735">
      <c r="G735" s="100"/>
    </row>
    <row r="736">
      <c r="G736" s="100"/>
    </row>
    <row r="737">
      <c r="G737" s="100"/>
    </row>
    <row r="738">
      <c r="G738" s="100"/>
    </row>
    <row r="739">
      <c r="G739" s="100"/>
    </row>
    <row r="740">
      <c r="G740" s="100"/>
    </row>
    <row r="741">
      <c r="G741" s="100"/>
    </row>
    <row r="742">
      <c r="G742" s="100"/>
    </row>
    <row r="743">
      <c r="G743" s="100"/>
    </row>
    <row r="744">
      <c r="G744" s="100"/>
    </row>
    <row r="745">
      <c r="G745" s="100"/>
    </row>
    <row r="746">
      <c r="G746" s="100"/>
    </row>
    <row r="747">
      <c r="G747" s="100"/>
    </row>
    <row r="748">
      <c r="G748" s="100"/>
    </row>
    <row r="749">
      <c r="G749" s="100"/>
    </row>
    <row r="750">
      <c r="G750" s="100"/>
    </row>
    <row r="751">
      <c r="G751" s="100"/>
    </row>
    <row r="752">
      <c r="G752" s="100"/>
    </row>
    <row r="753">
      <c r="G753" s="100"/>
    </row>
    <row r="754">
      <c r="G754" s="100"/>
    </row>
    <row r="755">
      <c r="G755" s="100"/>
    </row>
    <row r="756">
      <c r="G756" s="100"/>
    </row>
    <row r="757">
      <c r="G757" s="100"/>
    </row>
    <row r="758">
      <c r="G758" s="100"/>
    </row>
    <row r="759">
      <c r="G759" s="100"/>
    </row>
    <row r="760">
      <c r="G760" s="100"/>
    </row>
    <row r="761">
      <c r="G761" s="100"/>
    </row>
    <row r="762">
      <c r="G762" s="100"/>
    </row>
    <row r="763">
      <c r="G763" s="100"/>
    </row>
    <row r="764">
      <c r="G764" s="100"/>
    </row>
    <row r="765">
      <c r="G765" s="100"/>
    </row>
    <row r="766">
      <c r="G766" s="100"/>
    </row>
    <row r="767">
      <c r="G767" s="100"/>
    </row>
    <row r="768">
      <c r="G768" s="100"/>
    </row>
    <row r="769">
      <c r="G769" s="100"/>
    </row>
    <row r="770">
      <c r="G770" s="100"/>
    </row>
    <row r="771">
      <c r="G771" s="100"/>
    </row>
    <row r="772">
      <c r="G772" s="100"/>
    </row>
    <row r="773">
      <c r="G773" s="100"/>
    </row>
    <row r="774">
      <c r="G774" s="100"/>
    </row>
    <row r="775">
      <c r="G775" s="100"/>
    </row>
    <row r="776">
      <c r="G776" s="100"/>
    </row>
    <row r="777">
      <c r="G777" s="100"/>
    </row>
    <row r="778">
      <c r="G778" s="100"/>
    </row>
    <row r="779">
      <c r="G779" s="100"/>
    </row>
    <row r="780">
      <c r="G780" s="100"/>
    </row>
    <row r="781">
      <c r="G781" s="100"/>
    </row>
    <row r="782">
      <c r="G782" s="100"/>
    </row>
    <row r="783">
      <c r="G783" s="100"/>
    </row>
    <row r="784">
      <c r="G784" s="100"/>
    </row>
    <row r="785">
      <c r="G785" s="100"/>
    </row>
    <row r="786">
      <c r="G786" s="100"/>
    </row>
    <row r="787">
      <c r="G787" s="100"/>
    </row>
    <row r="788">
      <c r="G788" s="100"/>
    </row>
    <row r="789">
      <c r="G789" s="100"/>
    </row>
    <row r="790">
      <c r="G790" s="100"/>
    </row>
    <row r="791">
      <c r="G791" s="100"/>
    </row>
    <row r="792">
      <c r="G792" s="100"/>
    </row>
    <row r="793">
      <c r="G793" s="100"/>
    </row>
    <row r="794">
      <c r="G794" s="100"/>
    </row>
    <row r="795">
      <c r="G795" s="100"/>
    </row>
    <row r="796">
      <c r="G796" s="100"/>
    </row>
    <row r="797">
      <c r="G797" s="100"/>
    </row>
    <row r="798">
      <c r="G798" s="100"/>
    </row>
    <row r="799">
      <c r="G799" s="100"/>
    </row>
    <row r="800">
      <c r="G800" s="100"/>
    </row>
    <row r="801">
      <c r="G801" s="100"/>
    </row>
    <row r="802">
      <c r="G802" s="100"/>
    </row>
    <row r="803">
      <c r="G803" s="100"/>
    </row>
    <row r="804">
      <c r="G804" s="100"/>
    </row>
    <row r="805">
      <c r="G805" s="100"/>
    </row>
    <row r="806">
      <c r="G806" s="100"/>
    </row>
    <row r="807">
      <c r="G807" s="100"/>
    </row>
    <row r="808">
      <c r="G808" s="100"/>
    </row>
    <row r="809">
      <c r="G809" s="100"/>
    </row>
    <row r="810">
      <c r="G810" s="100"/>
    </row>
    <row r="811">
      <c r="G811" s="100"/>
    </row>
    <row r="812">
      <c r="G812" s="100"/>
    </row>
    <row r="813">
      <c r="G813" s="100"/>
    </row>
    <row r="814">
      <c r="G814" s="100"/>
    </row>
    <row r="815">
      <c r="G815" s="100"/>
    </row>
    <row r="816">
      <c r="G816" s="100"/>
    </row>
    <row r="817">
      <c r="G817" s="100"/>
    </row>
    <row r="818">
      <c r="G818" s="100"/>
    </row>
    <row r="819">
      <c r="G819" s="100"/>
    </row>
    <row r="820">
      <c r="G820" s="100"/>
    </row>
    <row r="821">
      <c r="G821" s="100"/>
    </row>
    <row r="822">
      <c r="G822" s="100"/>
    </row>
    <row r="823">
      <c r="G823" s="100"/>
    </row>
    <row r="824">
      <c r="G824" s="100"/>
    </row>
    <row r="825">
      <c r="G825" s="100"/>
    </row>
    <row r="826">
      <c r="G826" s="100"/>
    </row>
    <row r="827">
      <c r="G827" s="100"/>
    </row>
    <row r="828">
      <c r="G828" s="100"/>
    </row>
    <row r="829">
      <c r="G829" s="100"/>
    </row>
    <row r="830">
      <c r="G830" s="100"/>
    </row>
    <row r="831">
      <c r="G831" s="100"/>
    </row>
    <row r="832">
      <c r="G832" s="100"/>
    </row>
    <row r="833">
      <c r="G833" s="100"/>
    </row>
    <row r="834">
      <c r="G834" s="100"/>
    </row>
    <row r="835">
      <c r="G835" s="100"/>
    </row>
    <row r="836">
      <c r="G836" s="100"/>
    </row>
    <row r="837">
      <c r="G837" s="100"/>
    </row>
    <row r="838">
      <c r="G838" s="100"/>
    </row>
    <row r="839">
      <c r="G839" s="100"/>
    </row>
    <row r="840">
      <c r="G840" s="100"/>
    </row>
    <row r="841">
      <c r="G841" s="100"/>
    </row>
    <row r="842">
      <c r="G842" s="100"/>
    </row>
    <row r="843">
      <c r="G843" s="100"/>
    </row>
    <row r="844">
      <c r="G844" s="100"/>
    </row>
    <row r="845">
      <c r="G845" s="100"/>
    </row>
    <row r="846">
      <c r="G846" s="100"/>
    </row>
    <row r="847">
      <c r="G847" s="100"/>
    </row>
    <row r="848">
      <c r="G848" s="100"/>
    </row>
    <row r="849">
      <c r="G849" s="100"/>
    </row>
    <row r="850">
      <c r="G850" s="100"/>
    </row>
    <row r="851">
      <c r="G851" s="100"/>
    </row>
    <row r="852">
      <c r="G852" s="100"/>
    </row>
    <row r="853">
      <c r="G853" s="100"/>
    </row>
    <row r="854">
      <c r="G854" s="100"/>
    </row>
    <row r="855">
      <c r="G855" s="100"/>
    </row>
    <row r="856">
      <c r="G856" s="100"/>
    </row>
    <row r="857">
      <c r="G857" s="100"/>
    </row>
    <row r="858">
      <c r="G858" s="100"/>
    </row>
    <row r="859">
      <c r="G859" s="100"/>
    </row>
    <row r="860">
      <c r="G860" s="100"/>
    </row>
    <row r="861">
      <c r="G861" s="100"/>
    </row>
    <row r="862">
      <c r="G862" s="100"/>
    </row>
    <row r="863">
      <c r="G863" s="100"/>
    </row>
    <row r="864">
      <c r="G864" s="100"/>
    </row>
    <row r="865">
      <c r="G865" s="100"/>
    </row>
    <row r="866">
      <c r="G866" s="100"/>
    </row>
    <row r="867">
      <c r="G867" s="100"/>
    </row>
    <row r="868">
      <c r="G868" s="100"/>
    </row>
    <row r="869">
      <c r="G869" s="100"/>
    </row>
    <row r="870">
      <c r="G870" s="100"/>
    </row>
    <row r="871">
      <c r="G871" s="100"/>
    </row>
    <row r="872">
      <c r="G872" s="100"/>
    </row>
    <row r="873">
      <c r="G873" s="100"/>
    </row>
    <row r="874">
      <c r="G874" s="100"/>
    </row>
    <row r="875">
      <c r="G875" s="100"/>
    </row>
    <row r="876">
      <c r="G876" s="100"/>
    </row>
    <row r="877">
      <c r="G877" s="100"/>
    </row>
    <row r="878">
      <c r="G878" s="100"/>
    </row>
    <row r="879">
      <c r="G879" s="100"/>
    </row>
    <row r="880">
      <c r="G880" s="100"/>
    </row>
    <row r="881">
      <c r="G881" s="100"/>
    </row>
    <row r="882">
      <c r="G882" s="100"/>
    </row>
    <row r="883">
      <c r="G883" s="100"/>
    </row>
    <row r="884">
      <c r="G884" s="100"/>
    </row>
    <row r="885">
      <c r="G885" s="100"/>
    </row>
    <row r="886">
      <c r="G886" s="100"/>
    </row>
    <row r="887">
      <c r="G887" s="100"/>
    </row>
    <row r="888">
      <c r="G888" s="100"/>
    </row>
    <row r="889">
      <c r="G889" s="100"/>
    </row>
    <row r="890">
      <c r="G890" s="100"/>
    </row>
    <row r="891">
      <c r="G891" s="100"/>
    </row>
    <row r="892">
      <c r="G892" s="100"/>
    </row>
    <row r="893">
      <c r="G893" s="100"/>
    </row>
    <row r="894">
      <c r="G894" s="100"/>
    </row>
    <row r="895">
      <c r="G895" s="100"/>
    </row>
    <row r="896">
      <c r="G896" s="100"/>
    </row>
    <row r="897">
      <c r="G897" s="100"/>
    </row>
    <row r="898">
      <c r="G898" s="100"/>
    </row>
    <row r="899">
      <c r="G899" s="100"/>
    </row>
    <row r="900">
      <c r="G900" s="100"/>
    </row>
    <row r="901">
      <c r="G901" s="100"/>
    </row>
    <row r="902">
      <c r="G902" s="100"/>
    </row>
    <row r="903">
      <c r="G903" s="100"/>
    </row>
    <row r="904">
      <c r="G904" s="100"/>
    </row>
    <row r="905">
      <c r="G905" s="100"/>
    </row>
    <row r="906">
      <c r="G906" s="100"/>
    </row>
    <row r="907">
      <c r="G907" s="100"/>
    </row>
    <row r="908">
      <c r="G908" s="100"/>
    </row>
    <row r="909">
      <c r="G909" s="100"/>
    </row>
    <row r="910">
      <c r="G910" s="100"/>
    </row>
    <row r="911">
      <c r="G911" s="100"/>
    </row>
    <row r="912">
      <c r="G912" s="100"/>
    </row>
    <row r="913">
      <c r="G913" s="100"/>
    </row>
    <row r="914">
      <c r="G914" s="100"/>
    </row>
    <row r="915">
      <c r="G915" s="100"/>
    </row>
    <row r="916">
      <c r="G916" s="100"/>
    </row>
    <row r="917">
      <c r="G917" s="100"/>
    </row>
    <row r="918">
      <c r="G918" s="100"/>
    </row>
    <row r="919">
      <c r="G919" s="100"/>
    </row>
    <row r="920">
      <c r="G920" s="100"/>
    </row>
    <row r="921">
      <c r="G921" s="100"/>
    </row>
    <row r="922">
      <c r="G922" s="100"/>
    </row>
    <row r="923">
      <c r="G923" s="100"/>
    </row>
    <row r="924">
      <c r="G924" s="100"/>
    </row>
    <row r="925">
      <c r="G925" s="100"/>
    </row>
    <row r="926">
      <c r="G926" s="100"/>
    </row>
    <row r="927">
      <c r="G927" s="100"/>
    </row>
    <row r="928">
      <c r="G928" s="100"/>
    </row>
    <row r="929">
      <c r="G929" s="100"/>
    </row>
    <row r="930">
      <c r="G930" s="100"/>
    </row>
    <row r="931">
      <c r="G931" s="100"/>
    </row>
    <row r="932">
      <c r="G932" s="100"/>
    </row>
    <row r="933">
      <c r="G933" s="100"/>
    </row>
    <row r="934">
      <c r="G934" s="100"/>
    </row>
    <row r="935">
      <c r="G935" s="100"/>
    </row>
    <row r="936">
      <c r="G936" s="100"/>
    </row>
    <row r="937">
      <c r="G937" s="100"/>
    </row>
    <row r="938">
      <c r="G938" s="100"/>
    </row>
    <row r="939">
      <c r="G939" s="100"/>
    </row>
    <row r="940">
      <c r="G940" s="100"/>
    </row>
    <row r="941">
      <c r="G941" s="100"/>
    </row>
    <row r="942">
      <c r="G942" s="100"/>
    </row>
    <row r="943">
      <c r="G943" s="100"/>
    </row>
    <row r="944">
      <c r="G944" s="100"/>
    </row>
    <row r="945">
      <c r="G945" s="100"/>
    </row>
    <row r="946">
      <c r="G946" s="100"/>
    </row>
    <row r="947">
      <c r="G947" s="100"/>
    </row>
    <row r="948">
      <c r="G948" s="100"/>
    </row>
    <row r="949">
      <c r="G949" s="100"/>
    </row>
    <row r="950">
      <c r="G950" s="100"/>
    </row>
    <row r="951">
      <c r="G951" s="100"/>
    </row>
    <row r="952">
      <c r="G952" s="100"/>
    </row>
    <row r="953">
      <c r="G953" s="100"/>
    </row>
    <row r="954">
      <c r="G954" s="100"/>
    </row>
    <row r="955">
      <c r="G955" s="100"/>
    </row>
    <row r="956">
      <c r="G956" s="100"/>
    </row>
    <row r="957">
      <c r="G957" s="100"/>
    </row>
    <row r="958">
      <c r="G958" s="100"/>
    </row>
    <row r="959">
      <c r="G959" s="100"/>
    </row>
    <row r="960">
      <c r="G960" s="100"/>
    </row>
    <row r="961">
      <c r="G961" s="100"/>
    </row>
    <row r="962">
      <c r="G962" s="100"/>
    </row>
    <row r="963">
      <c r="G963" s="100"/>
    </row>
    <row r="964">
      <c r="G964" s="100"/>
    </row>
    <row r="965">
      <c r="G965" s="100"/>
    </row>
    <row r="966">
      <c r="G966" s="100"/>
    </row>
    <row r="967">
      <c r="G967" s="100"/>
    </row>
    <row r="968">
      <c r="G968" s="100"/>
    </row>
    <row r="969">
      <c r="G969" s="100"/>
    </row>
    <row r="970">
      <c r="G970" s="100"/>
    </row>
    <row r="971">
      <c r="G971" s="100"/>
    </row>
    <row r="972">
      <c r="G972" s="100"/>
    </row>
    <row r="973">
      <c r="G973" s="100"/>
    </row>
    <row r="974">
      <c r="G974" s="100"/>
    </row>
    <row r="975">
      <c r="G975" s="100"/>
    </row>
    <row r="976">
      <c r="G976" s="100"/>
    </row>
    <row r="977">
      <c r="G977" s="100"/>
    </row>
    <row r="978">
      <c r="G978" s="100"/>
    </row>
    <row r="979">
      <c r="G979" s="100"/>
    </row>
    <row r="980">
      <c r="G980" s="100"/>
    </row>
    <row r="981">
      <c r="G981" s="100"/>
    </row>
    <row r="982">
      <c r="G982" s="100"/>
    </row>
    <row r="983">
      <c r="G983" s="100"/>
    </row>
    <row r="984">
      <c r="G984" s="100"/>
    </row>
    <row r="985">
      <c r="G985" s="100"/>
    </row>
    <row r="986">
      <c r="G986" s="100"/>
    </row>
    <row r="987">
      <c r="G987" s="100"/>
    </row>
    <row r="988">
      <c r="G988" s="100"/>
    </row>
    <row r="989">
      <c r="G989" s="100"/>
    </row>
    <row r="990">
      <c r="G990" s="100"/>
    </row>
    <row r="991">
      <c r="G991" s="100"/>
    </row>
    <row r="992">
      <c r="G992" s="100"/>
    </row>
    <row r="993">
      <c r="G993" s="100"/>
    </row>
    <row r="994">
      <c r="G994" s="100"/>
    </row>
    <row r="995">
      <c r="G995" s="100"/>
    </row>
    <row r="996">
      <c r="G996" s="100"/>
    </row>
    <row r="997">
      <c r="G997" s="100"/>
    </row>
    <row r="998">
      <c r="G998" s="100"/>
    </row>
    <row r="999">
      <c r="G999" s="100"/>
    </row>
    <row r="1000">
      <c r="G1000" s="100"/>
    </row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76">
      <c r="A76" s="103" t="s">
        <v>30</v>
      </c>
      <c r="B76" s="104" t="s">
        <v>49</v>
      </c>
      <c r="E76" s="41" t="s">
        <v>50</v>
      </c>
      <c r="H76" s="105" t="s">
        <v>67</v>
      </c>
    </row>
    <row r="77">
      <c r="B77" s="106" t="s">
        <v>4</v>
      </c>
      <c r="C77" s="106" t="s">
        <v>35</v>
      </c>
      <c r="D77" s="107" t="s">
        <v>82</v>
      </c>
      <c r="E77" s="106" t="s">
        <v>4</v>
      </c>
      <c r="F77" s="106" t="s">
        <v>35</v>
      </c>
      <c r="G77" s="107" t="s">
        <v>83</v>
      </c>
    </row>
    <row r="78">
      <c r="A78" s="108" t="s">
        <v>84</v>
      </c>
      <c r="B78" s="77">
        <v>116.0</v>
      </c>
      <c r="C78" s="77">
        <v>59.0</v>
      </c>
      <c r="D78" s="77">
        <v>175.0</v>
      </c>
      <c r="E78" s="77">
        <v>153.0</v>
      </c>
      <c r="F78" s="77">
        <v>99.0</v>
      </c>
      <c r="G78" s="77">
        <v>252.0</v>
      </c>
      <c r="H78" s="77">
        <v>427.0</v>
      </c>
    </row>
    <row r="79">
      <c r="A79" s="108" t="s">
        <v>85</v>
      </c>
      <c r="B79" s="77">
        <v>96.0</v>
      </c>
      <c r="C79" s="77">
        <v>131.0</v>
      </c>
      <c r="D79" s="77">
        <v>227.0</v>
      </c>
      <c r="E79" s="102">
        <v>272.0</v>
      </c>
      <c r="F79" s="77">
        <v>65.0</v>
      </c>
      <c r="G79" s="102">
        <v>337.0</v>
      </c>
      <c r="H79" s="77">
        <v>564.0</v>
      </c>
    </row>
    <row r="80">
      <c r="A80" s="108" t="s">
        <v>86</v>
      </c>
      <c r="B80" s="77">
        <v>151.0</v>
      </c>
      <c r="C80" s="77">
        <v>162.0</v>
      </c>
      <c r="D80" s="102">
        <v>313.0</v>
      </c>
      <c r="E80" s="77">
        <v>133.0</v>
      </c>
      <c r="F80" s="102">
        <v>174.0</v>
      </c>
      <c r="G80" s="77">
        <v>307.0</v>
      </c>
      <c r="H80" s="77">
        <v>620.0</v>
      </c>
    </row>
    <row r="81">
      <c r="A81" s="108" t="s">
        <v>87</v>
      </c>
      <c r="B81" s="102">
        <v>165.0</v>
      </c>
      <c r="C81" s="77">
        <v>115.0</v>
      </c>
      <c r="D81" s="77">
        <v>280.0</v>
      </c>
      <c r="E81" s="77">
        <v>98.0</v>
      </c>
      <c r="F81" s="77">
        <v>108.0</v>
      </c>
      <c r="G81" s="77">
        <v>206.0</v>
      </c>
      <c r="H81" s="77">
        <v>486.0</v>
      </c>
    </row>
    <row r="82">
      <c r="A82" s="108" t="s">
        <v>88</v>
      </c>
      <c r="B82" s="77">
        <v>137.0</v>
      </c>
      <c r="C82" s="77">
        <v>77.0</v>
      </c>
      <c r="D82" s="77">
        <v>214.0</v>
      </c>
      <c r="E82" s="77">
        <v>142.0</v>
      </c>
      <c r="F82" s="77">
        <v>128.0</v>
      </c>
      <c r="G82" s="77">
        <v>270.0</v>
      </c>
      <c r="H82" s="77">
        <v>484.0</v>
      </c>
    </row>
    <row r="83">
      <c r="A83" s="108" t="s">
        <v>89</v>
      </c>
      <c r="B83" s="77">
        <v>87.0</v>
      </c>
      <c r="C83" s="77">
        <v>174.0</v>
      </c>
      <c r="D83" s="77">
        <v>261.0</v>
      </c>
      <c r="E83" s="77">
        <v>170.0</v>
      </c>
      <c r="F83" s="77">
        <v>159.0</v>
      </c>
      <c r="G83" s="77">
        <v>329.0</v>
      </c>
      <c r="H83" s="77">
        <v>590.0</v>
      </c>
    </row>
    <row r="84">
      <c r="A84" s="108" t="s">
        <v>90</v>
      </c>
      <c r="B84" s="77">
        <v>104.0</v>
      </c>
      <c r="C84" s="102">
        <v>206.0</v>
      </c>
      <c r="D84" s="77">
        <v>310.0</v>
      </c>
      <c r="E84" s="77">
        <v>182.0</v>
      </c>
      <c r="F84" s="77">
        <v>105.0</v>
      </c>
      <c r="G84" s="77">
        <v>287.0</v>
      </c>
      <c r="H84" s="77">
        <v>597.0</v>
      </c>
    </row>
    <row r="85">
      <c r="A85" s="77" t="s">
        <v>67</v>
      </c>
      <c r="B85" s="77">
        <v>856.0</v>
      </c>
      <c r="C85" s="77">
        <v>924.0</v>
      </c>
      <c r="D85" s="77">
        <v>1780.0</v>
      </c>
      <c r="E85" s="77">
        <v>1150.0</v>
      </c>
      <c r="F85" s="77">
        <v>838.0</v>
      </c>
      <c r="G85" s="77">
        <v>1988.0</v>
      </c>
      <c r="H85" s="77">
        <v>3768.0</v>
      </c>
    </row>
    <row r="90">
      <c r="I90" s="83"/>
    </row>
  </sheetData>
  <mergeCells count="3">
    <mergeCell ref="A76:A77"/>
    <mergeCell ref="B76:D76"/>
    <mergeCell ref="E76:G76"/>
  </mergeCell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8">
      <c r="A78" s="110" t="s">
        <v>30</v>
      </c>
      <c r="B78" s="111" t="s">
        <v>49</v>
      </c>
      <c r="E78" s="111" t="s">
        <v>50</v>
      </c>
      <c r="H78" s="112" t="s">
        <v>67</v>
      </c>
      <c r="I78" s="8"/>
    </row>
    <row r="79">
      <c r="B79" s="58" t="s">
        <v>4</v>
      </c>
      <c r="C79" s="58" t="s">
        <v>35</v>
      </c>
      <c r="D79" s="113" t="s">
        <v>82</v>
      </c>
      <c r="E79" s="58" t="s">
        <v>4</v>
      </c>
      <c r="F79" s="58" t="s">
        <v>35</v>
      </c>
      <c r="G79" s="113" t="s">
        <v>83</v>
      </c>
      <c r="H79" s="8"/>
      <c r="I79" s="8"/>
    </row>
    <row r="80">
      <c r="A80" s="114" t="s">
        <v>84</v>
      </c>
      <c r="B80" s="16">
        <v>50000.0</v>
      </c>
      <c r="C80" s="16">
        <v>20844.100000000002</v>
      </c>
      <c r="D80" s="16">
        <v>70844.1</v>
      </c>
      <c r="E80" s="16">
        <v>43460.0</v>
      </c>
      <c r="F80" s="16">
        <v>34653.1</v>
      </c>
      <c r="G80" s="16">
        <v>78113.1</v>
      </c>
      <c r="H80" s="16">
        <v>148957.2</v>
      </c>
      <c r="I80" s="8"/>
    </row>
    <row r="81">
      <c r="A81" s="114" t="s">
        <v>85</v>
      </c>
      <c r="B81" s="16">
        <v>23060.0</v>
      </c>
      <c r="C81" s="16">
        <v>53127.1</v>
      </c>
      <c r="D81" s="16">
        <v>76187.1</v>
      </c>
      <c r="E81" s="61">
        <v>109410.0</v>
      </c>
      <c r="F81" s="16">
        <v>20274.1</v>
      </c>
      <c r="G81" s="61">
        <v>129684.1</v>
      </c>
      <c r="H81" s="16">
        <v>205871.2</v>
      </c>
      <c r="I81" s="8"/>
    </row>
    <row r="82">
      <c r="A82" s="114" t="s">
        <v>86</v>
      </c>
      <c r="B82" s="16">
        <v>49010.0</v>
      </c>
      <c r="C82" s="61">
        <v>85985.3</v>
      </c>
      <c r="D82" s="61">
        <v>134995.3</v>
      </c>
      <c r="E82" s="16">
        <v>46300.0</v>
      </c>
      <c r="F82" s="61">
        <v>60110.799999999996</v>
      </c>
      <c r="G82" s="16">
        <v>106410.8</v>
      </c>
      <c r="H82" s="16">
        <v>241406.1</v>
      </c>
      <c r="I82" s="8"/>
    </row>
    <row r="83">
      <c r="A83" s="114" t="s">
        <v>87</v>
      </c>
      <c r="B83" s="61">
        <v>57530.0</v>
      </c>
      <c r="C83" s="16">
        <v>64682.59999999999</v>
      </c>
      <c r="D83" s="16">
        <v>122212.59999999999</v>
      </c>
      <c r="E83" s="16">
        <v>35880.0</v>
      </c>
      <c r="F83" s="16">
        <v>26125.2</v>
      </c>
      <c r="G83" s="16">
        <v>62005.2</v>
      </c>
      <c r="H83" s="16">
        <v>184217.8</v>
      </c>
      <c r="I83" s="8"/>
    </row>
    <row r="84">
      <c r="A84" s="114" t="s">
        <v>88</v>
      </c>
      <c r="B84" s="16">
        <v>52310.0</v>
      </c>
      <c r="C84" s="16">
        <v>36776.899999999994</v>
      </c>
      <c r="D84" s="16">
        <v>89086.9</v>
      </c>
      <c r="E84" s="16">
        <v>41405.0</v>
      </c>
      <c r="F84" s="16">
        <v>47161.1</v>
      </c>
      <c r="G84" s="16">
        <v>88566.1</v>
      </c>
      <c r="H84" s="16">
        <v>177653.0</v>
      </c>
      <c r="I84" s="8"/>
    </row>
    <row r="85">
      <c r="A85" s="114" t="s">
        <v>89</v>
      </c>
      <c r="B85" s="16">
        <v>34720.0</v>
      </c>
      <c r="C85" s="16">
        <v>65142.4</v>
      </c>
      <c r="D85" s="16">
        <v>99862.4</v>
      </c>
      <c r="E85" s="16">
        <v>44620.0</v>
      </c>
      <c r="F85" s="16">
        <v>47688.9</v>
      </c>
      <c r="G85" s="16">
        <v>92308.9</v>
      </c>
      <c r="H85" s="16">
        <v>192171.3</v>
      </c>
      <c r="I85" s="8"/>
    </row>
    <row r="86">
      <c r="A86" s="114" t="s">
        <v>90</v>
      </c>
      <c r="B86" s="16">
        <v>40105.0</v>
      </c>
      <c r="C86" s="16">
        <v>71958.9</v>
      </c>
      <c r="D86" s="16">
        <v>112063.9</v>
      </c>
      <c r="E86" s="16">
        <v>47470.0</v>
      </c>
      <c r="F86" s="16">
        <v>37286.40000000001</v>
      </c>
      <c r="G86" s="16">
        <v>84756.40000000001</v>
      </c>
      <c r="H86" s="16">
        <v>196820.3</v>
      </c>
      <c r="I86" s="8"/>
    </row>
    <row r="87">
      <c r="A87" s="115" t="s">
        <v>67</v>
      </c>
      <c r="B87" s="16">
        <v>306735.0</v>
      </c>
      <c r="C87" s="16">
        <v>398517.29999999993</v>
      </c>
      <c r="D87" s="16">
        <v>705252.3</v>
      </c>
      <c r="E87" s="16">
        <v>368545.0</v>
      </c>
      <c r="F87" s="16">
        <v>273299.60000000003</v>
      </c>
      <c r="G87" s="16">
        <v>641844.6</v>
      </c>
      <c r="H87" s="16">
        <v>1347096.9</v>
      </c>
      <c r="I87" s="8"/>
    </row>
  </sheetData>
  <mergeCells count="3">
    <mergeCell ref="A78:A79"/>
    <mergeCell ref="B78:D78"/>
    <mergeCell ref="E78:G78"/>
  </mergeCell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73">
      <c r="A73" s="103" t="s">
        <v>30</v>
      </c>
      <c r="B73" s="41" t="s">
        <v>49</v>
      </c>
      <c r="E73" s="116" t="s">
        <v>50</v>
      </c>
      <c r="H73" s="41" t="s">
        <v>67</v>
      </c>
    </row>
    <row r="74">
      <c r="B74" s="117" t="s">
        <v>4</v>
      </c>
      <c r="C74" s="117" t="s">
        <v>35</v>
      </c>
      <c r="D74" s="118" t="s">
        <v>93</v>
      </c>
      <c r="E74" s="117" t="s">
        <v>4</v>
      </c>
      <c r="F74" s="117" t="s">
        <v>35</v>
      </c>
      <c r="G74" s="118" t="s">
        <v>83</v>
      </c>
    </row>
    <row r="75">
      <c r="A75" s="119" t="s">
        <v>84</v>
      </c>
      <c r="B75" s="51">
        <v>4400.0</v>
      </c>
      <c r="C75" s="51">
        <v>2844.1000000000013</v>
      </c>
      <c r="D75" s="51">
        <v>7244.100000000001</v>
      </c>
      <c r="E75" s="51">
        <v>4950.0</v>
      </c>
      <c r="F75" s="51">
        <v>4658.1</v>
      </c>
      <c r="G75" s="51">
        <v>9608.1</v>
      </c>
      <c r="H75" s="51">
        <v>16852.200000000004</v>
      </c>
    </row>
    <row r="76">
      <c r="A76" s="119" t="s">
        <v>85</v>
      </c>
      <c r="B76" s="51">
        <v>2525.0</v>
      </c>
      <c r="C76" s="51">
        <v>7487.100000000002</v>
      </c>
      <c r="D76" s="51">
        <v>10012.100000000002</v>
      </c>
      <c r="E76" s="109">
        <v>10275.0</v>
      </c>
      <c r="F76" s="51">
        <v>3104.1000000000004</v>
      </c>
      <c r="G76" s="109">
        <v>13379.1</v>
      </c>
      <c r="H76" s="51">
        <v>23391.200000000004</v>
      </c>
    </row>
    <row r="77">
      <c r="A77" s="119" t="s">
        <v>86</v>
      </c>
      <c r="B77" s="51">
        <v>5240.0</v>
      </c>
      <c r="C77" s="109">
        <v>10510.300000000001</v>
      </c>
      <c r="D77" s="51">
        <v>15750.300000000001</v>
      </c>
      <c r="E77" s="51">
        <v>4125.0</v>
      </c>
      <c r="F77" s="109">
        <v>8495.800000000001</v>
      </c>
      <c r="G77" s="51">
        <v>12620.800000000001</v>
      </c>
      <c r="H77" s="51">
        <v>28371.100000000006</v>
      </c>
    </row>
    <row r="78">
      <c r="A78" s="119" t="s">
        <v>87</v>
      </c>
      <c r="B78" s="109">
        <v>6675.0</v>
      </c>
      <c r="C78" s="51">
        <v>9812.599999999999</v>
      </c>
      <c r="D78" s="109">
        <v>16487.6</v>
      </c>
      <c r="E78" s="51">
        <v>3920.0</v>
      </c>
      <c r="F78" s="51">
        <v>4210.200000000001</v>
      </c>
      <c r="G78" s="51">
        <v>8130.200000000001</v>
      </c>
      <c r="H78" s="51">
        <v>24617.8</v>
      </c>
    </row>
    <row r="79">
      <c r="A79" s="119" t="s">
        <v>88</v>
      </c>
      <c r="B79" s="51">
        <v>5265.0</v>
      </c>
      <c r="C79" s="51">
        <v>4796.899999999999</v>
      </c>
      <c r="D79" s="51">
        <v>10061.899999999998</v>
      </c>
      <c r="E79" s="51">
        <v>3895.0</v>
      </c>
      <c r="F79" s="51">
        <v>6671.0999999999985</v>
      </c>
      <c r="G79" s="51">
        <v>10566.099999999999</v>
      </c>
      <c r="H79" s="51">
        <v>20627.999999999993</v>
      </c>
    </row>
    <row r="80">
      <c r="A80" s="119" t="s">
        <v>89</v>
      </c>
      <c r="B80" s="51">
        <v>4260.0</v>
      </c>
      <c r="C80" s="51">
        <v>8772.399999999998</v>
      </c>
      <c r="D80" s="51">
        <v>13032.399999999998</v>
      </c>
      <c r="E80" s="51">
        <v>4315.0</v>
      </c>
      <c r="F80" s="51">
        <v>7278.900000000001</v>
      </c>
      <c r="G80" s="51">
        <v>11593.900000000001</v>
      </c>
      <c r="H80" s="51">
        <v>24626.299999999996</v>
      </c>
    </row>
    <row r="81">
      <c r="A81" s="119" t="s">
        <v>90</v>
      </c>
      <c r="B81" s="51">
        <v>3585.0</v>
      </c>
      <c r="C81" s="51">
        <v>9093.899999999998</v>
      </c>
      <c r="D81" s="51">
        <v>12678.899999999998</v>
      </c>
      <c r="E81" s="51">
        <v>5500.0</v>
      </c>
      <c r="F81" s="51">
        <v>5466.400000000003</v>
      </c>
      <c r="G81" s="51">
        <v>10966.400000000003</v>
      </c>
      <c r="H81" s="51">
        <v>23645.3</v>
      </c>
    </row>
    <row r="82">
      <c r="A82" s="77" t="s">
        <v>67</v>
      </c>
      <c r="B82" s="51">
        <v>31950.0</v>
      </c>
      <c r="C82" s="51">
        <v>53317.29999999999</v>
      </c>
      <c r="D82" s="51">
        <v>85267.3</v>
      </c>
      <c r="E82" s="51">
        <v>36980.0</v>
      </c>
      <c r="F82" s="51">
        <v>39884.59999999999</v>
      </c>
      <c r="G82" s="51">
        <v>76864.60000000002</v>
      </c>
      <c r="H82" s="51">
        <v>162131.90000000002</v>
      </c>
    </row>
  </sheetData>
  <mergeCells count="3">
    <mergeCell ref="A73:A74"/>
    <mergeCell ref="B73:D73"/>
    <mergeCell ref="E73:G73"/>
  </mergeCell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8">
      <c r="B8" s="50"/>
    </row>
    <row r="9">
      <c r="B9" s="50"/>
    </row>
    <row r="22"/>
    <row r="23"/>
    <row r="24"/>
    <row r="25"/>
    <row r="26"/>
    <row r="28">
      <c r="B28" s="50"/>
    </row>
    <row r="29">
      <c r="B29" s="50"/>
    </row>
    <row r="41"/>
    <row r="42"/>
    <row r="43"/>
    <row r="44"/>
    <row r="45"/>
    <row r="48">
      <c r="B48" s="50"/>
    </row>
    <row r="49">
      <c r="B49" s="50"/>
    </row>
    <row r="6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</row>
    <row r="64">
      <c r="A64" s="53" t="s">
        <v>31</v>
      </c>
      <c r="B64" s="52" t="s">
        <v>94</v>
      </c>
      <c r="C64" s="56" t="s">
        <v>95</v>
      </c>
      <c r="D64" s="56" t="s">
        <v>96</v>
      </c>
      <c r="E64" s="56" t="s">
        <v>97</v>
      </c>
      <c r="F64" s="52" t="s">
        <v>98</v>
      </c>
      <c r="G64" s="52" t="s">
        <v>99</v>
      </c>
      <c r="H64" s="56" t="s">
        <v>100</v>
      </c>
      <c r="I64" s="56" t="s">
        <v>101</v>
      </c>
      <c r="J64" s="52" t="s">
        <v>102</v>
      </c>
      <c r="K64" s="52" t="s">
        <v>103</v>
      </c>
      <c r="L64" s="52" t="s">
        <v>104</v>
      </c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  <c r="DE64" s="84"/>
      <c r="DF64" s="84"/>
      <c r="DG64" s="84"/>
      <c r="DH64" s="84"/>
      <c r="DI64" s="84"/>
      <c r="DJ64" s="84"/>
      <c r="DK64" s="84"/>
      <c r="DL64" s="84"/>
      <c r="DM64" s="84"/>
    </row>
    <row r="65">
      <c r="A65" s="58" t="s">
        <v>49</v>
      </c>
      <c r="B65" s="8">
        <v>1780.0</v>
      </c>
      <c r="C65" s="16">
        <v>619985.0</v>
      </c>
      <c r="D65" s="16">
        <v>705252.3</v>
      </c>
      <c r="E65" s="121">
        <f t="shared" ref="E65:E67" si="1">D65-C65</f>
        <v>85267.3</v>
      </c>
      <c r="F65" s="122">
        <v>2.0</v>
      </c>
      <c r="G65" s="122">
        <v>3.0</v>
      </c>
      <c r="H65" s="123">
        <v>10000.0</v>
      </c>
      <c r="I65" s="123">
        <v>2750.0</v>
      </c>
      <c r="J65" s="121">
        <f t="shared" ref="J65:J66" si="2">E65-F65*B65-G65*H65-I65</f>
        <v>48957.3</v>
      </c>
      <c r="K65" s="124">
        <f t="shared" ref="K65:K67" si="3">E65/D65</f>
        <v>0.1209032569</v>
      </c>
      <c r="L65" s="125">
        <f t="shared" ref="L65:L67" si="4">J65/D65</f>
        <v>0.06941813589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</row>
    <row r="66">
      <c r="A66" s="58" t="s">
        <v>50</v>
      </c>
      <c r="B66" s="8">
        <v>1988.0</v>
      </c>
      <c r="C66" s="16">
        <v>564980.0</v>
      </c>
      <c r="D66" s="16">
        <v>641844.6</v>
      </c>
      <c r="E66" s="121">
        <f t="shared" si="1"/>
        <v>76864.6</v>
      </c>
      <c r="F66" s="19">
        <v>2.0</v>
      </c>
      <c r="G66" s="19">
        <v>3.0</v>
      </c>
      <c r="H66" s="126">
        <v>10000.0</v>
      </c>
      <c r="I66" s="126">
        <v>2340.0</v>
      </c>
      <c r="J66" s="121">
        <f t="shared" si="2"/>
        <v>40548.6</v>
      </c>
      <c r="K66" s="124">
        <f t="shared" si="3"/>
        <v>0.1197557789</v>
      </c>
      <c r="L66" s="125">
        <f t="shared" si="4"/>
        <v>0.063175105</v>
      </c>
    </row>
    <row r="67">
      <c r="A67" s="127" t="s">
        <v>67</v>
      </c>
      <c r="B67" s="127">
        <v>3768.0</v>
      </c>
      <c r="C67" s="128">
        <v>1184965.0</v>
      </c>
      <c r="D67" s="128">
        <v>1347096.9</v>
      </c>
      <c r="E67" s="129">
        <f t="shared" si="1"/>
        <v>162131.9</v>
      </c>
      <c r="F67" s="127"/>
      <c r="G67" s="127"/>
      <c r="H67" s="127"/>
      <c r="I67" s="130"/>
      <c r="J67" s="129">
        <f>SUM(J65:J66)</f>
        <v>89505.9</v>
      </c>
      <c r="K67" s="131">
        <f t="shared" si="3"/>
        <v>0.1203565237</v>
      </c>
      <c r="L67" s="132">
        <f t="shared" si="4"/>
        <v>0.06644354983</v>
      </c>
    </row>
    <row r="68" ht="15.0" customHeight="1">
      <c r="A68" s="8"/>
      <c r="B68" s="8"/>
      <c r="C68" s="8"/>
      <c r="D68" s="8"/>
      <c r="E68" s="23"/>
      <c r="F68" s="23"/>
      <c r="G68" s="23"/>
      <c r="H68" s="23"/>
      <c r="I68" s="23"/>
      <c r="J68" s="23"/>
      <c r="K68" s="23"/>
    </row>
    <row r="69">
      <c r="A69" s="8"/>
      <c r="B69" s="8"/>
      <c r="C69" s="8"/>
      <c r="D69" s="8"/>
      <c r="E69" s="23"/>
      <c r="F69" s="23"/>
      <c r="G69" s="23"/>
      <c r="H69" s="23"/>
      <c r="I69" s="23"/>
      <c r="J69" s="23"/>
      <c r="K69" s="23"/>
    </row>
    <row r="70">
      <c r="A70" s="8"/>
      <c r="B70" s="8"/>
      <c r="C70" s="8"/>
      <c r="D70" s="8"/>
      <c r="E70" s="23"/>
      <c r="F70" s="23"/>
      <c r="G70" s="23"/>
      <c r="H70" s="23"/>
      <c r="I70" s="23"/>
      <c r="J70" s="23"/>
      <c r="K70" s="23"/>
    </row>
    <row r="71">
      <c r="A71" s="53" t="s">
        <v>31</v>
      </c>
      <c r="B71" s="133" t="s">
        <v>97</v>
      </c>
      <c r="C71" s="133" t="s">
        <v>103</v>
      </c>
      <c r="D71" s="134"/>
      <c r="E71" s="134"/>
      <c r="F71" s="23"/>
      <c r="G71" s="23"/>
      <c r="H71" s="23"/>
      <c r="I71" s="23"/>
      <c r="J71" s="23"/>
      <c r="K71" s="23"/>
    </row>
    <row r="72">
      <c r="A72" s="58" t="s">
        <v>49</v>
      </c>
      <c r="B72" s="135">
        <v>85267.30000000005</v>
      </c>
      <c r="C72" s="136">
        <v>0.12090325689118638</v>
      </c>
      <c r="D72" s="136"/>
      <c r="E72" s="136"/>
      <c r="F72" s="120"/>
      <c r="G72" s="120"/>
      <c r="H72" s="120"/>
      <c r="I72" s="120"/>
      <c r="J72" s="120"/>
      <c r="K72" s="120"/>
    </row>
    <row r="73">
      <c r="A73" s="58" t="s">
        <v>50</v>
      </c>
      <c r="B73" s="135">
        <v>76864.59999999998</v>
      </c>
      <c r="C73" s="136">
        <v>0.11975577889102748</v>
      </c>
      <c r="D73" s="136"/>
      <c r="E73" s="136"/>
      <c r="F73" s="120"/>
      <c r="G73" s="120"/>
      <c r="H73" s="120"/>
      <c r="I73" s="120"/>
      <c r="J73" s="120"/>
      <c r="K73" s="120"/>
    </row>
    <row r="74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</row>
    <row r="75">
      <c r="A75" s="120"/>
      <c r="B75" s="120"/>
      <c r="C75" s="120"/>
      <c r="D75" s="137"/>
      <c r="E75" s="137"/>
      <c r="F75" s="120"/>
      <c r="G75" s="120"/>
      <c r="H75" s="120"/>
      <c r="I75" s="120"/>
      <c r="J75" s="120"/>
      <c r="K75" s="120"/>
    </row>
    <row r="76">
      <c r="A76" s="120"/>
      <c r="B76" s="138"/>
      <c r="C76" s="23"/>
      <c r="D76" s="139"/>
      <c r="E76" s="139"/>
      <c r="F76" s="138"/>
      <c r="G76" s="138"/>
      <c r="H76" s="120"/>
      <c r="I76" s="120"/>
      <c r="J76" s="120"/>
      <c r="K76" s="120"/>
    </row>
    <row r="77">
      <c r="A77" s="53" t="s">
        <v>31</v>
      </c>
      <c r="B77" s="133" t="s">
        <v>102</v>
      </c>
      <c r="C77" s="133" t="s">
        <v>104</v>
      </c>
      <c r="D77" s="140"/>
      <c r="E77" s="140"/>
      <c r="F77" s="140"/>
      <c r="G77" s="140"/>
      <c r="H77" s="120"/>
      <c r="I77" s="120"/>
      <c r="J77" s="120"/>
      <c r="K77" s="120"/>
    </row>
    <row r="78">
      <c r="A78" s="58" t="s">
        <v>49</v>
      </c>
      <c r="B78" s="135">
        <v>48957.30000000005</v>
      </c>
      <c r="C78" s="136">
        <v>0.06941813589264444</v>
      </c>
      <c r="D78" s="140"/>
      <c r="E78" s="140"/>
      <c r="F78" s="140"/>
      <c r="G78" s="140"/>
      <c r="H78" s="120"/>
      <c r="I78" s="120"/>
      <c r="J78" s="120"/>
      <c r="K78" s="120"/>
    </row>
    <row r="79">
      <c r="A79" s="58" t="s">
        <v>50</v>
      </c>
      <c r="B79" s="135">
        <v>40548.59999999998</v>
      </c>
      <c r="C79" s="136">
        <v>0.06317510500205187</v>
      </c>
    </row>
    <row r="80">
      <c r="C80" s="120"/>
    </row>
  </sheetData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7" t="s">
        <v>1</v>
      </c>
      <c r="B1" s="141">
        <v>44577.0</v>
      </c>
      <c r="C1" s="141">
        <f>B1+9</f>
        <v>44586</v>
      </c>
      <c r="D1" s="141">
        <v>44597.0</v>
      </c>
      <c r="E1" s="141">
        <v>44605.0</v>
      </c>
      <c r="F1" s="141">
        <v>44617.0</v>
      </c>
    </row>
    <row r="2">
      <c r="A2" s="142" t="s">
        <v>5</v>
      </c>
      <c r="B2" s="143">
        <v>50.0</v>
      </c>
      <c r="C2" s="143">
        <v>0.0</v>
      </c>
      <c r="D2" s="77">
        <v>200.0</v>
      </c>
      <c r="E2" s="77">
        <v>0.0</v>
      </c>
      <c r="F2" s="77">
        <v>0.0</v>
      </c>
    </row>
    <row r="3">
      <c r="A3" s="142" t="s">
        <v>6</v>
      </c>
      <c r="B3" s="143">
        <v>50.0</v>
      </c>
      <c r="C3" s="143">
        <v>50.0</v>
      </c>
      <c r="D3" s="77">
        <v>200.0</v>
      </c>
      <c r="E3" s="77">
        <v>0.0</v>
      </c>
      <c r="F3" s="77">
        <v>0.0</v>
      </c>
    </row>
    <row r="4">
      <c r="A4" s="142" t="s">
        <v>7</v>
      </c>
      <c r="B4" s="143">
        <v>50.0</v>
      </c>
      <c r="C4" s="143">
        <v>50.0</v>
      </c>
      <c r="D4" s="77">
        <v>200.0</v>
      </c>
      <c r="E4" s="77">
        <v>0.0</v>
      </c>
      <c r="F4" s="77">
        <v>0.0</v>
      </c>
    </row>
    <row r="5">
      <c r="A5" s="142" t="s">
        <v>8</v>
      </c>
      <c r="B5" s="77">
        <v>0.0</v>
      </c>
      <c r="C5" s="143">
        <v>0.0</v>
      </c>
      <c r="D5" s="77">
        <v>200.0</v>
      </c>
      <c r="E5" s="77">
        <v>0.0</v>
      </c>
      <c r="F5" s="77">
        <v>0.0</v>
      </c>
    </row>
    <row r="6">
      <c r="A6" s="142" t="s">
        <v>9</v>
      </c>
      <c r="B6" s="77">
        <v>0.0</v>
      </c>
      <c r="C6" s="143">
        <v>60.0</v>
      </c>
      <c r="D6" s="77">
        <v>0.0</v>
      </c>
      <c r="E6" s="143">
        <v>50.0</v>
      </c>
      <c r="F6" s="77">
        <v>50.0</v>
      </c>
    </row>
    <row r="7">
      <c r="A7" s="142" t="s">
        <v>10</v>
      </c>
      <c r="B7" s="143">
        <v>50.0</v>
      </c>
      <c r="C7" s="143">
        <v>40.0</v>
      </c>
      <c r="D7" s="77">
        <v>0.0</v>
      </c>
      <c r="E7" s="77">
        <v>0.0</v>
      </c>
      <c r="F7" s="77">
        <v>50.0</v>
      </c>
    </row>
    <row r="8">
      <c r="A8" s="142" t="s">
        <v>11</v>
      </c>
      <c r="B8" s="143">
        <v>50.0</v>
      </c>
      <c r="C8" s="143">
        <v>0.0</v>
      </c>
      <c r="D8" s="77">
        <v>0.0</v>
      </c>
      <c r="E8" s="77">
        <v>0.0</v>
      </c>
      <c r="F8" s="77">
        <v>50.0</v>
      </c>
    </row>
    <row r="9">
      <c r="A9" s="142" t="s">
        <v>12</v>
      </c>
      <c r="B9" s="143">
        <v>50.0</v>
      </c>
      <c r="C9" s="143">
        <v>0.0</v>
      </c>
      <c r="D9" s="77">
        <v>0.0</v>
      </c>
      <c r="E9" s="143">
        <v>50.0</v>
      </c>
      <c r="F9" s="77">
        <v>50.0</v>
      </c>
    </row>
    <row r="10">
      <c r="A10" s="142" t="s">
        <v>13</v>
      </c>
      <c r="B10" s="77">
        <v>50.0</v>
      </c>
      <c r="C10" s="143">
        <v>0.0</v>
      </c>
      <c r="D10" s="77">
        <v>0.0</v>
      </c>
      <c r="E10" s="143">
        <v>50.0</v>
      </c>
      <c r="F10" s="77">
        <v>50.0</v>
      </c>
    </row>
    <row r="11">
      <c r="A11" s="142" t="s">
        <v>14</v>
      </c>
      <c r="B11" s="77">
        <v>50.0</v>
      </c>
      <c r="C11" s="143">
        <v>50.0</v>
      </c>
      <c r="D11" s="77">
        <v>0.0</v>
      </c>
      <c r="E11" s="77">
        <v>0.0</v>
      </c>
      <c r="F11" s="77">
        <v>50.0</v>
      </c>
    </row>
    <row r="12">
      <c r="A12" s="142" t="s">
        <v>15</v>
      </c>
      <c r="B12" s="77">
        <v>50.0</v>
      </c>
      <c r="C12" s="143">
        <v>20.0</v>
      </c>
      <c r="D12" s="77">
        <v>0.0</v>
      </c>
      <c r="E12" s="77">
        <v>0.0</v>
      </c>
      <c r="F12" s="77">
        <v>50.0</v>
      </c>
    </row>
    <row r="13">
      <c r="A13" s="142" t="s">
        <v>16</v>
      </c>
      <c r="B13" s="77">
        <v>50.0</v>
      </c>
      <c r="C13" s="143">
        <v>0.0</v>
      </c>
      <c r="D13" s="77">
        <v>0.0</v>
      </c>
      <c r="E13" s="143">
        <v>50.0</v>
      </c>
      <c r="F13" s="77">
        <v>50.0</v>
      </c>
    </row>
    <row r="14">
      <c r="A14" s="142" t="s">
        <v>17</v>
      </c>
      <c r="B14" s="77">
        <v>0.0</v>
      </c>
      <c r="C14" s="143">
        <v>30.0</v>
      </c>
      <c r="D14" s="77">
        <v>0.0</v>
      </c>
      <c r="E14" s="143">
        <v>50.0</v>
      </c>
      <c r="F14" s="77">
        <v>50.0</v>
      </c>
    </row>
    <row r="15">
      <c r="A15" s="142" t="s">
        <v>18</v>
      </c>
      <c r="B15" s="77">
        <v>0.0</v>
      </c>
      <c r="C15" s="143">
        <v>0.0</v>
      </c>
      <c r="D15" s="143">
        <v>100.0</v>
      </c>
      <c r="E15" s="77">
        <v>0.0</v>
      </c>
      <c r="F15" s="77">
        <v>50.0</v>
      </c>
    </row>
    <row r="16">
      <c r="A16" s="142" t="s">
        <v>19</v>
      </c>
      <c r="B16" s="77">
        <v>0.0</v>
      </c>
      <c r="C16" s="143">
        <v>0.0</v>
      </c>
      <c r="D16" s="143">
        <v>100.0</v>
      </c>
      <c r="E16" s="77">
        <v>0.0</v>
      </c>
      <c r="F16" s="77">
        <v>50.0</v>
      </c>
    </row>
    <row r="17">
      <c r="A17" s="142" t="s">
        <v>20</v>
      </c>
      <c r="B17" s="77">
        <v>0.0</v>
      </c>
      <c r="C17" s="143">
        <v>100.0</v>
      </c>
      <c r="D17" s="77">
        <v>0.0</v>
      </c>
      <c r="E17" s="77">
        <v>0.0</v>
      </c>
      <c r="F17" s="77">
        <v>50.0</v>
      </c>
    </row>
    <row r="18">
      <c r="A18" s="142" t="s">
        <v>21</v>
      </c>
      <c r="B18" s="77">
        <v>0.0</v>
      </c>
      <c r="C18" s="143">
        <v>100.0</v>
      </c>
      <c r="D18" s="77">
        <v>0.0</v>
      </c>
      <c r="E18" s="77">
        <v>0.0</v>
      </c>
      <c r="F18" s="77">
        <v>50.0</v>
      </c>
    </row>
    <row r="19">
      <c r="A19" s="142" t="s">
        <v>22</v>
      </c>
      <c r="B19" s="77">
        <v>0.0</v>
      </c>
      <c r="C19" s="143">
        <v>50.0</v>
      </c>
      <c r="D19" s="77">
        <v>0.0</v>
      </c>
      <c r="E19" s="77">
        <v>300.0</v>
      </c>
      <c r="F19" s="77">
        <v>50.0</v>
      </c>
    </row>
    <row r="20">
      <c r="A20" s="142" t="s">
        <v>23</v>
      </c>
      <c r="B20" s="77">
        <v>0.0</v>
      </c>
      <c r="C20" s="143">
        <v>50.0</v>
      </c>
      <c r="D20" s="77">
        <v>0.0</v>
      </c>
      <c r="E20" s="77">
        <v>300.0</v>
      </c>
      <c r="F20" s="77">
        <v>0.0</v>
      </c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37" max="237" width="9.5"/>
  </cols>
  <sheetData>
    <row r="1">
      <c r="A1" s="84"/>
      <c r="B1" s="144"/>
      <c r="C1" s="144">
        <v>1.0</v>
      </c>
      <c r="D1" s="144"/>
      <c r="E1" s="144"/>
      <c r="G1" s="144">
        <f>C1+1</f>
        <v>2</v>
      </c>
      <c r="H1" s="84"/>
      <c r="I1" s="84"/>
      <c r="K1" s="144">
        <f>G1+1</f>
        <v>3</v>
      </c>
      <c r="L1" s="84"/>
      <c r="M1" s="84"/>
      <c r="O1" s="144">
        <f>K1+1</f>
        <v>4</v>
      </c>
      <c r="P1" s="84"/>
      <c r="Q1" s="84"/>
      <c r="S1" s="144">
        <f>O1+1</f>
        <v>5</v>
      </c>
      <c r="T1" s="84"/>
      <c r="U1" s="84"/>
      <c r="W1" s="144">
        <f>S1+1</f>
        <v>6</v>
      </c>
      <c r="X1" s="84"/>
      <c r="Y1" s="84"/>
      <c r="AA1" s="144">
        <f>W1+1</f>
        <v>7</v>
      </c>
      <c r="AB1" s="84"/>
      <c r="AC1" s="84"/>
      <c r="AE1" s="144">
        <f>AA1+1</f>
        <v>8</v>
      </c>
      <c r="AF1" s="84"/>
      <c r="AG1" s="84"/>
      <c r="AI1" s="144">
        <f>AE1+1</f>
        <v>9</v>
      </c>
      <c r="AJ1" s="84"/>
      <c r="AK1" s="84"/>
      <c r="AM1" s="144">
        <f>AI1+1</f>
        <v>10</v>
      </c>
      <c r="AN1" s="84"/>
      <c r="AO1" s="84"/>
      <c r="AQ1" s="144">
        <f>AM1+1</f>
        <v>11</v>
      </c>
      <c r="AR1" s="84"/>
      <c r="AS1" s="84"/>
      <c r="AU1" s="144">
        <f>AQ1+1</f>
        <v>12</v>
      </c>
      <c r="AV1" s="84"/>
      <c r="AW1" s="84"/>
      <c r="AY1" s="144">
        <f>AU1+1</f>
        <v>13</v>
      </c>
      <c r="AZ1" s="84"/>
      <c r="BA1" s="84"/>
      <c r="BC1" s="144">
        <f>AY1+1</f>
        <v>14</v>
      </c>
      <c r="BD1" s="84"/>
      <c r="BE1" s="84"/>
      <c r="BG1" s="144">
        <f>BC1+1</f>
        <v>15</v>
      </c>
      <c r="BH1" s="84"/>
      <c r="BI1" s="84"/>
      <c r="BK1" s="144">
        <f>BG1+1</f>
        <v>16</v>
      </c>
      <c r="BL1" s="84"/>
      <c r="BM1" s="84"/>
      <c r="BO1" s="144">
        <f>BK1+1</f>
        <v>17</v>
      </c>
      <c r="BP1" s="84"/>
      <c r="BQ1" s="84"/>
      <c r="BS1" s="144">
        <f>BO1+1</f>
        <v>18</v>
      </c>
      <c r="BT1" s="84"/>
      <c r="BU1" s="84"/>
      <c r="BW1" s="144">
        <f>BS1+1</f>
        <v>19</v>
      </c>
      <c r="BX1" s="84"/>
      <c r="BY1" s="84"/>
      <c r="CA1" s="144">
        <f>BW1+1</f>
        <v>20</v>
      </c>
      <c r="CB1" s="84"/>
      <c r="CC1" s="84"/>
      <c r="CE1" s="144">
        <f>CA1+1</f>
        <v>21</v>
      </c>
      <c r="CF1" s="84"/>
      <c r="CG1" s="84"/>
      <c r="CI1" s="144">
        <f>CE1+1</f>
        <v>22</v>
      </c>
      <c r="CJ1" s="84"/>
      <c r="CK1" s="84"/>
      <c r="CM1" s="144">
        <f>CI1+1</f>
        <v>23</v>
      </c>
      <c r="CN1" s="84"/>
      <c r="CO1" s="84"/>
      <c r="CQ1" s="144">
        <f>CM1+1</f>
        <v>24</v>
      </c>
      <c r="CR1" s="84"/>
      <c r="CS1" s="84"/>
      <c r="CU1" s="144">
        <f>CQ1+1</f>
        <v>25</v>
      </c>
      <c r="CV1" s="84"/>
      <c r="CW1" s="84"/>
      <c r="CY1" s="144">
        <f>CU1+1</f>
        <v>26</v>
      </c>
      <c r="CZ1" s="84"/>
      <c r="DA1" s="84"/>
      <c r="DC1" s="144">
        <f>CY1+1</f>
        <v>27</v>
      </c>
      <c r="DD1" s="84"/>
      <c r="DE1" s="84"/>
      <c r="DG1" s="144">
        <f>DC1+1</f>
        <v>28</v>
      </c>
      <c r="DH1" s="84"/>
      <c r="DI1" s="84"/>
      <c r="DK1" s="144">
        <f>DG1+1</f>
        <v>29</v>
      </c>
      <c r="DL1" s="84"/>
      <c r="DM1" s="84"/>
      <c r="DO1" s="144">
        <f>DK1+1</f>
        <v>30</v>
      </c>
      <c r="DP1" s="84"/>
      <c r="DQ1" s="84"/>
      <c r="DS1" s="144">
        <f>DO1+1</f>
        <v>31</v>
      </c>
      <c r="DT1" s="84"/>
      <c r="DU1" s="84"/>
      <c r="DW1" s="144">
        <f>DS1+1</f>
        <v>32</v>
      </c>
      <c r="DX1" s="84"/>
      <c r="DY1" s="84"/>
      <c r="EA1" s="144">
        <f>DW1+1</f>
        <v>33</v>
      </c>
      <c r="EB1" s="84"/>
      <c r="EC1" s="84"/>
      <c r="EE1" s="144">
        <f>EA1+1</f>
        <v>34</v>
      </c>
      <c r="EF1" s="84"/>
      <c r="EG1" s="84"/>
      <c r="EI1" s="144">
        <f>EE1+1</f>
        <v>35</v>
      </c>
      <c r="EJ1" s="84"/>
      <c r="EK1" s="84"/>
      <c r="EM1" s="144">
        <f>EI1+1</f>
        <v>36</v>
      </c>
      <c r="EN1" s="84"/>
      <c r="EO1" s="84"/>
      <c r="EQ1" s="144">
        <f>EM1+1</f>
        <v>37</v>
      </c>
      <c r="ER1" s="84"/>
      <c r="ES1" s="84"/>
      <c r="EU1" s="144">
        <f>EQ1+1</f>
        <v>38</v>
      </c>
      <c r="EV1" s="84"/>
      <c r="EW1" s="84"/>
      <c r="EY1" s="144">
        <f>EU1+1</f>
        <v>39</v>
      </c>
      <c r="EZ1" s="84"/>
      <c r="FA1" s="84"/>
      <c r="FC1" s="144">
        <f>EY1+1</f>
        <v>40</v>
      </c>
      <c r="FD1" s="84"/>
      <c r="FE1" s="84"/>
      <c r="FG1" s="144">
        <f>FC1+1</f>
        <v>41</v>
      </c>
      <c r="FH1" s="84"/>
      <c r="FI1" s="84"/>
      <c r="FK1" s="144">
        <f>FG1+1</f>
        <v>42</v>
      </c>
      <c r="FL1" s="84"/>
      <c r="FM1" s="84"/>
      <c r="FO1" s="144">
        <f>FK1+1</f>
        <v>43</v>
      </c>
      <c r="FP1" s="84"/>
      <c r="FQ1" s="84"/>
      <c r="FS1" s="144">
        <f>FO1+1</f>
        <v>44</v>
      </c>
      <c r="FT1" s="84"/>
      <c r="FU1" s="84"/>
      <c r="FW1" s="144">
        <f>FS1+1</f>
        <v>45</v>
      </c>
      <c r="FX1" s="84"/>
      <c r="FY1" s="84"/>
      <c r="GA1" s="144">
        <f>FW1+1</f>
        <v>46</v>
      </c>
      <c r="GB1" s="84"/>
      <c r="GC1" s="84"/>
      <c r="GE1" s="144">
        <f>GA1+1</f>
        <v>47</v>
      </c>
      <c r="GF1" s="84"/>
      <c r="GG1" s="84"/>
      <c r="GI1" s="144">
        <f>GE1+1</f>
        <v>48</v>
      </c>
      <c r="GJ1" s="84"/>
      <c r="GK1" s="84"/>
      <c r="GM1" s="144">
        <f>GI1+1</f>
        <v>49</v>
      </c>
      <c r="GN1" s="84"/>
      <c r="GO1" s="84"/>
      <c r="GQ1" s="144">
        <f>GM1+1</f>
        <v>50</v>
      </c>
      <c r="GR1" s="84"/>
      <c r="GS1" s="84"/>
      <c r="GU1" s="144">
        <f>GQ1+1</f>
        <v>51</v>
      </c>
      <c r="GV1" s="84"/>
      <c r="GW1" s="84"/>
      <c r="GY1" s="144">
        <f>GU1+1</f>
        <v>52</v>
      </c>
      <c r="GZ1" s="84"/>
      <c r="HA1" s="84"/>
      <c r="HC1" s="144">
        <f>GY1+1</f>
        <v>53</v>
      </c>
      <c r="HD1" s="84"/>
      <c r="HE1" s="84"/>
      <c r="HG1" s="144">
        <f>HC1+1</f>
        <v>54</v>
      </c>
      <c r="HH1" s="84"/>
      <c r="HI1" s="84"/>
      <c r="HK1" s="144">
        <f>HG1+1</f>
        <v>55</v>
      </c>
      <c r="HL1" s="84"/>
      <c r="HM1" s="84"/>
      <c r="HO1" s="144">
        <f>HK1+1</f>
        <v>56</v>
      </c>
      <c r="HP1" s="84"/>
      <c r="HQ1" s="84"/>
      <c r="HS1" s="144">
        <f>HO1+1</f>
        <v>57</v>
      </c>
      <c r="HT1" s="84"/>
      <c r="HU1" s="84"/>
      <c r="HW1" s="144">
        <f>HS1+1</f>
        <v>58</v>
      </c>
      <c r="HX1" s="84"/>
      <c r="HY1" s="84"/>
      <c r="IA1" s="144">
        <f>HW1+1</f>
        <v>59</v>
      </c>
      <c r="IB1" s="84"/>
      <c r="IC1" s="84"/>
      <c r="IE1" s="144"/>
      <c r="IF1" s="84"/>
      <c r="IG1" s="84"/>
      <c r="II1" s="144"/>
      <c r="IJ1" s="84"/>
      <c r="IK1" s="84"/>
      <c r="IM1" s="144"/>
      <c r="IN1" s="84"/>
      <c r="IO1" s="84"/>
      <c r="IQ1" s="144"/>
      <c r="IR1" s="84"/>
      <c r="IS1" s="84"/>
      <c r="IU1" s="144"/>
      <c r="IV1" s="84"/>
      <c r="IW1" s="84"/>
      <c r="IX1" s="84"/>
      <c r="IY1" s="84"/>
      <c r="IZ1" s="84"/>
      <c r="JA1" s="84"/>
      <c r="JB1" s="84"/>
      <c r="JC1" s="84"/>
      <c r="JD1" s="84"/>
      <c r="JE1" s="84"/>
      <c r="JF1" s="84"/>
      <c r="JG1" s="84"/>
      <c r="JH1" s="84"/>
      <c r="JI1" s="84"/>
      <c r="JJ1" s="84"/>
      <c r="JK1" s="84"/>
      <c r="JL1" s="84"/>
      <c r="JM1" s="84"/>
      <c r="JN1" s="84"/>
      <c r="JO1" s="84"/>
      <c r="JP1" s="84"/>
      <c r="JQ1" s="84"/>
      <c r="JR1" s="84"/>
      <c r="JS1" s="84"/>
      <c r="JT1" s="84"/>
      <c r="JU1" s="84"/>
      <c r="JV1" s="84"/>
      <c r="JW1" s="84"/>
      <c r="JX1" s="84"/>
      <c r="JY1" s="84"/>
      <c r="JZ1" s="84"/>
      <c r="KA1" s="84"/>
      <c r="KB1" s="84"/>
      <c r="KC1" s="84"/>
      <c r="KD1" s="84"/>
      <c r="KE1" s="84"/>
      <c r="KF1" s="84"/>
      <c r="KG1" s="84"/>
      <c r="KH1" s="84"/>
      <c r="KI1" s="84"/>
      <c r="KJ1" s="84"/>
      <c r="KK1" s="84"/>
      <c r="KL1" s="84"/>
      <c r="KM1" s="84"/>
      <c r="KN1" s="84"/>
      <c r="KO1" s="84"/>
      <c r="KP1" s="84"/>
      <c r="KQ1" s="84"/>
      <c r="KR1" s="84"/>
      <c r="KS1" s="84"/>
      <c r="KT1" s="84"/>
      <c r="KU1" s="84"/>
      <c r="KV1" s="84"/>
      <c r="KW1" s="84"/>
      <c r="KX1" s="84"/>
      <c r="KY1" s="84"/>
      <c r="KZ1" s="84"/>
      <c r="LA1" s="84"/>
      <c r="LB1" s="84"/>
      <c r="LC1" s="84"/>
      <c r="LD1" s="84"/>
      <c r="LE1" s="84"/>
      <c r="LF1" s="84"/>
      <c r="LG1" s="84"/>
      <c r="LH1" s="84"/>
      <c r="LI1" s="84"/>
      <c r="LJ1" s="84"/>
      <c r="LK1" s="84"/>
      <c r="LL1" s="84"/>
      <c r="LM1" s="84"/>
      <c r="LN1" s="84"/>
      <c r="LO1" s="84"/>
      <c r="LP1" s="84"/>
      <c r="LQ1" s="84"/>
      <c r="LR1" s="84"/>
      <c r="LS1" s="84"/>
      <c r="LT1" s="84"/>
      <c r="LU1" s="84"/>
      <c r="LV1" s="84"/>
      <c r="LW1" s="84"/>
      <c r="LX1" s="84"/>
      <c r="LY1" s="84"/>
      <c r="LZ1" s="84"/>
      <c r="MA1" s="84"/>
      <c r="MB1" s="84"/>
      <c r="MC1" s="84"/>
      <c r="MD1" s="84"/>
      <c r="ME1" s="84"/>
      <c r="MF1" s="84"/>
      <c r="MG1" s="84"/>
      <c r="MH1" s="84"/>
      <c r="MI1" s="84"/>
      <c r="MJ1" s="84"/>
      <c r="MK1" s="84"/>
      <c r="ML1" s="84"/>
      <c r="MM1" s="84"/>
      <c r="MN1" s="84"/>
      <c r="MO1" s="84"/>
      <c r="MP1" s="84"/>
      <c r="MQ1" s="84"/>
      <c r="MR1" s="84"/>
      <c r="MS1" s="84"/>
      <c r="MT1" s="84"/>
      <c r="MU1" s="84"/>
      <c r="MV1" s="84"/>
      <c r="MW1" s="84"/>
      <c r="MX1" s="84"/>
      <c r="MY1" s="84"/>
      <c r="MZ1" s="84"/>
      <c r="NA1" s="84"/>
      <c r="NB1" s="84"/>
      <c r="NC1" s="84"/>
      <c r="ND1" s="84"/>
      <c r="NE1" s="84"/>
      <c r="NF1" s="84"/>
      <c r="NG1" s="84"/>
      <c r="NH1" s="84"/>
      <c r="NI1" s="84"/>
      <c r="NJ1" s="84"/>
      <c r="NK1" s="84"/>
      <c r="NL1" s="84"/>
      <c r="NM1" s="84"/>
      <c r="NN1" s="84"/>
      <c r="NO1" s="84"/>
      <c r="NP1" s="84"/>
      <c r="NQ1" s="84"/>
      <c r="NR1" s="84"/>
      <c r="NS1" s="84"/>
      <c r="NT1" s="84"/>
      <c r="NU1" s="84"/>
      <c r="NV1" s="84"/>
      <c r="NW1" s="84"/>
      <c r="NX1" s="84"/>
      <c r="NY1" s="84"/>
      <c r="NZ1" s="84"/>
      <c r="OA1" s="84"/>
      <c r="OB1" s="84"/>
      <c r="OC1" s="84"/>
      <c r="OD1" s="84"/>
      <c r="OE1" s="84"/>
      <c r="OF1" s="84"/>
      <c r="OG1" s="84"/>
      <c r="OH1" s="84"/>
      <c r="OI1" s="84"/>
      <c r="OJ1" s="84"/>
      <c r="OK1" s="84"/>
      <c r="OL1" s="84"/>
      <c r="OM1" s="84"/>
      <c r="ON1" s="84"/>
      <c r="OO1" s="84"/>
      <c r="OP1" s="84"/>
      <c r="OQ1" s="84"/>
      <c r="OR1" s="84"/>
      <c r="OS1" s="84"/>
      <c r="OT1" s="84"/>
      <c r="OU1" s="84"/>
      <c r="OV1" s="84"/>
      <c r="OW1" s="84"/>
      <c r="OX1" s="84"/>
      <c r="OY1" s="84"/>
    </row>
    <row r="2">
      <c r="A2" s="84"/>
      <c r="B2" s="145">
        <f>date(2022,1,C1)</f>
        <v>44562</v>
      </c>
      <c r="F2" s="145">
        <f>date(2022,1,G1)</f>
        <v>44563</v>
      </c>
      <c r="J2" s="145">
        <f>date(2022,1,K1)</f>
        <v>44564</v>
      </c>
      <c r="N2" s="145">
        <f>date(2022,1,O1)</f>
        <v>44565</v>
      </c>
      <c r="R2" s="145">
        <f>date(2022,1,S1)</f>
        <v>44566</v>
      </c>
      <c r="V2" s="145">
        <f>date(2022,1,W1)</f>
        <v>44567</v>
      </c>
      <c r="Z2" s="145">
        <f>date(2022,1,AA1)</f>
        <v>44568</v>
      </c>
      <c r="AD2" s="145">
        <f>date(2022,1,AE1)</f>
        <v>44569</v>
      </c>
      <c r="AH2" s="145">
        <f>date(2022,1,AI1)</f>
        <v>44570</v>
      </c>
      <c r="AL2" s="145">
        <f>date(2022,1,AM1)</f>
        <v>44571</v>
      </c>
      <c r="AP2" s="145">
        <f>date(2022,1,AQ1)</f>
        <v>44572</v>
      </c>
      <c r="AT2" s="145">
        <f>date(2022,1,AU1)</f>
        <v>44573</v>
      </c>
      <c r="AX2" s="145">
        <f>date(2022,1,AY1)</f>
        <v>44574</v>
      </c>
      <c r="BB2" s="145">
        <f>date(2022,1,BC1)</f>
        <v>44575</v>
      </c>
      <c r="BF2" s="145">
        <f>date(2022,1,BG1)</f>
        <v>44576</v>
      </c>
      <c r="BJ2" s="145">
        <f>date(2022,1,BK1)</f>
        <v>44577</v>
      </c>
      <c r="BN2" s="145">
        <f>date(2022,1,BO1)</f>
        <v>44578</v>
      </c>
      <c r="BR2" s="145">
        <f>date(2022,1,BS1)</f>
        <v>44579</v>
      </c>
      <c r="BV2" s="145">
        <f>date(2022,1,BW1)</f>
        <v>44580</v>
      </c>
      <c r="BZ2" s="145">
        <f>date(2022,1,CA1)</f>
        <v>44581</v>
      </c>
      <c r="CD2" s="145">
        <f>date(2022,1,CE1)</f>
        <v>44582</v>
      </c>
      <c r="CH2" s="145">
        <f>date(2022,1,CI1)</f>
        <v>44583</v>
      </c>
      <c r="CL2" s="145">
        <f>date(2022,1,CM1)</f>
        <v>44584</v>
      </c>
      <c r="CP2" s="145">
        <f>date(2022,1,CQ1)</f>
        <v>44585</v>
      </c>
      <c r="CT2" s="145">
        <f>date(2022,1,CU1)</f>
        <v>44586</v>
      </c>
      <c r="CX2" s="145">
        <f>date(2022,1,CY1)</f>
        <v>44587</v>
      </c>
      <c r="DB2" s="145">
        <f>date(2022,1,DC1)</f>
        <v>44588</v>
      </c>
      <c r="DF2" s="145">
        <f>date(2022,1,DG1)</f>
        <v>44589</v>
      </c>
      <c r="DJ2" s="145">
        <f>date(2022,1,DK1)</f>
        <v>44590</v>
      </c>
      <c r="DN2" s="145">
        <f>date(2022,1,DO1)</f>
        <v>44591</v>
      </c>
      <c r="DR2" s="145">
        <f>date(2022,1,DS1)</f>
        <v>44592</v>
      </c>
      <c r="DV2" s="145">
        <f>date(2022,1,DW1)</f>
        <v>44593</v>
      </c>
      <c r="DZ2" s="145">
        <f>date(2022,1,EA1)</f>
        <v>44594</v>
      </c>
      <c r="ED2" s="145">
        <f>date(2022,1,EE1)</f>
        <v>44595</v>
      </c>
      <c r="EH2" s="145">
        <f>date(2022,1,EI1)</f>
        <v>44596</v>
      </c>
      <c r="EL2" s="145">
        <f>date(2022,1,EM1)</f>
        <v>44597</v>
      </c>
      <c r="EP2" s="145">
        <f>date(2022,1,EQ1)</f>
        <v>44598</v>
      </c>
      <c r="ET2" s="145">
        <f>date(2022,1,EU1)</f>
        <v>44599</v>
      </c>
      <c r="EX2" s="145">
        <f>date(2022,1,EY1)</f>
        <v>44600</v>
      </c>
      <c r="FB2" s="145">
        <f>date(2022,1,FC1)</f>
        <v>44601</v>
      </c>
      <c r="FF2" s="145">
        <f>date(2022,1,FG1)</f>
        <v>44602</v>
      </c>
      <c r="FJ2" s="145">
        <f>date(2022,1,FK1)</f>
        <v>44603</v>
      </c>
      <c r="FN2" s="145">
        <f>date(2022,1,FO1)</f>
        <v>44604</v>
      </c>
      <c r="FR2" s="145">
        <f>date(2022,1,FS1)</f>
        <v>44605</v>
      </c>
      <c r="FV2" s="145">
        <f>date(2022,1,FW1)</f>
        <v>44606</v>
      </c>
      <c r="FZ2" s="145">
        <f>date(2022,1,GA1)</f>
        <v>44607</v>
      </c>
      <c r="GD2" s="145">
        <f>date(2022,1,GE1)</f>
        <v>44608</v>
      </c>
      <c r="GH2" s="145">
        <f>date(2022,1,GI1)</f>
        <v>44609</v>
      </c>
      <c r="GL2" s="145">
        <f>date(2022,1,GM1)</f>
        <v>44610</v>
      </c>
      <c r="GP2" s="145">
        <f>date(2022,1,GQ1)</f>
        <v>44611</v>
      </c>
      <c r="GT2" s="145">
        <f>date(2022,1,GU1)</f>
        <v>44612</v>
      </c>
      <c r="GX2" s="145">
        <f>date(2022,1,GY1)</f>
        <v>44613</v>
      </c>
      <c r="HB2" s="145">
        <f>date(2022,1,HC1)</f>
        <v>44614</v>
      </c>
      <c r="HF2" s="145">
        <f>date(2022,1,HG1)</f>
        <v>44615</v>
      </c>
      <c r="HJ2" s="145">
        <f>date(2022,1,HK1)</f>
        <v>44616</v>
      </c>
      <c r="HN2" s="145">
        <f>date(2022,1,HO1)</f>
        <v>44617</v>
      </c>
      <c r="HR2" s="145">
        <f>date(2022,1,HS1)</f>
        <v>44618</v>
      </c>
      <c r="HV2" s="145">
        <f>date(2022,1,HW1)</f>
        <v>44619</v>
      </c>
      <c r="HZ2" s="145">
        <f>date(2022,1,IA1)</f>
        <v>44620</v>
      </c>
      <c r="ID2" s="145"/>
      <c r="IH2" s="145"/>
      <c r="IL2" s="145"/>
      <c r="IP2" s="145"/>
      <c r="IT2" s="145"/>
      <c r="IX2" s="145"/>
      <c r="IY2" s="145"/>
      <c r="IZ2" s="145"/>
      <c r="JA2" s="145"/>
      <c r="JB2" s="145"/>
      <c r="JC2" s="145"/>
      <c r="JD2" s="145"/>
      <c r="JE2" s="145"/>
      <c r="JF2" s="145"/>
      <c r="JG2" s="145"/>
      <c r="JH2" s="145"/>
      <c r="JI2" s="145"/>
      <c r="JJ2" s="145"/>
      <c r="JK2" s="145"/>
      <c r="JL2" s="145"/>
      <c r="JM2" s="145"/>
      <c r="JN2" s="145"/>
      <c r="JO2" s="145"/>
      <c r="JP2" s="145"/>
      <c r="JQ2" s="145"/>
      <c r="JR2" s="145"/>
      <c r="JS2" s="145"/>
      <c r="JT2" s="145"/>
      <c r="JU2" s="145"/>
      <c r="JV2" s="145"/>
      <c r="JW2" s="145"/>
      <c r="JX2" s="145"/>
      <c r="JY2" s="145"/>
      <c r="JZ2" s="145"/>
      <c r="KA2" s="145"/>
      <c r="KB2" s="145"/>
      <c r="KC2" s="145"/>
      <c r="KD2" s="145"/>
      <c r="KE2" s="145"/>
      <c r="KF2" s="145"/>
      <c r="KG2" s="145"/>
      <c r="KH2" s="145"/>
      <c r="KI2" s="145"/>
      <c r="KJ2" s="145"/>
      <c r="KK2" s="145"/>
      <c r="KL2" s="145"/>
      <c r="KM2" s="145"/>
      <c r="KN2" s="145"/>
      <c r="KO2" s="145"/>
      <c r="KP2" s="145"/>
      <c r="KQ2" s="145"/>
      <c r="KR2" s="145"/>
      <c r="KS2" s="145"/>
      <c r="KT2" s="145"/>
      <c r="KU2" s="145"/>
      <c r="KV2" s="145"/>
      <c r="KW2" s="145"/>
      <c r="KX2" s="145"/>
      <c r="KY2" s="145"/>
      <c r="KZ2" s="145"/>
      <c r="LA2" s="145"/>
      <c r="LB2" s="145"/>
      <c r="LC2" s="145"/>
      <c r="LD2" s="145"/>
      <c r="LE2" s="145"/>
      <c r="LF2" s="145"/>
      <c r="LG2" s="145"/>
      <c r="LH2" s="145"/>
      <c r="LI2" s="145"/>
      <c r="LJ2" s="145"/>
      <c r="LK2" s="145"/>
      <c r="LL2" s="145"/>
      <c r="LM2" s="145"/>
      <c r="LN2" s="145"/>
      <c r="LO2" s="145"/>
      <c r="LP2" s="145"/>
      <c r="LQ2" s="145"/>
      <c r="LR2" s="145"/>
      <c r="LS2" s="145"/>
      <c r="LT2" s="145"/>
      <c r="LU2" s="145"/>
      <c r="LV2" s="145"/>
      <c r="LW2" s="145"/>
      <c r="LX2" s="145"/>
      <c r="LY2" s="145"/>
      <c r="LZ2" s="145"/>
      <c r="MA2" s="145"/>
      <c r="MB2" s="145"/>
      <c r="MC2" s="145"/>
      <c r="MD2" s="145"/>
      <c r="ME2" s="145"/>
      <c r="MF2" s="145"/>
      <c r="MG2" s="145"/>
      <c r="MH2" s="145"/>
      <c r="MI2" s="145"/>
      <c r="MJ2" s="145"/>
      <c r="MK2" s="145"/>
      <c r="ML2" s="145"/>
      <c r="MM2" s="145"/>
      <c r="MN2" s="145"/>
      <c r="MO2" s="145"/>
      <c r="MP2" s="145"/>
      <c r="MQ2" s="145"/>
      <c r="MR2" s="145"/>
      <c r="MS2" s="145"/>
      <c r="MT2" s="145"/>
      <c r="MU2" s="145"/>
      <c r="MV2" s="145"/>
      <c r="MW2" s="145"/>
      <c r="MX2" s="145"/>
      <c r="MY2" s="145"/>
      <c r="MZ2" s="145"/>
      <c r="NA2" s="145"/>
      <c r="NB2" s="145"/>
      <c r="NC2" s="145"/>
      <c r="ND2" s="145"/>
      <c r="NE2" s="145"/>
      <c r="NF2" s="145"/>
      <c r="NG2" s="145"/>
      <c r="NH2" s="145"/>
      <c r="NI2" s="145"/>
      <c r="NJ2" s="145"/>
      <c r="NK2" s="145"/>
      <c r="NL2" s="145"/>
      <c r="NM2" s="145"/>
      <c r="NN2" s="145"/>
      <c r="NO2" s="145"/>
      <c r="NP2" s="145"/>
      <c r="NQ2" s="145"/>
      <c r="NR2" s="145"/>
      <c r="NS2" s="145"/>
      <c r="NT2" s="145"/>
      <c r="NU2" s="145"/>
      <c r="NV2" s="145"/>
      <c r="NW2" s="145"/>
      <c r="NX2" s="145"/>
      <c r="NY2" s="145"/>
      <c r="NZ2" s="145"/>
      <c r="OA2" s="145"/>
      <c r="OB2" s="145"/>
      <c r="OC2" s="145"/>
      <c r="OD2" s="145"/>
      <c r="OE2" s="145"/>
      <c r="OF2" s="145"/>
      <c r="OG2" s="145"/>
      <c r="OH2" s="145"/>
      <c r="OI2" s="145"/>
      <c r="OJ2" s="145"/>
      <c r="OK2" s="145"/>
      <c r="OL2" s="145"/>
      <c r="OM2" s="145"/>
      <c r="ON2" s="145"/>
      <c r="OO2" s="145"/>
      <c r="OP2" s="145"/>
      <c r="OQ2" s="145"/>
      <c r="OR2" s="145"/>
      <c r="OS2" s="145"/>
      <c r="OT2" s="145"/>
      <c r="OU2" s="145"/>
      <c r="OV2" s="145"/>
      <c r="OW2" s="145"/>
      <c r="OX2" s="145"/>
      <c r="OY2" s="145"/>
    </row>
    <row r="3">
      <c r="A3" s="84" t="s">
        <v>1</v>
      </c>
      <c r="B3" s="144" t="s">
        <v>105</v>
      </c>
      <c r="C3" s="144" t="s">
        <v>106</v>
      </c>
      <c r="D3" s="144" t="s">
        <v>107</v>
      </c>
      <c r="E3" s="144" t="s">
        <v>108</v>
      </c>
      <c r="F3" s="144" t="s">
        <v>105</v>
      </c>
      <c r="G3" s="144" t="s">
        <v>106</v>
      </c>
      <c r="H3" s="144" t="s">
        <v>107</v>
      </c>
      <c r="I3" s="144" t="s">
        <v>108</v>
      </c>
      <c r="J3" s="144" t="s">
        <v>105</v>
      </c>
      <c r="K3" s="144" t="s">
        <v>106</v>
      </c>
      <c r="L3" s="144" t="s">
        <v>107</v>
      </c>
      <c r="M3" s="144" t="s">
        <v>108</v>
      </c>
      <c r="N3" s="144" t="s">
        <v>105</v>
      </c>
      <c r="O3" s="144" t="s">
        <v>106</v>
      </c>
      <c r="P3" s="144" t="s">
        <v>107</v>
      </c>
      <c r="Q3" s="144" t="s">
        <v>108</v>
      </c>
      <c r="R3" s="144" t="s">
        <v>105</v>
      </c>
      <c r="S3" s="144" t="s">
        <v>106</v>
      </c>
      <c r="T3" s="144" t="s">
        <v>107</v>
      </c>
      <c r="U3" s="144" t="s">
        <v>108</v>
      </c>
      <c r="V3" s="144" t="s">
        <v>105</v>
      </c>
      <c r="W3" s="144" t="s">
        <v>106</v>
      </c>
      <c r="X3" s="144" t="s">
        <v>107</v>
      </c>
      <c r="Y3" s="144" t="s">
        <v>108</v>
      </c>
      <c r="Z3" s="144" t="s">
        <v>105</v>
      </c>
      <c r="AA3" s="144" t="s">
        <v>106</v>
      </c>
      <c r="AB3" s="144" t="s">
        <v>107</v>
      </c>
      <c r="AC3" s="144" t="s">
        <v>108</v>
      </c>
      <c r="AD3" s="144" t="s">
        <v>105</v>
      </c>
      <c r="AE3" s="144" t="s">
        <v>106</v>
      </c>
      <c r="AF3" s="144" t="s">
        <v>107</v>
      </c>
      <c r="AG3" s="144" t="s">
        <v>108</v>
      </c>
      <c r="AH3" s="144" t="s">
        <v>105</v>
      </c>
      <c r="AI3" s="144" t="s">
        <v>106</v>
      </c>
      <c r="AJ3" s="144" t="s">
        <v>107</v>
      </c>
      <c r="AK3" s="144" t="s">
        <v>108</v>
      </c>
      <c r="AL3" s="144" t="s">
        <v>105</v>
      </c>
      <c r="AM3" s="144" t="s">
        <v>106</v>
      </c>
      <c r="AN3" s="144" t="s">
        <v>107</v>
      </c>
      <c r="AO3" s="144" t="s">
        <v>108</v>
      </c>
      <c r="AP3" s="144" t="s">
        <v>105</v>
      </c>
      <c r="AQ3" s="144" t="s">
        <v>106</v>
      </c>
      <c r="AR3" s="144" t="s">
        <v>107</v>
      </c>
      <c r="AS3" s="144" t="s">
        <v>108</v>
      </c>
      <c r="AT3" s="144" t="s">
        <v>105</v>
      </c>
      <c r="AU3" s="144" t="s">
        <v>106</v>
      </c>
      <c r="AV3" s="144" t="s">
        <v>107</v>
      </c>
      <c r="AW3" s="144" t="s">
        <v>108</v>
      </c>
      <c r="AX3" s="144" t="s">
        <v>105</v>
      </c>
      <c r="AY3" s="144" t="s">
        <v>106</v>
      </c>
      <c r="AZ3" s="144" t="s">
        <v>107</v>
      </c>
      <c r="BA3" s="144" t="s">
        <v>108</v>
      </c>
      <c r="BB3" s="144" t="s">
        <v>105</v>
      </c>
      <c r="BC3" s="144" t="s">
        <v>106</v>
      </c>
      <c r="BD3" s="144" t="s">
        <v>107</v>
      </c>
      <c r="BE3" s="144" t="s">
        <v>108</v>
      </c>
      <c r="BF3" s="144" t="s">
        <v>105</v>
      </c>
      <c r="BG3" s="144" t="s">
        <v>106</v>
      </c>
      <c r="BH3" s="144" t="s">
        <v>107</v>
      </c>
      <c r="BI3" s="144" t="s">
        <v>108</v>
      </c>
      <c r="BJ3" s="144" t="s">
        <v>105</v>
      </c>
      <c r="BK3" s="144" t="s">
        <v>106</v>
      </c>
      <c r="BL3" s="144" t="s">
        <v>107</v>
      </c>
      <c r="BM3" s="144" t="s">
        <v>108</v>
      </c>
      <c r="BN3" s="144" t="s">
        <v>105</v>
      </c>
      <c r="BO3" s="144" t="s">
        <v>106</v>
      </c>
      <c r="BP3" s="144" t="s">
        <v>107</v>
      </c>
      <c r="BQ3" s="144" t="s">
        <v>108</v>
      </c>
      <c r="BR3" s="144" t="s">
        <v>105</v>
      </c>
      <c r="BS3" s="144" t="s">
        <v>106</v>
      </c>
      <c r="BT3" s="144" t="s">
        <v>107</v>
      </c>
      <c r="BU3" s="144" t="s">
        <v>108</v>
      </c>
      <c r="BV3" s="144" t="s">
        <v>105</v>
      </c>
      <c r="BW3" s="144" t="s">
        <v>106</v>
      </c>
      <c r="BX3" s="144" t="s">
        <v>107</v>
      </c>
      <c r="BY3" s="144" t="s">
        <v>108</v>
      </c>
      <c r="BZ3" s="144" t="s">
        <v>105</v>
      </c>
      <c r="CA3" s="144" t="s">
        <v>106</v>
      </c>
      <c r="CB3" s="144" t="s">
        <v>107</v>
      </c>
      <c r="CC3" s="144" t="s">
        <v>108</v>
      </c>
      <c r="CD3" s="144" t="s">
        <v>105</v>
      </c>
      <c r="CE3" s="144" t="s">
        <v>106</v>
      </c>
      <c r="CF3" s="144" t="s">
        <v>107</v>
      </c>
      <c r="CG3" s="144" t="s">
        <v>108</v>
      </c>
      <c r="CH3" s="144" t="s">
        <v>105</v>
      </c>
      <c r="CI3" s="144" t="s">
        <v>106</v>
      </c>
      <c r="CJ3" s="144" t="s">
        <v>107</v>
      </c>
      <c r="CK3" s="144" t="s">
        <v>108</v>
      </c>
      <c r="CL3" s="144" t="s">
        <v>105</v>
      </c>
      <c r="CM3" s="144" t="s">
        <v>106</v>
      </c>
      <c r="CN3" s="144" t="s">
        <v>107</v>
      </c>
      <c r="CO3" s="144" t="s">
        <v>108</v>
      </c>
      <c r="CP3" s="144" t="s">
        <v>105</v>
      </c>
      <c r="CQ3" s="144" t="s">
        <v>106</v>
      </c>
      <c r="CR3" s="144" t="s">
        <v>107</v>
      </c>
      <c r="CS3" s="144" t="s">
        <v>108</v>
      </c>
      <c r="CT3" s="144" t="s">
        <v>105</v>
      </c>
      <c r="CU3" s="144" t="s">
        <v>106</v>
      </c>
      <c r="CV3" s="144" t="s">
        <v>107</v>
      </c>
      <c r="CW3" s="144" t="s">
        <v>108</v>
      </c>
      <c r="CX3" s="144" t="s">
        <v>105</v>
      </c>
      <c r="CY3" s="144" t="s">
        <v>106</v>
      </c>
      <c r="CZ3" s="144" t="s">
        <v>107</v>
      </c>
      <c r="DA3" s="144" t="s">
        <v>108</v>
      </c>
      <c r="DB3" s="144" t="s">
        <v>105</v>
      </c>
      <c r="DC3" s="144" t="s">
        <v>106</v>
      </c>
      <c r="DD3" s="144" t="s">
        <v>107</v>
      </c>
      <c r="DE3" s="144" t="s">
        <v>108</v>
      </c>
      <c r="DF3" s="144" t="s">
        <v>105</v>
      </c>
      <c r="DG3" s="144" t="s">
        <v>106</v>
      </c>
      <c r="DH3" s="144" t="s">
        <v>107</v>
      </c>
      <c r="DI3" s="144" t="s">
        <v>108</v>
      </c>
      <c r="DJ3" s="144" t="s">
        <v>105</v>
      </c>
      <c r="DK3" s="144" t="s">
        <v>106</v>
      </c>
      <c r="DL3" s="144" t="s">
        <v>107</v>
      </c>
      <c r="DM3" s="144" t="s">
        <v>108</v>
      </c>
      <c r="DN3" s="144" t="s">
        <v>105</v>
      </c>
      <c r="DO3" s="144" t="s">
        <v>106</v>
      </c>
      <c r="DP3" s="144" t="s">
        <v>107</v>
      </c>
      <c r="DQ3" s="144" t="s">
        <v>108</v>
      </c>
      <c r="DR3" s="144" t="s">
        <v>105</v>
      </c>
      <c r="DS3" s="144" t="s">
        <v>106</v>
      </c>
      <c r="DT3" s="144" t="s">
        <v>107</v>
      </c>
      <c r="DU3" s="144" t="s">
        <v>108</v>
      </c>
      <c r="DV3" s="144" t="s">
        <v>105</v>
      </c>
      <c r="DW3" s="144" t="s">
        <v>106</v>
      </c>
      <c r="DX3" s="144" t="s">
        <v>107</v>
      </c>
      <c r="DY3" s="144" t="s">
        <v>108</v>
      </c>
      <c r="DZ3" s="144" t="s">
        <v>105</v>
      </c>
      <c r="EA3" s="144" t="s">
        <v>106</v>
      </c>
      <c r="EB3" s="144" t="s">
        <v>107</v>
      </c>
      <c r="EC3" s="144" t="s">
        <v>108</v>
      </c>
      <c r="ED3" s="144" t="s">
        <v>105</v>
      </c>
      <c r="EE3" s="144" t="s">
        <v>106</v>
      </c>
      <c r="EF3" s="144" t="s">
        <v>107</v>
      </c>
      <c r="EG3" s="144" t="s">
        <v>108</v>
      </c>
      <c r="EH3" s="144" t="s">
        <v>105</v>
      </c>
      <c r="EI3" s="144" t="s">
        <v>106</v>
      </c>
      <c r="EJ3" s="144" t="s">
        <v>107</v>
      </c>
      <c r="EK3" s="144" t="s">
        <v>108</v>
      </c>
      <c r="EL3" s="144" t="s">
        <v>105</v>
      </c>
      <c r="EM3" s="144" t="s">
        <v>106</v>
      </c>
      <c r="EN3" s="144" t="s">
        <v>107</v>
      </c>
      <c r="EO3" s="144" t="s">
        <v>108</v>
      </c>
      <c r="EP3" s="144" t="s">
        <v>105</v>
      </c>
      <c r="EQ3" s="144" t="s">
        <v>106</v>
      </c>
      <c r="ER3" s="144" t="s">
        <v>107</v>
      </c>
      <c r="ES3" s="144" t="s">
        <v>108</v>
      </c>
      <c r="ET3" s="144" t="s">
        <v>105</v>
      </c>
      <c r="EU3" s="144" t="s">
        <v>106</v>
      </c>
      <c r="EV3" s="144" t="s">
        <v>107</v>
      </c>
      <c r="EW3" s="144" t="s">
        <v>108</v>
      </c>
      <c r="EX3" s="144" t="s">
        <v>105</v>
      </c>
      <c r="EY3" s="144" t="s">
        <v>106</v>
      </c>
      <c r="EZ3" s="144" t="s">
        <v>107</v>
      </c>
      <c r="FA3" s="144" t="s">
        <v>108</v>
      </c>
      <c r="FB3" s="144" t="s">
        <v>105</v>
      </c>
      <c r="FC3" s="144" t="s">
        <v>106</v>
      </c>
      <c r="FD3" s="144" t="s">
        <v>107</v>
      </c>
      <c r="FE3" s="144" t="s">
        <v>108</v>
      </c>
      <c r="FF3" s="144" t="s">
        <v>105</v>
      </c>
      <c r="FG3" s="144" t="s">
        <v>106</v>
      </c>
      <c r="FH3" s="144" t="s">
        <v>107</v>
      </c>
      <c r="FI3" s="144" t="s">
        <v>108</v>
      </c>
      <c r="FJ3" s="144" t="s">
        <v>105</v>
      </c>
      <c r="FK3" s="144" t="s">
        <v>106</v>
      </c>
      <c r="FL3" s="144" t="s">
        <v>107</v>
      </c>
      <c r="FM3" s="144" t="s">
        <v>108</v>
      </c>
      <c r="FN3" s="144" t="s">
        <v>105</v>
      </c>
      <c r="FO3" s="144" t="s">
        <v>106</v>
      </c>
      <c r="FP3" s="144" t="s">
        <v>107</v>
      </c>
      <c r="FQ3" s="144" t="s">
        <v>108</v>
      </c>
      <c r="FR3" s="144" t="s">
        <v>105</v>
      </c>
      <c r="FS3" s="144" t="s">
        <v>106</v>
      </c>
      <c r="FT3" s="144" t="s">
        <v>107</v>
      </c>
      <c r="FU3" s="144" t="s">
        <v>108</v>
      </c>
      <c r="FV3" s="144" t="s">
        <v>105</v>
      </c>
      <c r="FW3" s="144" t="s">
        <v>106</v>
      </c>
      <c r="FX3" s="144" t="s">
        <v>107</v>
      </c>
      <c r="FY3" s="144" t="s">
        <v>108</v>
      </c>
      <c r="FZ3" s="144" t="s">
        <v>105</v>
      </c>
      <c r="GA3" s="144" t="s">
        <v>106</v>
      </c>
      <c r="GB3" s="144" t="s">
        <v>107</v>
      </c>
      <c r="GC3" s="144" t="s">
        <v>108</v>
      </c>
      <c r="GD3" s="144" t="s">
        <v>105</v>
      </c>
      <c r="GE3" s="144" t="s">
        <v>106</v>
      </c>
      <c r="GF3" s="144" t="s">
        <v>107</v>
      </c>
      <c r="GG3" s="144" t="s">
        <v>108</v>
      </c>
      <c r="GH3" s="144" t="s">
        <v>105</v>
      </c>
      <c r="GI3" s="144" t="s">
        <v>106</v>
      </c>
      <c r="GJ3" s="144" t="s">
        <v>107</v>
      </c>
      <c r="GK3" s="144" t="s">
        <v>108</v>
      </c>
      <c r="GL3" s="144" t="s">
        <v>105</v>
      </c>
      <c r="GM3" s="144" t="s">
        <v>106</v>
      </c>
      <c r="GN3" s="144" t="s">
        <v>107</v>
      </c>
      <c r="GO3" s="144" t="s">
        <v>108</v>
      </c>
      <c r="GP3" s="144" t="s">
        <v>105</v>
      </c>
      <c r="GQ3" s="144" t="s">
        <v>106</v>
      </c>
      <c r="GR3" s="144" t="s">
        <v>107</v>
      </c>
      <c r="GS3" s="144" t="s">
        <v>108</v>
      </c>
      <c r="GT3" s="144" t="s">
        <v>105</v>
      </c>
      <c r="GU3" s="144" t="s">
        <v>106</v>
      </c>
      <c r="GV3" s="144" t="s">
        <v>107</v>
      </c>
      <c r="GW3" s="144" t="s">
        <v>108</v>
      </c>
      <c r="GX3" s="144" t="s">
        <v>105</v>
      </c>
      <c r="GY3" s="144" t="s">
        <v>106</v>
      </c>
      <c r="GZ3" s="144" t="s">
        <v>107</v>
      </c>
      <c r="HA3" s="144" t="s">
        <v>108</v>
      </c>
      <c r="HB3" s="144" t="s">
        <v>105</v>
      </c>
      <c r="HC3" s="144" t="s">
        <v>106</v>
      </c>
      <c r="HD3" s="144" t="s">
        <v>107</v>
      </c>
      <c r="HE3" s="144" t="s">
        <v>108</v>
      </c>
      <c r="HF3" s="144" t="s">
        <v>105</v>
      </c>
      <c r="HG3" s="144" t="s">
        <v>106</v>
      </c>
      <c r="HH3" s="144" t="s">
        <v>107</v>
      </c>
      <c r="HI3" s="144" t="s">
        <v>108</v>
      </c>
      <c r="HJ3" s="144" t="s">
        <v>105</v>
      </c>
      <c r="HK3" s="144" t="s">
        <v>106</v>
      </c>
      <c r="HL3" s="144" t="s">
        <v>107</v>
      </c>
      <c r="HM3" s="144" t="s">
        <v>108</v>
      </c>
      <c r="HN3" s="144" t="s">
        <v>105</v>
      </c>
      <c r="HO3" s="144" t="s">
        <v>106</v>
      </c>
      <c r="HP3" s="144" t="s">
        <v>107</v>
      </c>
      <c r="HQ3" s="144" t="s">
        <v>108</v>
      </c>
      <c r="HR3" s="144" t="s">
        <v>105</v>
      </c>
      <c r="HS3" s="144" t="s">
        <v>106</v>
      </c>
      <c r="HT3" s="144" t="s">
        <v>107</v>
      </c>
      <c r="HU3" s="144" t="s">
        <v>108</v>
      </c>
      <c r="HV3" s="144" t="s">
        <v>105</v>
      </c>
      <c r="HW3" s="144" t="s">
        <v>106</v>
      </c>
      <c r="HX3" s="144" t="s">
        <v>107</v>
      </c>
      <c r="HY3" s="144" t="s">
        <v>108</v>
      </c>
      <c r="HZ3" s="144" t="s">
        <v>105</v>
      </c>
      <c r="IA3" s="144" t="s">
        <v>106</v>
      </c>
      <c r="IB3" s="144" t="s">
        <v>107</v>
      </c>
      <c r="IC3" s="144" t="s">
        <v>108</v>
      </c>
      <c r="ID3" s="144"/>
      <c r="IE3" s="144"/>
      <c r="IF3" s="144"/>
      <c r="IG3" s="144"/>
      <c r="IH3" s="144"/>
      <c r="II3" s="144"/>
      <c r="IJ3" s="144"/>
      <c r="IK3" s="144"/>
      <c r="IL3" s="144"/>
      <c r="IM3" s="144"/>
      <c r="IN3" s="144"/>
      <c r="IO3" s="144"/>
      <c r="IP3" s="144"/>
      <c r="IQ3" s="144"/>
      <c r="IR3" s="144"/>
      <c r="IS3" s="144"/>
      <c r="IT3" s="144"/>
      <c r="IU3" s="144"/>
      <c r="IV3" s="144"/>
      <c r="IW3" s="144"/>
      <c r="IX3" s="144"/>
      <c r="IY3" s="144"/>
      <c r="IZ3" s="144"/>
      <c r="JA3" s="144"/>
      <c r="JB3" s="144"/>
      <c r="JC3" s="144"/>
      <c r="JD3" s="144"/>
      <c r="JE3" s="144"/>
      <c r="JF3" s="144"/>
      <c r="JG3" s="144"/>
      <c r="JH3" s="144"/>
      <c r="JI3" s="144"/>
      <c r="JJ3" s="144"/>
      <c r="JK3" s="144"/>
      <c r="JL3" s="144"/>
      <c r="JM3" s="144"/>
      <c r="JN3" s="144"/>
      <c r="JO3" s="144"/>
      <c r="JP3" s="144"/>
      <c r="JQ3" s="144"/>
      <c r="JR3" s="144"/>
      <c r="JS3" s="144"/>
      <c r="JT3" s="144"/>
      <c r="JU3" s="144"/>
      <c r="JV3" s="144"/>
      <c r="JW3" s="144"/>
      <c r="JX3" s="144"/>
      <c r="JY3" s="144"/>
      <c r="JZ3" s="144"/>
      <c r="KA3" s="144"/>
      <c r="KB3" s="144"/>
      <c r="KC3" s="144"/>
      <c r="KD3" s="144"/>
      <c r="KE3" s="144"/>
      <c r="KF3" s="144"/>
      <c r="KG3" s="144"/>
      <c r="KH3" s="144"/>
      <c r="KI3" s="144"/>
      <c r="KJ3" s="144"/>
      <c r="KK3" s="144"/>
      <c r="KL3" s="144"/>
      <c r="KM3" s="144"/>
      <c r="KN3" s="144"/>
      <c r="KO3" s="144"/>
      <c r="KP3" s="144"/>
      <c r="KQ3" s="144"/>
      <c r="KR3" s="144"/>
      <c r="KS3" s="144"/>
      <c r="KT3" s="144"/>
      <c r="KU3" s="144"/>
      <c r="KV3" s="144"/>
      <c r="KW3" s="144"/>
      <c r="KX3" s="144"/>
      <c r="KY3" s="144"/>
      <c r="KZ3" s="144"/>
      <c r="LA3" s="144"/>
      <c r="LB3" s="144"/>
      <c r="LC3" s="144"/>
      <c r="LD3" s="144"/>
      <c r="LE3" s="144"/>
      <c r="LF3" s="144"/>
      <c r="LG3" s="144"/>
      <c r="LH3" s="144"/>
      <c r="LI3" s="144"/>
      <c r="LJ3" s="144"/>
      <c r="LK3" s="144"/>
      <c r="LL3" s="144"/>
      <c r="LM3" s="144"/>
      <c r="LN3" s="144"/>
      <c r="LO3" s="144"/>
      <c r="LP3" s="144"/>
      <c r="LQ3" s="144"/>
      <c r="LR3" s="144"/>
      <c r="LS3" s="144"/>
      <c r="LT3" s="144"/>
      <c r="LU3" s="144"/>
      <c r="LV3" s="144"/>
      <c r="LW3" s="144"/>
      <c r="LX3" s="144"/>
      <c r="LY3" s="144"/>
      <c r="LZ3" s="144"/>
      <c r="MA3" s="144"/>
      <c r="MB3" s="144"/>
      <c r="MC3" s="144"/>
      <c r="MD3" s="144"/>
      <c r="ME3" s="144"/>
      <c r="MF3" s="144"/>
      <c r="MG3" s="144"/>
      <c r="MH3" s="144"/>
      <c r="MI3" s="144"/>
      <c r="MJ3" s="144"/>
      <c r="MK3" s="144"/>
      <c r="ML3" s="144"/>
      <c r="MM3" s="144"/>
      <c r="MN3" s="144"/>
      <c r="MO3" s="144"/>
      <c r="MP3" s="144"/>
      <c r="MQ3" s="144"/>
      <c r="MR3" s="144"/>
      <c r="MS3" s="144"/>
      <c r="MT3" s="144"/>
      <c r="MU3" s="144"/>
      <c r="MV3" s="144"/>
      <c r="MW3" s="144"/>
      <c r="MX3" s="144"/>
      <c r="MY3" s="144"/>
      <c r="MZ3" s="144"/>
      <c r="NA3" s="144"/>
      <c r="NB3" s="144"/>
      <c r="NC3" s="144"/>
      <c r="ND3" s="144"/>
      <c r="NE3" s="144"/>
      <c r="NF3" s="144"/>
      <c r="NG3" s="144"/>
      <c r="NH3" s="144"/>
      <c r="NI3" s="144"/>
      <c r="NJ3" s="144"/>
      <c r="NK3" s="144"/>
      <c r="NL3" s="144"/>
      <c r="NM3" s="144"/>
      <c r="NN3" s="144"/>
      <c r="NO3" s="144"/>
      <c r="NP3" s="144"/>
      <c r="NQ3" s="144"/>
      <c r="NR3" s="144"/>
      <c r="NS3" s="144"/>
      <c r="NT3" s="144"/>
      <c r="NU3" s="144"/>
      <c r="NV3" s="144"/>
      <c r="NW3" s="144"/>
      <c r="NX3" s="144"/>
      <c r="NY3" s="144"/>
      <c r="NZ3" s="144"/>
      <c r="OA3" s="144"/>
      <c r="OB3" s="144"/>
      <c r="OC3" s="144"/>
      <c r="OD3" s="144"/>
      <c r="OE3" s="144"/>
      <c r="OF3" s="144"/>
      <c r="OG3" s="144"/>
      <c r="OH3" s="144"/>
      <c r="OI3" s="144"/>
      <c r="OJ3" s="144"/>
      <c r="OK3" s="144"/>
      <c r="OL3" s="144"/>
      <c r="OM3" s="144"/>
      <c r="ON3" s="144"/>
      <c r="OO3" s="144"/>
      <c r="OP3" s="144"/>
      <c r="OQ3" s="144"/>
      <c r="OR3" s="144"/>
      <c r="OS3" s="144"/>
      <c r="OT3" s="144"/>
      <c r="OU3" s="144"/>
      <c r="OV3" s="144"/>
      <c r="OW3" s="144"/>
      <c r="OX3" s="144"/>
      <c r="OY3" s="144"/>
    </row>
    <row r="4">
      <c r="A4" s="77" t="s">
        <v>5</v>
      </c>
      <c r="B4" s="146">
        <v>271.0</v>
      </c>
      <c r="C4" s="77">
        <f>VLOOKUP($A4,'sales data 3'!$B$2:$BI$21,C$1+1,0)</f>
        <v>0</v>
      </c>
      <c r="D4" s="77">
        <f t="shared" ref="D4:D22" si="1">0</f>
        <v>0</v>
      </c>
      <c r="E4" s="146">
        <f>B$4+D$4-C$4</f>
        <v>271</v>
      </c>
      <c r="F4" s="146">
        <f t="shared" ref="F4:F22" si="2">E4</f>
        <v>271</v>
      </c>
      <c r="G4" s="66">
        <f>VLOOKUP($A4,'sales data 3'!$B$2:$BI$21,G$1+1,0)</f>
        <v>10</v>
      </c>
      <c r="H4" s="77">
        <f t="shared" ref="H4:H22" si="3">0</f>
        <v>0</v>
      </c>
      <c r="I4" s="146">
        <f t="shared" ref="I4:I22" si="4">F4+H4-G4</f>
        <v>261</v>
      </c>
      <c r="J4" s="146">
        <f t="shared" ref="J4:J22" si="5">I4</f>
        <v>261</v>
      </c>
      <c r="K4" s="66">
        <f>VLOOKUP($A4,'sales data 3'!$B$2:$BI$21,K$1+1,0)</f>
        <v>17</v>
      </c>
      <c r="L4" s="77">
        <f t="shared" ref="L4:L22" si="6">0</f>
        <v>0</v>
      </c>
      <c r="M4" s="146">
        <f t="shared" ref="M4:M22" si="7">J4+L4-K4</f>
        <v>244</v>
      </c>
      <c r="N4" s="146">
        <f t="shared" ref="N4:N22" si="8">M4</f>
        <v>244</v>
      </c>
      <c r="O4" s="66">
        <f>VLOOKUP($A4,'sales data 3'!$B$2:$BI$21,O$1+1,0)</f>
        <v>3</v>
      </c>
      <c r="P4" s="77">
        <f t="shared" ref="P4:P22" si="9">0</f>
        <v>0</v>
      </c>
      <c r="Q4" s="146">
        <f t="shared" ref="Q4:Q22" si="10">N4+P4-O4</f>
        <v>241</v>
      </c>
      <c r="R4" s="146">
        <f t="shared" ref="R4:R22" si="11">Q4</f>
        <v>241</v>
      </c>
      <c r="S4" s="66">
        <f>VLOOKUP($A4,'sales data 3'!$B$2:$BI$21,S$1+1,0)</f>
        <v>15</v>
      </c>
      <c r="T4" s="77">
        <f t="shared" ref="T4:T22" si="12">0</f>
        <v>0</v>
      </c>
      <c r="U4" s="146">
        <f t="shared" ref="U4:U22" si="13">R4+T4-S4</f>
        <v>226</v>
      </c>
      <c r="V4" s="146">
        <f t="shared" ref="V4:V22" si="14">U4</f>
        <v>226</v>
      </c>
      <c r="W4" s="66">
        <f>VLOOKUP($A4,'sales data 3'!$B$2:$BI$21,W$1+1,0)</f>
        <v>10</v>
      </c>
      <c r="X4" s="77">
        <f t="shared" ref="X4:X22" si="15">0</f>
        <v>0</v>
      </c>
      <c r="Y4" s="146">
        <f t="shared" ref="Y4:Y22" si="16">V4+X4-W4</f>
        <v>216</v>
      </c>
      <c r="Z4" s="146">
        <f t="shared" ref="Z4:Z22" si="17">Y4</f>
        <v>216</v>
      </c>
      <c r="AA4" s="66">
        <f>VLOOKUP($A4,'sales data 3'!$B$2:$BI$21,AA$1+1,0)</f>
        <v>5</v>
      </c>
      <c r="AB4" s="77">
        <f t="shared" ref="AB4:AB22" si="18">0</f>
        <v>0</v>
      </c>
      <c r="AC4" s="146">
        <f t="shared" ref="AC4:AC22" si="19">Z4+AB4-AA4</f>
        <v>211</v>
      </c>
      <c r="AD4" s="146">
        <f t="shared" ref="AD4:AD22" si="20">AC4</f>
        <v>211</v>
      </c>
      <c r="AE4" s="66">
        <f>VLOOKUP($A4,'sales data 3'!$B$2:$BI$21,AE$1+1,0)</f>
        <v>4</v>
      </c>
      <c r="AF4" s="77">
        <f t="shared" ref="AF4:AF22" si="21">0</f>
        <v>0</v>
      </c>
      <c r="AG4" s="146">
        <f t="shared" ref="AG4:AG22" si="22">AD4+AF4-AE4</f>
        <v>207</v>
      </c>
      <c r="AH4" s="146">
        <f t="shared" ref="AH4:AH22" si="23">AG4</f>
        <v>207</v>
      </c>
      <c r="AI4" s="66">
        <f>VLOOKUP($A4,'sales data 3'!$B$2:$BI$21,AI$1+1,0)</f>
        <v>5</v>
      </c>
      <c r="AJ4" s="77">
        <f t="shared" ref="AJ4:AJ22" si="24">0</f>
        <v>0</v>
      </c>
      <c r="AK4" s="146">
        <f t="shared" ref="AK4:AK22" si="25">AH4+AJ4-AI4</f>
        <v>202</v>
      </c>
      <c r="AL4" s="146">
        <f t="shared" ref="AL4:AL22" si="26">AK4</f>
        <v>202</v>
      </c>
      <c r="AM4" s="66">
        <f>VLOOKUP($A4,'sales data 3'!$B$2:$BI$21,AM$1+1,0)</f>
        <v>1</v>
      </c>
      <c r="AN4" s="77">
        <f t="shared" ref="AN4:AN22" si="27">0</f>
        <v>0</v>
      </c>
      <c r="AO4" s="146">
        <f t="shared" ref="AO4:AO22" si="28">AL4+AN4-AM4</f>
        <v>201</v>
      </c>
      <c r="AP4" s="146">
        <f t="shared" ref="AP4:AP22" si="29">AO4</f>
        <v>201</v>
      </c>
      <c r="AQ4" s="66">
        <f>VLOOKUP($A4,'sales data 3'!$B$2:$BI$21,AQ$1+1,0)</f>
        <v>14</v>
      </c>
      <c r="AR4" s="77">
        <f t="shared" ref="AR4:AR22" si="30">0</f>
        <v>0</v>
      </c>
      <c r="AS4" s="146">
        <f t="shared" ref="AS4:AS22" si="31">AP4+AR4-AQ4</f>
        <v>187</v>
      </c>
      <c r="AT4" s="146">
        <f t="shared" ref="AT4:AT22" si="32">AS4</f>
        <v>187</v>
      </c>
      <c r="AU4" s="66">
        <f>VLOOKUP($A4,'sales data 3'!$B$2:$BI$21,AU$1+1,0)</f>
        <v>7</v>
      </c>
      <c r="AV4" s="77">
        <f t="shared" ref="AV4:AV22" si="33">0</f>
        <v>0</v>
      </c>
      <c r="AW4" s="146">
        <f t="shared" ref="AW4:AW22" si="34">AT4+AV4-AU4</f>
        <v>180</v>
      </c>
      <c r="AX4" s="146">
        <f t="shared" ref="AX4:AX22" si="35">AW4</f>
        <v>180</v>
      </c>
      <c r="AY4" s="66">
        <f>VLOOKUP($A4,'sales data 3'!$B$2:$BI$21,AY$1+1,0)</f>
        <v>25</v>
      </c>
      <c r="AZ4" s="77">
        <f t="shared" ref="AZ4:AZ22" si="36">0</f>
        <v>0</v>
      </c>
      <c r="BA4" s="146">
        <f t="shared" ref="BA4:BA22" si="37">AX4+AZ4-AY4</f>
        <v>155</v>
      </c>
      <c r="BB4" s="146">
        <f t="shared" ref="BB4:BB22" si="38">BA4</f>
        <v>155</v>
      </c>
      <c r="BC4" s="66">
        <f>VLOOKUP($A4,'sales data 3'!$B$2:$BI$21,BC$1+1,0)</f>
        <v>0</v>
      </c>
      <c r="BD4" s="77">
        <f t="shared" ref="BD4:BD22" si="39">0</f>
        <v>0</v>
      </c>
      <c r="BE4" s="146">
        <f t="shared" ref="BE4:BE22" si="40">BB4+BD4-BC4</f>
        <v>155</v>
      </c>
      <c r="BF4" s="146">
        <f t="shared" ref="BF4:BF22" si="41">BE4</f>
        <v>155</v>
      </c>
      <c r="BG4" s="66">
        <f>VLOOKUP($A4,'sales data 3'!$B$2:$BI$21,BG$1+1,0)</f>
        <v>0</v>
      </c>
      <c r="BH4" s="77">
        <f t="shared" ref="BH4:BH22" si="42">0</f>
        <v>0</v>
      </c>
      <c r="BI4" s="146">
        <f t="shared" ref="BI4:BI22" si="43">BF4+BH4-BG4</f>
        <v>155</v>
      </c>
      <c r="BJ4" s="146">
        <f t="shared" ref="BJ4:BJ22" si="44">BI4</f>
        <v>155</v>
      </c>
      <c r="BK4" s="66">
        <f>VLOOKUP($A4,'sales data 3'!$B$2:$BI$21,BK$1+1,0)</f>
        <v>6</v>
      </c>
      <c r="BL4" s="147">
        <v>50.0</v>
      </c>
      <c r="BM4" s="146">
        <f t="shared" ref="BM4:BM22" si="45">BJ4+BL4-BK4</f>
        <v>199</v>
      </c>
      <c r="BN4" s="146">
        <f t="shared" ref="BN4:BN22" si="46">BM4</f>
        <v>199</v>
      </c>
      <c r="BO4" s="66">
        <f>VLOOKUP($A4,'sales data 3'!$B$2:$BI$21,BO$1+1,0)</f>
        <v>10</v>
      </c>
      <c r="BP4" s="77">
        <f t="shared" ref="BP4:BP22" si="47">0</f>
        <v>0</v>
      </c>
      <c r="BQ4" s="146">
        <f t="shared" ref="BQ4:BQ22" si="48">BN4+BP4-BO4</f>
        <v>189</v>
      </c>
      <c r="BR4" s="146">
        <f t="shared" ref="BR4:BR22" si="49">BQ4</f>
        <v>189</v>
      </c>
      <c r="BS4" s="66">
        <f>VLOOKUP($A4,'sales data 3'!$B$2:$BI$21,BS$1+1,0)</f>
        <v>6</v>
      </c>
      <c r="BT4" s="77">
        <f t="shared" ref="BT4:BT22" si="50">0</f>
        <v>0</v>
      </c>
      <c r="BU4" s="146">
        <f t="shared" ref="BU4:BU22" si="51">BR4+BT4-BS4</f>
        <v>183</v>
      </c>
      <c r="BV4" s="146">
        <f t="shared" ref="BV4:BV22" si="52">BU4</f>
        <v>183</v>
      </c>
      <c r="BW4" s="66">
        <f>VLOOKUP($A4,'sales data 3'!$B$2:$BI$21,BW$1+1,0)</f>
        <v>0</v>
      </c>
      <c r="BX4" s="77">
        <f t="shared" ref="BX4:BX22" si="53">0</f>
        <v>0</v>
      </c>
      <c r="BY4" s="146">
        <f t="shared" ref="BY4:BY22" si="54">BV4+BX4-BW4</f>
        <v>183</v>
      </c>
      <c r="BZ4" s="146">
        <f t="shared" ref="BZ4:BZ22" si="55">BY4</f>
        <v>183</v>
      </c>
      <c r="CA4" s="66">
        <f>VLOOKUP($A4,'sales data 3'!$B$2:$BI$21,CA$1+1,0)</f>
        <v>5</v>
      </c>
      <c r="CB4" s="77">
        <f t="shared" ref="CB4:CB22" si="56">0</f>
        <v>0</v>
      </c>
      <c r="CC4" s="146">
        <f t="shared" ref="CC4:CC22" si="57">BZ4+CB4-CA4</f>
        <v>178</v>
      </c>
      <c r="CD4" s="146">
        <f t="shared" ref="CD4:CD22" si="58">CC4</f>
        <v>178</v>
      </c>
      <c r="CE4" s="66">
        <f>VLOOKUP($A4,'sales data 3'!$B$2:$BI$21,CE$1+1,0)</f>
        <v>20</v>
      </c>
      <c r="CF4" s="77">
        <f t="shared" ref="CF4:CF22" si="59">0</f>
        <v>0</v>
      </c>
      <c r="CG4" s="146">
        <f t="shared" ref="CG4:CG22" si="60">CD4+CF4-CE4</f>
        <v>158</v>
      </c>
      <c r="CH4" s="146">
        <f t="shared" ref="CH4:CH22" si="61">CG4</f>
        <v>158</v>
      </c>
      <c r="CI4" s="66">
        <f>VLOOKUP($A4,'sales data 3'!$B$2:$BI$21,CI$1+1,0)</f>
        <v>1</v>
      </c>
      <c r="CJ4" s="77">
        <f t="shared" ref="CJ4:CJ22" si="62">0</f>
        <v>0</v>
      </c>
      <c r="CK4" s="146">
        <f t="shared" ref="CK4:CK22" si="63">CH4+CJ4-CI4</f>
        <v>157</v>
      </c>
      <c r="CL4" s="146">
        <f t="shared" ref="CL4:CL22" si="64">CK4</f>
        <v>157</v>
      </c>
      <c r="CM4" s="66">
        <f>VLOOKUP($A4,'sales data 3'!$B$2:$BI$21,CM$1+1,0)</f>
        <v>2</v>
      </c>
      <c r="CN4" s="77">
        <f t="shared" ref="CN4:CN22" si="65">0</f>
        <v>0</v>
      </c>
      <c r="CO4" s="146">
        <f t="shared" ref="CO4:CO22" si="66">CL4+CN4-CM4</f>
        <v>155</v>
      </c>
      <c r="CP4" s="146">
        <f t="shared" ref="CP4:CP22" si="67">CO4</f>
        <v>155</v>
      </c>
      <c r="CQ4" s="66">
        <f>VLOOKUP($A4,'sales data 3'!$B$2:$BI$21,CQ$1+1,0)</f>
        <v>6</v>
      </c>
      <c r="CR4" s="77">
        <f t="shared" ref="CR4:CR22" si="68">0</f>
        <v>0</v>
      </c>
      <c r="CS4" s="146">
        <f t="shared" ref="CS4:CS22" si="69">CP4+CR4-CQ4</f>
        <v>149</v>
      </c>
      <c r="CT4" s="146">
        <f t="shared" ref="CT4:CT22" si="70">CS4</f>
        <v>149</v>
      </c>
      <c r="CU4" s="66">
        <f>VLOOKUP($A4,'sales data 3'!$B$2:$BI$21,CU$1+1,0)</f>
        <v>0</v>
      </c>
      <c r="CV4" s="147">
        <v>0.0</v>
      </c>
      <c r="CW4" s="146">
        <f t="shared" ref="CW4:CW22" si="71">CT4+CV4-CU4</f>
        <v>149</v>
      </c>
      <c r="CX4" s="146">
        <f t="shared" ref="CX4:CX22" si="72">CW4</f>
        <v>149</v>
      </c>
      <c r="CY4" s="66">
        <f>VLOOKUP($A4,'sales data 3'!$B$2:$BI$21,CY$1+1,0)</f>
        <v>15</v>
      </c>
      <c r="CZ4" s="77">
        <f t="shared" ref="CZ4:CZ22" si="73">0</f>
        <v>0</v>
      </c>
      <c r="DA4" s="146">
        <f t="shared" ref="DA4:DA22" si="74">CX4+CZ4-CY4</f>
        <v>134</v>
      </c>
      <c r="DB4" s="146">
        <f t="shared" ref="DB4:DB22" si="75">DA4</f>
        <v>134</v>
      </c>
      <c r="DC4" s="66">
        <f>VLOOKUP($A4,'sales data 3'!$B$2:$BI$21,DC$1+1,0)</f>
        <v>21</v>
      </c>
      <c r="DD4" s="77">
        <f t="shared" ref="DD4:DD22" si="76">0</f>
        <v>0</v>
      </c>
      <c r="DE4" s="146">
        <f t="shared" ref="DE4:DE22" si="77">DB4+DD4-DC4</f>
        <v>113</v>
      </c>
      <c r="DF4" s="146">
        <f t="shared" ref="DF4:DF22" si="78">DE4</f>
        <v>113</v>
      </c>
      <c r="DG4" s="66">
        <f>VLOOKUP($A4,'sales data 3'!$B$2:$BI$21,DG$1+1,0)</f>
        <v>30</v>
      </c>
      <c r="DH4" s="77">
        <f t="shared" ref="DH4:DH22" si="79">0</f>
        <v>0</v>
      </c>
      <c r="DI4" s="146">
        <f t="shared" ref="DI4:DI22" si="80">DF4+DH4-DG4</f>
        <v>83</v>
      </c>
      <c r="DJ4" s="146">
        <f t="shared" ref="DJ4:DJ22" si="81">DI4</f>
        <v>83</v>
      </c>
      <c r="DK4" s="66">
        <f>VLOOKUP($A4,'sales data 3'!$B$2:$BI$21,DK$1+1,0)</f>
        <v>2</v>
      </c>
      <c r="DL4" s="77">
        <f t="shared" ref="DL4:DL22" si="82">0</f>
        <v>0</v>
      </c>
      <c r="DM4" s="146">
        <f t="shared" ref="DM4:DM22" si="83">DJ4+DL4-DK4</f>
        <v>81</v>
      </c>
      <c r="DN4" s="146">
        <f t="shared" ref="DN4:DN22" si="84">DM4</f>
        <v>81</v>
      </c>
      <c r="DO4" s="66">
        <f>VLOOKUP($A4,'sales data 3'!$B$2:$BI$21,DO$1+1,0)</f>
        <v>1</v>
      </c>
      <c r="DP4" s="77">
        <f t="shared" ref="DP4:DP22" si="85">0</f>
        <v>0</v>
      </c>
      <c r="DQ4" s="146">
        <f t="shared" ref="DQ4:DQ22" si="86">DN4+DP4-DO4</f>
        <v>80</v>
      </c>
      <c r="DR4" s="146">
        <f t="shared" ref="DR4:DR22" si="87">DQ4</f>
        <v>80</v>
      </c>
      <c r="DS4" s="66">
        <f>VLOOKUP($A4,'sales data 3'!$B$2:$BI$21,DS$1+1,0)</f>
        <v>0</v>
      </c>
      <c r="DT4" s="77">
        <f t="shared" ref="DT4:DT22" si="88">0</f>
        <v>0</v>
      </c>
      <c r="DU4" s="146">
        <f t="shared" ref="DU4:DU22" si="89">DR4+DT4-DS4</f>
        <v>80</v>
      </c>
      <c r="DV4" s="146">
        <f t="shared" ref="DV4:DV22" si="90">DU4</f>
        <v>80</v>
      </c>
      <c r="DW4" s="66">
        <f>VLOOKUP($A4,'sales data 3'!$B$2:$BI$21,DW$1+1,0)</f>
        <v>0</v>
      </c>
      <c r="DX4" s="77">
        <f t="shared" ref="DX4:DX22" si="91">0</f>
        <v>0</v>
      </c>
      <c r="DY4" s="146">
        <f t="shared" ref="DY4:DY22" si="92">DV4+DX4-DW4</f>
        <v>80</v>
      </c>
      <c r="DZ4" s="146">
        <f t="shared" ref="DZ4:DZ22" si="93">DY4</f>
        <v>80</v>
      </c>
      <c r="EA4" s="66">
        <f>VLOOKUP($A4,'sales data 3'!$B$2:$BI$21,EA$1+1,0)</f>
        <v>4</v>
      </c>
      <c r="EB4" s="77">
        <f t="shared" ref="EB4:EB22" si="94">0</f>
        <v>0</v>
      </c>
      <c r="EC4" s="146">
        <f t="shared" ref="EC4:EC22" si="95">DZ4+EB4-EA4</f>
        <v>76</v>
      </c>
      <c r="ED4" s="146">
        <f t="shared" ref="ED4:ED22" si="96">EC4</f>
        <v>76</v>
      </c>
      <c r="EE4" s="66">
        <f>VLOOKUP($A4,'sales data 3'!$B$2:$BI$21,EE$1+1,0)</f>
        <v>10</v>
      </c>
      <c r="EF4" s="77">
        <f t="shared" ref="EF4:EF22" si="97">0</f>
        <v>0</v>
      </c>
      <c r="EG4" s="146">
        <f t="shared" ref="EG4:EG22" si="98">ED4+EF4-EE4</f>
        <v>66</v>
      </c>
      <c r="EH4" s="146">
        <f t="shared" ref="EH4:EH22" si="99">EG4</f>
        <v>66</v>
      </c>
      <c r="EI4" s="66">
        <f>VLOOKUP($A4,'sales data 3'!$B$2:$BI$21,EI$1+1,0)</f>
        <v>1</v>
      </c>
      <c r="EJ4" s="77">
        <f t="shared" ref="EJ4:EJ22" si="100">0</f>
        <v>0</v>
      </c>
      <c r="EK4" s="146">
        <f t="shared" ref="EK4:EK22" si="101">EH4+EJ4-EI4</f>
        <v>65</v>
      </c>
      <c r="EL4" s="146">
        <f t="shared" ref="EL4:EL22" si="102">EK4</f>
        <v>65</v>
      </c>
      <c r="EM4" s="66">
        <f>VLOOKUP($A4,'sales data 3'!$B$2:$BI$21,EM$1+1,0)</f>
        <v>2</v>
      </c>
      <c r="EN4" s="77">
        <v>200.0</v>
      </c>
      <c r="EO4" s="146">
        <f t="shared" ref="EO4:EO22" si="103">EL4+EN4-EM4</f>
        <v>263</v>
      </c>
      <c r="EP4" s="146">
        <f t="shared" ref="EP4:EP22" si="104">EO4</f>
        <v>263</v>
      </c>
      <c r="EQ4" s="66">
        <f>VLOOKUP($A4,'sales data 3'!$B$2:$BI$21,EQ$1+1,0)</f>
        <v>35</v>
      </c>
      <c r="ER4" s="77">
        <f t="shared" ref="ER4:ER22" si="105">0</f>
        <v>0</v>
      </c>
      <c r="ES4" s="146">
        <f t="shared" ref="ES4:ES22" si="106">EP4+ER4-EQ4</f>
        <v>228</v>
      </c>
      <c r="ET4" s="146">
        <f t="shared" ref="ET4:ET22" si="107">ES4</f>
        <v>228</v>
      </c>
      <c r="EU4" s="66">
        <f>VLOOKUP($A4,'sales data 3'!$B$2:$BI$21,EU$1+1,0)</f>
        <v>4</v>
      </c>
      <c r="EV4" s="77">
        <f t="shared" ref="EV4:EV22" si="108">0</f>
        <v>0</v>
      </c>
      <c r="EW4" s="146">
        <f t="shared" ref="EW4:EW22" si="109">ET4+EV4-EU4</f>
        <v>224</v>
      </c>
      <c r="EX4" s="146">
        <f t="shared" ref="EX4:EX22" si="110">EW4</f>
        <v>224</v>
      </c>
      <c r="EY4" s="66">
        <f>VLOOKUP($A4,'sales data 3'!$B$2:$BI$21,EY$1+1,0)</f>
        <v>0</v>
      </c>
      <c r="EZ4" s="77">
        <f t="shared" ref="EZ4:EZ22" si="111">0</f>
        <v>0</v>
      </c>
      <c r="FA4" s="146">
        <f t="shared" ref="FA4:FA22" si="112">EX4+EZ4-EY4</f>
        <v>224</v>
      </c>
      <c r="FB4" s="146">
        <f t="shared" ref="FB4:FB22" si="113">FA4</f>
        <v>224</v>
      </c>
      <c r="FC4" s="66">
        <f>VLOOKUP($A4,'sales data 3'!$B$2:$BI$21,FC$1+1,0)</f>
        <v>38</v>
      </c>
      <c r="FD4" s="77">
        <f t="shared" ref="FD4:FD22" si="114">0</f>
        <v>0</v>
      </c>
      <c r="FE4" s="146">
        <f t="shared" ref="FE4:FE22" si="115">FB4+FD4-FC4</f>
        <v>186</v>
      </c>
      <c r="FF4" s="146">
        <f t="shared" ref="FF4:FF22" si="116">FE4</f>
        <v>186</v>
      </c>
      <c r="FG4" s="66">
        <f>VLOOKUP($A4,'sales data 3'!$B$2:$BI$21,FG$1+1,0)</f>
        <v>1</v>
      </c>
      <c r="FH4" s="77">
        <f t="shared" ref="FH4:FH22" si="117">0</f>
        <v>0</v>
      </c>
      <c r="FI4" s="146">
        <f t="shared" ref="FI4:FI22" si="118">FF4+FH4-FG4</f>
        <v>185</v>
      </c>
      <c r="FJ4" s="146">
        <f t="shared" ref="FJ4:FJ22" si="119">FI4</f>
        <v>185</v>
      </c>
      <c r="FK4" s="66">
        <f>VLOOKUP($A4,'sales data 3'!$B$2:$BI$21,FK$1+1,0)</f>
        <v>0</v>
      </c>
      <c r="FL4" s="77">
        <f t="shared" ref="FL4:FL22" si="120">0</f>
        <v>0</v>
      </c>
      <c r="FM4" s="146">
        <f t="shared" ref="FM4:FM22" si="121">FJ4+FL4-FK4</f>
        <v>185</v>
      </c>
      <c r="FN4" s="146">
        <f t="shared" ref="FN4:FN22" si="122">FM4</f>
        <v>185</v>
      </c>
      <c r="FO4" s="66">
        <f>VLOOKUP($A4,'sales data 3'!$B$2:$BI$21,FO$1+1,0)</f>
        <v>0</v>
      </c>
      <c r="FP4" s="77">
        <f t="shared" ref="FP4:FP22" si="123">0</f>
        <v>0</v>
      </c>
      <c r="FQ4" s="146">
        <f t="shared" ref="FQ4:FQ22" si="124">FN4+FP4-FO4</f>
        <v>185</v>
      </c>
      <c r="FR4" s="146">
        <f t="shared" ref="FR4:FR22" si="125">FQ4</f>
        <v>185</v>
      </c>
      <c r="FS4" s="66">
        <f>VLOOKUP($A4,'sales data 3'!$B$2:$BI$21,FS$1+1,0)</f>
        <v>10</v>
      </c>
      <c r="FT4" s="77">
        <v>0.0</v>
      </c>
      <c r="FU4" s="146">
        <f t="shared" ref="FU4:FU22" si="126">FR4+FT4-FS4</f>
        <v>175</v>
      </c>
      <c r="FV4" s="146">
        <f t="shared" ref="FV4:FV22" si="127">FU4</f>
        <v>175</v>
      </c>
      <c r="FW4" s="66">
        <f>VLOOKUP($A4,'sales data 3'!$B$2:$BI$21,FW$1+1,0)</f>
        <v>8</v>
      </c>
      <c r="FX4" s="77">
        <f t="shared" ref="FX4:FX22" si="128">0</f>
        <v>0</v>
      </c>
      <c r="FY4" s="146">
        <f t="shared" ref="FY4:FY22" si="129">FV4+FX4-FW4</f>
        <v>167</v>
      </c>
      <c r="FZ4" s="146">
        <f t="shared" ref="FZ4:FZ22" si="130">FY4</f>
        <v>167</v>
      </c>
      <c r="GA4" s="66">
        <f>VLOOKUP($A4,'sales data 3'!$B$2:$BI$21,GA$1+1,0)</f>
        <v>7</v>
      </c>
      <c r="GB4" s="77">
        <f t="shared" ref="GB4:GB22" si="131">0</f>
        <v>0</v>
      </c>
      <c r="GC4" s="146">
        <f t="shared" ref="GC4:GC22" si="132">FZ4+GB4-GA4</f>
        <v>160</v>
      </c>
      <c r="GD4" s="146">
        <f t="shared" ref="GD4:GD22" si="133">GC4</f>
        <v>160</v>
      </c>
      <c r="GE4" s="66">
        <f>VLOOKUP($A4,'sales data 3'!$B$2:$BI$21,GE$1+1,0)</f>
        <v>18</v>
      </c>
      <c r="GF4" s="77">
        <f t="shared" ref="GF4:GF22" si="134">0</f>
        <v>0</v>
      </c>
      <c r="GG4" s="146">
        <f t="shared" ref="GG4:GG22" si="135">GD4+GF4-GE4</f>
        <v>142</v>
      </c>
      <c r="GH4" s="146">
        <f t="shared" ref="GH4:GH22" si="136">GG4</f>
        <v>142</v>
      </c>
      <c r="GI4" s="66">
        <f>VLOOKUP($A4,'sales data 3'!$B$2:$BI$21,GI$1+1,0)</f>
        <v>9</v>
      </c>
      <c r="GJ4" s="77">
        <f t="shared" ref="GJ4:GJ22" si="137">0</f>
        <v>0</v>
      </c>
      <c r="GK4" s="146">
        <f t="shared" ref="GK4:GK22" si="138">GH4+GJ4-GI4</f>
        <v>133</v>
      </c>
      <c r="GL4" s="146">
        <f t="shared" ref="GL4:GL22" si="139">GK4</f>
        <v>133</v>
      </c>
      <c r="GM4" s="66">
        <f>VLOOKUP($A4,'sales data 3'!$B$2:$BI$21,GM$1+1,0)</f>
        <v>18</v>
      </c>
      <c r="GN4" s="77">
        <f t="shared" ref="GN4:GN22" si="140">0</f>
        <v>0</v>
      </c>
      <c r="GO4" s="146">
        <f t="shared" ref="GO4:GO22" si="141">GL4+GN4-GM4</f>
        <v>115</v>
      </c>
      <c r="GP4" s="146">
        <f t="shared" ref="GP4:GP22" si="142">GO4</f>
        <v>115</v>
      </c>
      <c r="GQ4" s="66">
        <f>VLOOKUP($A4,'sales data 3'!$B$2:$BI$21,GQ$1+1,0)</f>
        <v>30</v>
      </c>
      <c r="GR4" s="77">
        <f t="shared" ref="GR4:GR22" si="143">0</f>
        <v>0</v>
      </c>
      <c r="GS4" s="146">
        <f t="shared" ref="GS4:GS22" si="144">GP4+GR4-GQ4</f>
        <v>85</v>
      </c>
      <c r="GT4" s="146">
        <f t="shared" ref="GT4:GT22" si="145">GS4</f>
        <v>85</v>
      </c>
      <c r="GU4" s="66">
        <f>VLOOKUP($A4,'sales data 3'!$B$2:$BI$21,GU$1+1,0)</f>
        <v>9</v>
      </c>
      <c r="GV4" s="77">
        <f t="shared" ref="GV4:GV22" si="146">0</f>
        <v>0</v>
      </c>
      <c r="GW4" s="146">
        <f t="shared" ref="GW4:GW22" si="147">GT4+GV4-GU4</f>
        <v>76</v>
      </c>
      <c r="GX4" s="146">
        <f t="shared" ref="GX4:GX22" si="148">GW4</f>
        <v>76</v>
      </c>
      <c r="GY4" s="66">
        <f>VLOOKUP($A4,'sales data 3'!$B$2:$BI$21,GY$1+1,0)</f>
        <v>17</v>
      </c>
      <c r="GZ4" s="77">
        <f t="shared" ref="GZ4:GZ22" si="149">0</f>
        <v>0</v>
      </c>
      <c r="HA4" s="146">
        <f t="shared" ref="HA4:HA22" si="150">GX4+GZ4-GY4</f>
        <v>59</v>
      </c>
      <c r="HB4" s="146">
        <f t="shared" ref="HB4:HB22" si="151">HA4</f>
        <v>59</v>
      </c>
      <c r="HC4" s="66">
        <f>VLOOKUP($A4,'sales data 3'!$B$2:$BI$21,HC$1+1,0)</f>
        <v>2</v>
      </c>
      <c r="HD4" s="77">
        <f t="shared" ref="HD4:HD22" si="152">0</f>
        <v>0</v>
      </c>
      <c r="HE4" s="146">
        <f t="shared" ref="HE4:HE22" si="153">HB4+HD4-HC4</f>
        <v>57</v>
      </c>
      <c r="HF4" s="146">
        <f t="shared" ref="HF4:HF22" si="154">HE4</f>
        <v>57</v>
      </c>
      <c r="HG4" s="66">
        <f>VLOOKUP($A4,'sales data 3'!$B$2:$BI$21,HG$1+1,0)</f>
        <v>10</v>
      </c>
      <c r="HH4" s="77">
        <f t="shared" ref="HH4:HH22" si="155">0</f>
        <v>0</v>
      </c>
      <c r="HI4" s="146">
        <f t="shared" ref="HI4:HI22" si="156">HF4+HH4-HG4</f>
        <v>47</v>
      </c>
      <c r="HJ4" s="146">
        <f t="shared" ref="HJ4:HJ22" si="157">HI4</f>
        <v>47</v>
      </c>
      <c r="HK4" s="66">
        <f>VLOOKUP($A4,'sales data 3'!$B$2:$BI$21,HK$1+1,0)</f>
        <v>0</v>
      </c>
      <c r="HL4" s="77">
        <f t="shared" ref="HL4:HL22" si="158">0</f>
        <v>0</v>
      </c>
      <c r="HM4" s="146">
        <f t="shared" ref="HM4:HM22" si="159">HJ4+HL4-HK4</f>
        <v>47</v>
      </c>
      <c r="HN4" s="146">
        <f t="shared" ref="HN4:HN22" si="160">HM4</f>
        <v>47</v>
      </c>
      <c r="HO4" s="66">
        <f>VLOOKUP($A4,'sales data 3'!$B$2:$BI$21,HO$1+1,0)</f>
        <v>0</v>
      </c>
      <c r="HP4" s="77">
        <v>0.0</v>
      </c>
      <c r="HQ4" s="146">
        <f t="shared" ref="HQ4:HQ22" si="161">HN4+HP4-HO4</f>
        <v>47</v>
      </c>
      <c r="HR4" s="146">
        <f t="shared" ref="HR4:HR22" si="162">HQ4</f>
        <v>47</v>
      </c>
      <c r="HS4" s="66">
        <f>VLOOKUP($A4,'sales data 3'!$B$2:$BI$21,HS$1+1,0)</f>
        <v>4</v>
      </c>
      <c r="HT4" s="77">
        <f t="shared" ref="HT4:HT22" si="163">0</f>
        <v>0</v>
      </c>
      <c r="HU4" s="146">
        <f t="shared" ref="HU4:HU22" si="164">HR4+HT4-HS4</f>
        <v>43</v>
      </c>
      <c r="HV4" s="146">
        <f t="shared" ref="HV4:HV22" si="165">HU4</f>
        <v>43</v>
      </c>
      <c r="HW4" s="66">
        <f>VLOOKUP($A4,'sales data 3'!$B$2:$BI$21,HW$1+1,0)</f>
        <v>10</v>
      </c>
      <c r="HX4" s="77">
        <f t="shared" ref="HX4:HX22" si="166">0</f>
        <v>0</v>
      </c>
      <c r="HY4" s="146">
        <f t="shared" ref="HY4:HY22" si="167">HV4+HX4-HW4</f>
        <v>33</v>
      </c>
      <c r="HZ4" s="146">
        <f t="shared" ref="HZ4:HZ22" si="168">HY4</f>
        <v>33</v>
      </c>
      <c r="IA4" s="66">
        <f>VLOOKUP($A4,'sales data 3'!$B$2:$BI$21,IA$1+1,0)</f>
        <v>9</v>
      </c>
      <c r="IB4" s="77">
        <f t="shared" ref="IB4:IB22" si="169">0</f>
        <v>0</v>
      </c>
      <c r="IC4" s="146">
        <f t="shared" ref="IC4:IC22" si="170">HZ4+IB4-IA4</f>
        <v>24</v>
      </c>
      <c r="IE4" s="66"/>
      <c r="II4" s="66"/>
      <c r="IM4" s="66"/>
      <c r="IQ4" s="66"/>
      <c r="IU4" s="66"/>
    </row>
    <row r="5">
      <c r="A5" s="77" t="s">
        <v>6</v>
      </c>
      <c r="B5" s="146">
        <v>178.0</v>
      </c>
      <c r="C5" s="77">
        <f>VLOOKUP($A5,'sales data 3'!$B$2:$BI$21,C$1+1,0)</f>
        <v>1</v>
      </c>
      <c r="D5" s="77">
        <f t="shared" si="1"/>
        <v>0</v>
      </c>
      <c r="E5" s="146">
        <f t="shared" ref="E5:E22" si="171">B5+D5-C5</f>
        <v>177</v>
      </c>
      <c r="F5" s="146">
        <f t="shared" si="2"/>
        <v>177</v>
      </c>
      <c r="G5" s="66">
        <f>VLOOKUP($A5,'sales data 3'!$B$2:$BI$21,G$1+1,0)</f>
        <v>5</v>
      </c>
      <c r="H5" s="77">
        <f t="shared" si="3"/>
        <v>0</v>
      </c>
      <c r="I5" s="146">
        <f t="shared" si="4"/>
        <v>172</v>
      </c>
      <c r="J5" s="146">
        <f t="shared" si="5"/>
        <v>172</v>
      </c>
      <c r="K5" s="66">
        <f>VLOOKUP($A5,'sales data 3'!$B$2:$BI$21,K$1+1,0)</f>
        <v>0</v>
      </c>
      <c r="L5" s="77">
        <f t="shared" si="6"/>
        <v>0</v>
      </c>
      <c r="M5" s="146">
        <f t="shared" si="7"/>
        <v>172</v>
      </c>
      <c r="N5" s="146">
        <f t="shared" si="8"/>
        <v>172</v>
      </c>
      <c r="O5" s="66">
        <f>VLOOKUP($A5,'sales data 3'!$B$2:$BI$21,O$1+1,0)</f>
        <v>5</v>
      </c>
      <c r="P5" s="77">
        <f t="shared" si="9"/>
        <v>0</v>
      </c>
      <c r="Q5" s="146">
        <f t="shared" si="10"/>
        <v>167</v>
      </c>
      <c r="R5" s="146">
        <f t="shared" si="11"/>
        <v>167</v>
      </c>
      <c r="S5" s="66">
        <f>VLOOKUP($A5,'sales data 3'!$B$2:$BI$21,S$1+1,0)</f>
        <v>2</v>
      </c>
      <c r="T5" s="77">
        <f t="shared" si="12"/>
        <v>0</v>
      </c>
      <c r="U5" s="146">
        <f t="shared" si="13"/>
        <v>165</v>
      </c>
      <c r="V5" s="146">
        <f t="shared" si="14"/>
        <v>165</v>
      </c>
      <c r="W5" s="66">
        <f>VLOOKUP($A5,'sales data 3'!$B$2:$BI$21,W$1+1,0)</f>
        <v>0</v>
      </c>
      <c r="X5" s="77">
        <f t="shared" si="15"/>
        <v>0</v>
      </c>
      <c r="Y5" s="146">
        <f t="shared" si="16"/>
        <v>165</v>
      </c>
      <c r="Z5" s="146">
        <f t="shared" si="17"/>
        <v>165</v>
      </c>
      <c r="AA5" s="66">
        <f>VLOOKUP($A5,'sales data 3'!$B$2:$BI$21,AA$1+1,0)</f>
        <v>0</v>
      </c>
      <c r="AB5" s="77">
        <f t="shared" si="18"/>
        <v>0</v>
      </c>
      <c r="AC5" s="146">
        <f t="shared" si="19"/>
        <v>165</v>
      </c>
      <c r="AD5" s="146">
        <f t="shared" si="20"/>
        <v>165</v>
      </c>
      <c r="AE5" s="66">
        <f>VLOOKUP($A5,'sales data 3'!$B$2:$BI$21,AE$1+1,0)</f>
        <v>5</v>
      </c>
      <c r="AF5" s="77">
        <f t="shared" si="21"/>
        <v>0</v>
      </c>
      <c r="AG5" s="146">
        <f t="shared" si="22"/>
        <v>160</v>
      </c>
      <c r="AH5" s="146">
        <f t="shared" si="23"/>
        <v>160</v>
      </c>
      <c r="AI5" s="66">
        <f>VLOOKUP($A5,'sales data 3'!$B$2:$BI$21,AI$1+1,0)</f>
        <v>0</v>
      </c>
      <c r="AJ5" s="77">
        <f t="shared" si="24"/>
        <v>0</v>
      </c>
      <c r="AK5" s="146">
        <f t="shared" si="25"/>
        <v>160</v>
      </c>
      <c r="AL5" s="146">
        <f t="shared" si="26"/>
        <v>160</v>
      </c>
      <c r="AM5" s="66">
        <f>VLOOKUP($A5,'sales data 3'!$B$2:$BI$21,AM$1+1,0)</f>
        <v>0</v>
      </c>
      <c r="AN5" s="77">
        <f t="shared" si="27"/>
        <v>0</v>
      </c>
      <c r="AO5" s="146">
        <f t="shared" si="28"/>
        <v>160</v>
      </c>
      <c r="AP5" s="146">
        <f t="shared" si="29"/>
        <v>160</v>
      </c>
      <c r="AQ5" s="66">
        <f>VLOOKUP($A5,'sales data 3'!$B$2:$BI$21,AQ$1+1,0)</f>
        <v>0</v>
      </c>
      <c r="AR5" s="77">
        <f t="shared" si="30"/>
        <v>0</v>
      </c>
      <c r="AS5" s="146">
        <f t="shared" si="31"/>
        <v>160</v>
      </c>
      <c r="AT5" s="146">
        <f t="shared" si="32"/>
        <v>160</v>
      </c>
      <c r="AU5" s="66">
        <f>VLOOKUP($A5,'sales data 3'!$B$2:$BI$21,AU$1+1,0)</f>
        <v>10</v>
      </c>
      <c r="AV5" s="77">
        <f t="shared" si="33"/>
        <v>0</v>
      </c>
      <c r="AW5" s="146">
        <f t="shared" si="34"/>
        <v>150</v>
      </c>
      <c r="AX5" s="146">
        <f t="shared" si="35"/>
        <v>150</v>
      </c>
      <c r="AY5" s="66">
        <f>VLOOKUP($A5,'sales data 3'!$B$2:$BI$21,AY$1+1,0)</f>
        <v>0</v>
      </c>
      <c r="AZ5" s="77">
        <f t="shared" si="36"/>
        <v>0</v>
      </c>
      <c r="BA5" s="146">
        <f t="shared" si="37"/>
        <v>150</v>
      </c>
      <c r="BB5" s="146">
        <f t="shared" si="38"/>
        <v>150</v>
      </c>
      <c r="BC5" s="66">
        <f>VLOOKUP($A5,'sales data 3'!$B$2:$BI$21,BC$1+1,0)</f>
        <v>0</v>
      </c>
      <c r="BD5" s="77">
        <f t="shared" si="39"/>
        <v>0</v>
      </c>
      <c r="BE5" s="146">
        <f t="shared" si="40"/>
        <v>150</v>
      </c>
      <c r="BF5" s="146">
        <f t="shared" si="41"/>
        <v>150</v>
      </c>
      <c r="BG5" s="66">
        <f>VLOOKUP($A5,'sales data 3'!$B$2:$BI$21,BG$1+1,0)</f>
        <v>0</v>
      </c>
      <c r="BH5" s="77">
        <f t="shared" si="42"/>
        <v>0</v>
      </c>
      <c r="BI5" s="146">
        <f t="shared" si="43"/>
        <v>150</v>
      </c>
      <c r="BJ5" s="146">
        <f t="shared" si="44"/>
        <v>150</v>
      </c>
      <c r="BK5" s="66">
        <f>VLOOKUP($A5,'sales data 3'!$B$2:$BI$21,BK$1+1,0)</f>
        <v>10</v>
      </c>
      <c r="BL5" s="147">
        <v>50.0</v>
      </c>
      <c r="BM5" s="146">
        <f t="shared" si="45"/>
        <v>190</v>
      </c>
      <c r="BN5" s="146">
        <f t="shared" si="46"/>
        <v>190</v>
      </c>
      <c r="BO5" s="66">
        <f>VLOOKUP($A5,'sales data 3'!$B$2:$BI$21,BO$1+1,0)</f>
        <v>20</v>
      </c>
      <c r="BP5" s="77">
        <f t="shared" si="47"/>
        <v>0</v>
      </c>
      <c r="BQ5" s="146">
        <f t="shared" si="48"/>
        <v>170</v>
      </c>
      <c r="BR5" s="146">
        <f t="shared" si="49"/>
        <v>170</v>
      </c>
      <c r="BS5" s="66">
        <f>VLOOKUP($A5,'sales data 3'!$B$2:$BI$21,BS$1+1,0)</f>
        <v>8</v>
      </c>
      <c r="BT5" s="77">
        <f t="shared" si="50"/>
        <v>0</v>
      </c>
      <c r="BU5" s="146">
        <f t="shared" si="51"/>
        <v>162</v>
      </c>
      <c r="BV5" s="146">
        <f t="shared" si="52"/>
        <v>162</v>
      </c>
      <c r="BW5" s="66">
        <f>VLOOKUP($A5,'sales data 3'!$B$2:$BI$21,BW$1+1,0)</f>
        <v>9</v>
      </c>
      <c r="BX5" s="77">
        <f t="shared" si="53"/>
        <v>0</v>
      </c>
      <c r="BY5" s="146">
        <f t="shared" si="54"/>
        <v>153</v>
      </c>
      <c r="BZ5" s="146">
        <f t="shared" si="55"/>
        <v>153</v>
      </c>
      <c r="CA5" s="66">
        <f>VLOOKUP($A5,'sales data 3'!$B$2:$BI$21,CA$1+1,0)</f>
        <v>20</v>
      </c>
      <c r="CB5" s="77">
        <f t="shared" si="56"/>
        <v>0</v>
      </c>
      <c r="CC5" s="146">
        <f t="shared" si="57"/>
        <v>133</v>
      </c>
      <c r="CD5" s="146">
        <f t="shared" si="58"/>
        <v>133</v>
      </c>
      <c r="CE5" s="66">
        <f>VLOOKUP($A5,'sales data 3'!$B$2:$BI$21,CE$1+1,0)</f>
        <v>17</v>
      </c>
      <c r="CF5" s="77">
        <f t="shared" si="59"/>
        <v>0</v>
      </c>
      <c r="CG5" s="146">
        <f t="shared" si="60"/>
        <v>116</v>
      </c>
      <c r="CH5" s="146">
        <f t="shared" si="61"/>
        <v>116</v>
      </c>
      <c r="CI5" s="66">
        <f>VLOOKUP($A5,'sales data 3'!$B$2:$BI$21,CI$1+1,0)</f>
        <v>16</v>
      </c>
      <c r="CJ5" s="77">
        <f t="shared" si="62"/>
        <v>0</v>
      </c>
      <c r="CK5" s="146">
        <f t="shared" si="63"/>
        <v>100</v>
      </c>
      <c r="CL5" s="146">
        <f t="shared" si="64"/>
        <v>100</v>
      </c>
      <c r="CM5" s="66">
        <f>VLOOKUP($A5,'sales data 3'!$B$2:$BI$21,CM$1+1,0)</f>
        <v>9</v>
      </c>
      <c r="CN5" s="77">
        <f t="shared" si="65"/>
        <v>0</v>
      </c>
      <c r="CO5" s="146">
        <f t="shared" si="66"/>
        <v>91</v>
      </c>
      <c r="CP5" s="146">
        <f t="shared" si="67"/>
        <v>91</v>
      </c>
      <c r="CQ5" s="66">
        <f>VLOOKUP($A5,'sales data 3'!$B$2:$BI$21,CQ$1+1,0)</f>
        <v>0</v>
      </c>
      <c r="CR5" s="77">
        <f t="shared" si="68"/>
        <v>0</v>
      </c>
      <c r="CS5" s="146">
        <f t="shared" si="69"/>
        <v>91</v>
      </c>
      <c r="CT5" s="146">
        <f t="shared" si="70"/>
        <v>91</v>
      </c>
      <c r="CU5" s="66">
        <f>VLOOKUP($A5,'sales data 3'!$B$2:$BI$21,CU$1+1,0)</f>
        <v>4</v>
      </c>
      <c r="CV5" s="143">
        <v>50.0</v>
      </c>
      <c r="CW5" s="146">
        <f t="shared" si="71"/>
        <v>137</v>
      </c>
      <c r="CX5" s="146">
        <f t="shared" si="72"/>
        <v>137</v>
      </c>
      <c r="CY5" s="66">
        <f>VLOOKUP($A5,'sales data 3'!$B$2:$BI$21,CY$1+1,0)</f>
        <v>1</v>
      </c>
      <c r="CZ5" s="77">
        <f t="shared" si="73"/>
        <v>0</v>
      </c>
      <c r="DA5" s="146">
        <f t="shared" si="74"/>
        <v>136</v>
      </c>
      <c r="DB5" s="146">
        <f t="shared" si="75"/>
        <v>136</v>
      </c>
      <c r="DC5" s="66">
        <f>VLOOKUP($A5,'sales data 3'!$B$2:$BI$21,DC$1+1,0)</f>
        <v>3</v>
      </c>
      <c r="DD5" s="77">
        <f t="shared" si="76"/>
        <v>0</v>
      </c>
      <c r="DE5" s="146">
        <f t="shared" si="77"/>
        <v>133</v>
      </c>
      <c r="DF5" s="146">
        <f t="shared" si="78"/>
        <v>133</v>
      </c>
      <c r="DG5" s="66">
        <f>VLOOKUP($A5,'sales data 3'!$B$2:$BI$21,DG$1+1,0)</f>
        <v>0</v>
      </c>
      <c r="DH5" s="77">
        <f t="shared" si="79"/>
        <v>0</v>
      </c>
      <c r="DI5" s="146">
        <f t="shared" si="80"/>
        <v>133</v>
      </c>
      <c r="DJ5" s="146">
        <f t="shared" si="81"/>
        <v>133</v>
      </c>
      <c r="DK5" s="66">
        <f>VLOOKUP($A5,'sales data 3'!$B$2:$BI$21,DK$1+1,0)</f>
        <v>0</v>
      </c>
      <c r="DL5" s="77">
        <f t="shared" si="82"/>
        <v>0</v>
      </c>
      <c r="DM5" s="146">
        <f t="shared" si="83"/>
        <v>133</v>
      </c>
      <c r="DN5" s="146">
        <f t="shared" si="84"/>
        <v>133</v>
      </c>
      <c r="DO5" s="66">
        <f>VLOOKUP($A5,'sales data 3'!$B$2:$BI$21,DO$1+1,0)</f>
        <v>0</v>
      </c>
      <c r="DP5" s="77">
        <f t="shared" si="85"/>
        <v>0</v>
      </c>
      <c r="DQ5" s="146">
        <f t="shared" si="86"/>
        <v>133</v>
      </c>
      <c r="DR5" s="146">
        <f t="shared" si="87"/>
        <v>133</v>
      </c>
      <c r="DS5" s="66">
        <f>VLOOKUP($A5,'sales data 3'!$B$2:$BI$21,DS$1+1,0)</f>
        <v>0</v>
      </c>
      <c r="DT5" s="77">
        <f t="shared" si="88"/>
        <v>0</v>
      </c>
      <c r="DU5" s="146">
        <f t="shared" si="89"/>
        <v>133</v>
      </c>
      <c r="DV5" s="146">
        <f t="shared" si="90"/>
        <v>133</v>
      </c>
      <c r="DW5" s="66">
        <f>VLOOKUP($A5,'sales data 3'!$B$2:$BI$21,DW$1+1,0)</f>
        <v>2</v>
      </c>
      <c r="DX5" s="77">
        <f t="shared" si="91"/>
        <v>0</v>
      </c>
      <c r="DY5" s="146">
        <f t="shared" si="92"/>
        <v>131</v>
      </c>
      <c r="DZ5" s="146">
        <f t="shared" si="93"/>
        <v>131</v>
      </c>
      <c r="EA5" s="66">
        <f>VLOOKUP($A5,'sales data 3'!$B$2:$BI$21,EA$1+1,0)</f>
        <v>0</v>
      </c>
      <c r="EB5" s="77">
        <f t="shared" si="94"/>
        <v>0</v>
      </c>
      <c r="EC5" s="146">
        <f t="shared" si="95"/>
        <v>131</v>
      </c>
      <c r="ED5" s="146">
        <f t="shared" si="96"/>
        <v>131</v>
      </c>
      <c r="EE5" s="66">
        <f>VLOOKUP($A5,'sales data 3'!$B$2:$BI$21,EE$1+1,0)</f>
        <v>10</v>
      </c>
      <c r="EF5" s="77">
        <f t="shared" si="97"/>
        <v>0</v>
      </c>
      <c r="EG5" s="146">
        <f t="shared" si="98"/>
        <v>121</v>
      </c>
      <c r="EH5" s="146">
        <f t="shared" si="99"/>
        <v>121</v>
      </c>
      <c r="EI5" s="66">
        <f>VLOOKUP($A5,'sales data 3'!$B$2:$BI$21,EI$1+1,0)</f>
        <v>1</v>
      </c>
      <c r="EJ5" s="77">
        <f t="shared" si="100"/>
        <v>0</v>
      </c>
      <c r="EK5" s="146">
        <f t="shared" si="101"/>
        <v>120</v>
      </c>
      <c r="EL5" s="146">
        <f t="shared" si="102"/>
        <v>120</v>
      </c>
      <c r="EM5" s="66">
        <f>VLOOKUP($A5,'sales data 3'!$B$2:$BI$21,EM$1+1,0)</f>
        <v>0</v>
      </c>
      <c r="EN5" s="77">
        <v>200.0</v>
      </c>
      <c r="EO5" s="146">
        <f t="shared" si="103"/>
        <v>320</v>
      </c>
      <c r="EP5" s="146">
        <f t="shared" si="104"/>
        <v>320</v>
      </c>
      <c r="EQ5" s="66">
        <f>VLOOKUP($A5,'sales data 3'!$B$2:$BI$21,EQ$1+1,0)</f>
        <v>55</v>
      </c>
      <c r="ER5" s="77">
        <f t="shared" si="105"/>
        <v>0</v>
      </c>
      <c r="ES5" s="146">
        <f t="shared" si="106"/>
        <v>265</v>
      </c>
      <c r="ET5" s="146">
        <f t="shared" si="107"/>
        <v>265</v>
      </c>
      <c r="EU5" s="66">
        <f>VLOOKUP($A5,'sales data 3'!$B$2:$BI$21,EU$1+1,0)</f>
        <v>1</v>
      </c>
      <c r="EV5" s="77">
        <f t="shared" si="108"/>
        <v>0</v>
      </c>
      <c r="EW5" s="146">
        <f t="shared" si="109"/>
        <v>264</v>
      </c>
      <c r="EX5" s="146">
        <f t="shared" si="110"/>
        <v>264</v>
      </c>
      <c r="EY5" s="66">
        <f>VLOOKUP($A5,'sales data 3'!$B$2:$BI$21,EY$1+1,0)</f>
        <v>0</v>
      </c>
      <c r="EZ5" s="77">
        <f t="shared" si="111"/>
        <v>0</v>
      </c>
      <c r="FA5" s="146">
        <f t="shared" si="112"/>
        <v>264</v>
      </c>
      <c r="FB5" s="146">
        <f t="shared" si="113"/>
        <v>264</v>
      </c>
      <c r="FC5" s="66">
        <f>VLOOKUP($A5,'sales data 3'!$B$2:$BI$21,FC$1+1,0)</f>
        <v>0</v>
      </c>
      <c r="FD5" s="77">
        <f t="shared" si="114"/>
        <v>0</v>
      </c>
      <c r="FE5" s="146">
        <f t="shared" si="115"/>
        <v>264</v>
      </c>
      <c r="FF5" s="146">
        <f t="shared" si="116"/>
        <v>264</v>
      </c>
      <c r="FG5" s="66">
        <f>VLOOKUP($A5,'sales data 3'!$B$2:$BI$21,FG$1+1,0)</f>
        <v>0</v>
      </c>
      <c r="FH5" s="77">
        <f t="shared" si="117"/>
        <v>0</v>
      </c>
      <c r="FI5" s="146">
        <f t="shared" si="118"/>
        <v>264</v>
      </c>
      <c r="FJ5" s="146">
        <f t="shared" si="119"/>
        <v>264</v>
      </c>
      <c r="FK5" s="66">
        <f>VLOOKUP($A5,'sales data 3'!$B$2:$BI$21,FK$1+1,0)</f>
        <v>4</v>
      </c>
      <c r="FL5" s="77">
        <f t="shared" si="120"/>
        <v>0</v>
      </c>
      <c r="FM5" s="146">
        <f t="shared" si="121"/>
        <v>260</v>
      </c>
      <c r="FN5" s="146">
        <f t="shared" si="122"/>
        <v>260</v>
      </c>
      <c r="FO5" s="66">
        <f>VLOOKUP($A5,'sales data 3'!$B$2:$BI$21,FO$1+1,0)</f>
        <v>0</v>
      </c>
      <c r="FP5" s="77">
        <f t="shared" si="123"/>
        <v>0</v>
      </c>
      <c r="FQ5" s="146">
        <f t="shared" si="124"/>
        <v>260</v>
      </c>
      <c r="FR5" s="146">
        <f t="shared" si="125"/>
        <v>260</v>
      </c>
      <c r="FS5" s="66">
        <f>VLOOKUP($A5,'sales data 3'!$B$2:$BI$21,FS$1+1,0)</f>
        <v>0</v>
      </c>
      <c r="FT5" s="77">
        <v>0.0</v>
      </c>
      <c r="FU5" s="146">
        <f t="shared" si="126"/>
        <v>260</v>
      </c>
      <c r="FV5" s="146">
        <f t="shared" si="127"/>
        <v>260</v>
      </c>
      <c r="FW5" s="66">
        <f>VLOOKUP($A5,'sales data 3'!$B$2:$BI$21,FW$1+1,0)</f>
        <v>0</v>
      </c>
      <c r="FX5" s="77">
        <f t="shared" si="128"/>
        <v>0</v>
      </c>
      <c r="FY5" s="146">
        <f t="shared" si="129"/>
        <v>260</v>
      </c>
      <c r="FZ5" s="146">
        <f t="shared" si="130"/>
        <v>260</v>
      </c>
      <c r="GA5" s="66">
        <f>VLOOKUP($A5,'sales data 3'!$B$2:$BI$21,GA$1+1,0)</f>
        <v>15</v>
      </c>
      <c r="GB5" s="77">
        <f t="shared" si="131"/>
        <v>0</v>
      </c>
      <c r="GC5" s="146">
        <f t="shared" si="132"/>
        <v>245</v>
      </c>
      <c r="GD5" s="146">
        <f t="shared" si="133"/>
        <v>245</v>
      </c>
      <c r="GE5" s="66">
        <f>VLOOKUP($A5,'sales data 3'!$B$2:$BI$21,GE$1+1,0)</f>
        <v>0</v>
      </c>
      <c r="GF5" s="77">
        <f t="shared" si="134"/>
        <v>0</v>
      </c>
      <c r="GG5" s="146">
        <f t="shared" si="135"/>
        <v>245</v>
      </c>
      <c r="GH5" s="146">
        <f t="shared" si="136"/>
        <v>245</v>
      </c>
      <c r="GI5" s="66">
        <f>VLOOKUP($A5,'sales data 3'!$B$2:$BI$21,GI$1+1,0)</f>
        <v>30</v>
      </c>
      <c r="GJ5" s="77">
        <f t="shared" si="137"/>
        <v>0</v>
      </c>
      <c r="GK5" s="146">
        <f t="shared" si="138"/>
        <v>215</v>
      </c>
      <c r="GL5" s="146">
        <f t="shared" si="139"/>
        <v>215</v>
      </c>
      <c r="GM5" s="66">
        <f>VLOOKUP($A5,'sales data 3'!$B$2:$BI$21,GM$1+1,0)</f>
        <v>25</v>
      </c>
      <c r="GN5" s="77">
        <f t="shared" si="140"/>
        <v>0</v>
      </c>
      <c r="GO5" s="146">
        <f t="shared" si="141"/>
        <v>190</v>
      </c>
      <c r="GP5" s="146">
        <f t="shared" si="142"/>
        <v>190</v>
      </c>
      <c r="GQ5" s="66">
        <f>VLOOKUP($A5,'sales data 3'!$B$2:$BI$21,GQ$1+1,0)</f>
        <v>1</v>
      </c>
      <c r="GR5" s="77">
        <f t="shared" si="143"/>
        <v>0</v>
      </c>
      <c r="GS5" s="146">
        <f t="shared" si="144"/>
        <v>189</v>
      </c>
      <c r="GT5" s="146">
        <f t="shared" si="145"/>
        <v>189</v>
      </c>
      <c r="GU5" s="66">
        <f>VLOOKUP($A5,'sales data 3'!$B$2:$BI$21,GU$1+1,0)</f>
        <v>15</v>
      </c>
      <c r="GV5" s="77">
        <f t="shared" si="146"/>
        <v>0</v>
      </c>
      <c r="GW5" s="146">
        <f t="shared" si="147"/>
        <v>174</v>
      </c>
      <c r="GX5" s="146">
        <f t="shared" si="148"/>
        <v>174</v>
      </c>
      <c r="GY5" s="66">
        <f>VLOOKUP($A5,'sales data 3'!$B$2:$BI$21,GY$1+1,0)</f>
        <v>0</v>
      </c>
      <c r="GZ5" s="77">
        <f t="shared" si="149"/>
        <v>0</v>
      </c>
      <c r="HA5" s="146">
        <f t="shared" si="150"/>
        <v>174</v>
      </c>
      <c r="HB5" s="146">
        <f t="shared" si="151"/>
        <v>174</v>
      </c>
      <c r="HC5" s="66">
        <f>VLOOKUP($A5,'sales data 3'!$B$2:$BI$21,HC$1+1,0)</f>
        <v>2</v>
      </c>
      <c r="HD5" s="77">
        <f t="shared" si="152"/>
        <v>0</v>
      </c>
      <c r="HE5" s="146">
        <f t="shared" si="153"/>
        <v>172</v>
      </c>
      <c r="HF5" s="146">
        <f t="shared" si="154"/>
        <v>172</v>
      </c>
      <c r="HG5" s="66">
        <f>VLOOKUP($A5,'sales data 3'!$B$2:$BI$21,HG$1+1,0)</f>
        <v>7</v>
      </c>
      <c r="HH5" s="77">
        <f t="shared" si="155"/>
        <v>0</v>
      </c>
      <c r="HI5" s="146">
        <f t="shared" si="156"/>
        <v>165</v>
      </c>
      <c r="HJ5" s="146">
        <f t="shared" si="157"/>
        <v>165</v>
      </c>
      <c r="HK5" s="66">
        <f>VLOOKUP($A5,'sales data 3'!$B$2:$BI$21,HK$1+1,0)</f>
        <v>0</v>
      </c>
      <c r="HL5" s="77">
        <f t="shared" si="158"/>
        <v>0</v>
      </c>
      <c r="HM5" s="146">
        <f t="shared" si="159"/>
        <v>165</v>
      </c>
      <c r="HN5" s="146">
        <f t="shared" si="160"/>
        <v>165</v>
      </c>
      <c r="HO5" s="66">
        <f>VLOOKUP($A5,'sales data 3'!$B$2:$BI$21,HO$1+1,0)</f>
        <v>0</v>
      </c>
      <c r="HP5" s="77">
        <v>0.0</v>
      </c>
      <c r="HQ5" s="146">
        <f t="shared" si="161"/>
        <v>165</v>
      </c>
      <c r="HR5" s="146">
        <f t="shared" si="162"/>
        <v>165</v>
      </c>
      <c r="HS5" s="66">
        <f>VLOOKUP($A5,'sales data 3'!$B$2:$BI$21,HS$1+1,0)</f>
        <v>14</v>
      </c>
      <c r="HT5" s="77">
        <f t="shared" si="163"/>
        <v>0</v>
      </c>
      <c r="HU5" s="146">
        <f t="shared" si="164"/>
        <v>151</v>
      </c>
      <c r="HV5" s="146">
        <f t="shared" si="165"/>
        <v>151</v>
      </c>
      <c r="HW5" s="66">
        <f>VLOOKUP($A5,'sales data 3'!$B$2:$BI$21,HW$1+1,0)</f>
        <v>0</v>
      </c>
      <c r="HX5" s="77">
        <f t="shared" si="166"/>
        <v>0</v>
      </c>
      <c r="HY5" s="146">
        <f t="shared" si="167"/>
        <v>151</v>
      </c>
      <c r="HZ5" s="146">
        <f t="shared" si="168"/>
        <v>151</v>
      </c>
      <c r="IA5" s="66">
        <f>VLOOKUP($A5,'sales data 3'!$B$2:$BI$21,IA$1+1,0)</f>
        <v>0</v>
      </c>
      <c r="IB5" s="77">
        <f t="shared" si="169"/>
        <v>0</v>
      </c>
      <c r="IC5" s="146">
        <f t="shared" si="170"/>
        <v>151</v>
      </c>
      <c r="IE5" s="66"/>
      <c r="II5" s="66"/>
      <c r="IM5" s="66"/>
      <c r="IQ5" s="66"/>
      <c r="IU5" s="66"/>
    </row>
    <row r="6">
      <c r="A6" s="77" t="s">
        <v>7</v>
      </c>
      <c r="B6" s="146">
        <v>111.0</v>
      </c>
      <c r="C6" s="77">
        <f>VLOOKUP($A6,'sales data 3'!$B$2:$BI$21,C$1+1,0)</f>
        <v>12</v>
      </c>
      <c r="D6" s="77">
        <f t="shared" si="1"/>
        <v>0</v>
      </c>
      <c r="E6" s="146">
        <f t="shared" si="171"/>
        <v>99</v>
      </c>
      <c r="F6" s="146">
        <f t="shared" si="2"/>
        <v>99</v>
      </c>
      <c r="G6" s="66">
        <f>VLOOKUP($A6,'sales data 3'!$B$2:$BI$21,G$1+1,0)</f>
        <v>4</v>
      </c>
      <c r="H6" s="77">
        <f t="shared" si="3"/>
        <v>0</v>
      </c>
      <c r="I6" s="146">
        <f t="shared" si="4"/>
        <v>95</v>
      </c>
      <c r="J6" s="146">
        <f t="shared" si="5"/>
        <v>95</v>
      </c>
      <c r="K6" s="66">
        <f>VLOOKUP($A6,'sales data 3'!$B$2:$BI$21,K$1+1,0)</f>
        <v>10</v>
      </c>
      <c r="L6" s="77">
        <f t="shared" si="6"/>
        <v>0</v>
      </c>
      <c r="M6" s="146">
        <f t="shared" si="7"/>
        <v>85</v>
      </c>
      <c r="N6" s="146">
        <f t="shared" si="8"/>
        <v>85</v>
      </c>
      <c r="O6" s="66">
        <f>VLOOKUP($A6,'sales data 3'!$B$2:$BI$21,O$1+1,0)</f>
        <v>0</v>
      </c>
      <c r="P6" s="77">
        <f t="shared" si="9"/>
        <v>0</v>
      </c>
      <c r="Q6" s="146">
        <f t="shared" si="10"/>
        <v>85</v>
      </c>
      <c r="R6" s="146">
        <f t="shared" si="11"/>
        <v>85</v>
      </c>
      <c r="S6" s="66">
        <f>VLOOKUP($A6,'sales data 3'!$B$2:$BI$21,S$1+1,0)</f>
        <v>0</v>
      </c>
      <c r="T6" s="77">
        <f t="shared" si="12"/>
        <v>0</v>
      </c>
      <c r="U6" s="146">
        <f t="shared" si="13"/>
        <v>85</v>
      </c>
      <c r="V6" s="146">
        <f t="shared" si="14"/>
        <v>85</v>
      </c>
      <c r="W6" s="66">
        <f>VLOOKUP($A6,'sales data 3'!$B$2:$BI$21,W$1+1,0)</f>
        <v>0</v>
      </c>
      <c r="X6" s="77">
        <f t="shared" si="15"/>
        <v>0</v>
      </c>
      <c r="Y6" s="146">
        <f t="shared" si="16"/>
        <v>85</v>
      </c>
      <c r="Z6" s="146">
        <f t="shared" si="17"/>
        <v>85</v>
      </c>
      <c r="AA6" s="66">
        <f>VLOOKUP($A6,'sales data 3'!$B$2:$BI$21,AA$1+1,0)</f>
        <v>15</v>
      </c>
      <c r="AB6" s="77">
        <f t="shared" si="18"/>
        <v>0</v>
      </c>
      <c r="AC6" s="146">
        <f t="shared" si="19"/>
        <v>70</v>
      </c>
      <c r="AD6" s="146">
        <f t="shared" si="20"/>
        <v>70</v>
      </c>
      <c r="AE6" s="66">
        <f>VLOOKUP($A6,'sales data 3'!$B$2:$BI$21,AE$1+1,0)</f>
        <v>0</v>
      </c>
      <c r="AF6" s="77">
        <f t="shared" si="21"/>
        <v>0</v>
      </c>
      <c r="AG6" s="146">
        <f t="shared" si="22"/>
        <v>70</v>
      </c>
      <c r="AH6" s="146">
        <f t="shared" si="23"/>
        <v>70</v>
      </c>
      <c r="AI6" s="66">
        <f>VLOOKUP($A6,'sales data 3'!$B$2:$BI$21,AI$1+1,0)</f>
        <v>6</v>
      </c>
      <c r="AJ6" s="77">
        <f t="shared" si="24"/>
        <v>0</v>
      </c>
      <c r="AK6" s="146">
        <f t="shared" si="25"/>
        <v>64</v>
      </c>
      <c r="AL6" s="146">
        <f t="shared" si="26"/>
        <v>64</v>
      </c>
      <c r="AM6" s="66">
        <f>VLOOKUP($A6,'sales data 3'!$B$2:$BI$21,AM$1+1,0)</f>
        <v>0</v>
      </c>
      <c r="AN6" s="77">
        <f t="shared" si="27"/>
        <v>0</v>
      </c>
      <c r="AO6" s="146">
        <f t="shared" si="28"/>
        <v>64</v>
      </c>
      <c r="AP6" s="146">
        <f t="shared" si="29"/>
        <v>64</v>
      </c>
      <c r="AQ6" s="66">
        <f>VLOOKUP($A6,'sales data 3'!$B$2:$BI$21,AQ$1+1,0)</f>
        <v>0</v>
      </c>
      <c r="AR6" s="77">
        <f t="shared" si="30"/>
        <v>0</v>
      </c>
      <c r="AS6" s="146">
        <f t="shared" si="31"/>
        <v>64</v>
      </c>
      <c r="AT6" s="146">
        <f t="shared" si="32"/>
        <v>64</v>
      </c>
      <c r="AU6" s="66">
        <f>VLOOKUP($A6,'sales data 3'!$B$2:$BI$21,AU$1+1,0)</f>
        <v>10</v>
      </c>
      <c r="AV6" s="77">
        <f t="shared" si="33"/>
        <v>0</v>
      </c>
      <c r="AW6" s="146">
        <f t="shared" si="34"/>
        <v>54</v>
      </c>
      <c r="AX6" s="146">
        <f t="shared" si="35"/>
        <v>54</v>
      </c>
      <c r="AY6" s="66">
        <f>VLOOKUP($A6,'sales data 3'!$B$2:$BI$21,AY$1+1,0)</f>
        <v>0</v>
      </c>
      <c r="AZ6" s="77">
        <f t="shared" si="36"/>
        <v>0</v>
      </c>
      <c r="BA6" s="146">
        <f t="shared" si="37"/>
        <v>54</v>
      </c>
      <c r="BB6" s="146">
        <f t="shared" si="38"/>
        <v>54</v>
      </c>
      <c r="BC6" s="66">
        <f>VLOOKUP($A6,'sales data 3'!$B$2:$BI$21,BC$1+1,0)</f>
        <v>0</v>
      </c>
      <c r="BD6" s="77">
        <f t="shared" si="39"/>
        <v>0</v>
      </c>
      <c r="BE6" s="146">
        <f t="shared" si="40"/>
        <v>54</v>
      </c>
      <c r="BF6" s="146">
        <f t="shared" si="41"/>
        <v>54</v>
      </c>
      <c r="BG6" s="66">
        <f>VLOOKUP($A6,'sales data 3'!$B$2:$BI$21,BG$1+1,0)</f>
        <v>0</v>
      </c>
      <c r="BH6" s="77">
        <f t="shared" si="42"/>
        <v>0</v>
      </c>
      <c r="BI6" s="146">
        <f t="shared" si="43"/>
        <v>54</v>
      </c>
      <c r="BJ6" s="146">
        <f t="shared" si="44"/>
        <v>54</v>
      </c>
      <c r="BK6" s="66">
        <f>VLOOKUP($A6,'sales data 3'!$B$2:$BI$21,BK$1+1,0)</f>
        <v>0</v>
      </c>
      <c r="BL6" s="147">
        <v>50.0</v>
      </c>
      <c r="BM6" s="146">
        <f t="shared" si="45"/>
        <v>104</v>
      </c>
      <c r="BN6" s="146">
        <f t="shared" si="46"/>
        <v>104</v>
      </c>
      <c r="BO6" s="66">
        <f>VLOOKUP($A6,'sales data 3'!$B$2:$BI$21,BO$1+1,0)</f>
        <v>4</v>
      </c>
      <c r="BP6" s="77">
        <f t="shared" si="47"/>
        <v>0</v>
      </c>
      <c r="BQ6" s="146">
        <f t="shared" si="48"/>
        <v>100</v>
      </c>
      <c r="BR6" s="146">
        <f t="shared" si="49"/>
        <v>100</v>
      </c>
      <c r="BS6" s="66">
        <f>VLOOKUP($A6,'sales data 3'!$B$2:$BI$21,BS$1+1,0)</f>
        <v>0</v>
      </c>
      <c r="BT6" s="77">
        <f t="shared" si="50"/>
        <v>0</v>
      </c>
      <c r="BU6" s="146">
        <f t="shared" si="51"/>
        <v>100</v>
      </c>
      <c r="BV6" s="146">
        <f t="shared" si="52"/>
        <v>100</v>
      </c>
      <c r="BW6" s="66">
        <f>VLOOKUP($A6,'sales data 3'!$B$2:$BI$21,BW$1+1,0)</f>
        <v>0</v>
      </c>
      <c r="BX6" s="77">
        <f t="shared" si="53"/>
        <v>0</v>
      </c>
      <c r="BY6" s="146">
        <f t="shared" si="54"/>
        <v>100</v>
      </c>
      <c r="BZ6" s="146">
        <f t="shared" si="55"/>
        <v>100</v>
      </c>
      <c r="CA6" s="66">
        <f>VLOOKUP($A6,'sales data 3'!$B$2:$BI$21,CA$1+1,0)</f>
        <v>5</v>
      </c>
      <c r="CB6" s="77">
        <f t="shared" si="56"/>
        <v>0</v>
      </c>
      <c r="CC6" s="146">
        <f t="shared" si="57"/>
        <v>95</v>
      </c>
      <c r="CD6" s="146">
        <f t="shared" si="58"/>
        <v>95</v>
      </c>
      <c r="CE6" s="66">
        <f>VLOOKUP($A6,'sales data 3'!$B$2:$BI$21,CE$1+1,0)</f>
        <v>2</v>
      </c>
      <c r="CF6" s="77">
        <f t="shared" si="59"/>
        <v>0</v>
      </c>
      <c r="CG6" s="146">
        <f t="shared" si="60"/>
        <v>93</v>
      </c>
      <c r="CH6" s="146">
        <f t="shared" si="61"/>
        <v>93</v>
      </c>
      <c r="CI6" s="66">
        <f>VLOOKUP($A6,'sales data 3'!$B$2:$BI$21,CI$1+1,0)</f>
        <v>8</v>
      </c>
      <c r="CJ6" s="77">
        <f t="shared" si="62"/>
        <v>0</v>
      </c>
      <c r="CK6" s="146">
        <f t="shared" si="63"/>
        <v>85</v>
      </c>
      <c r="CL6" s="146">
        <f t="shared" si="64"/>
        <v>85</v>
      </c>
      <c r="CM6" s="66">
        <f>VLOOKUP($A6,'sales data 3'!$B$2:$BI$21,CM$1+1,0)</f>
        <v>35</v>
      </c>
      <c r="CN6" s="77">
        <f t="shared" si="65"/>
        <v>0</v>
      </c>
      <c r="CO6" s="146">
        <f t="shared" si="66"/>
        <v>50</v>
      </c>
      <c r="CP6" s="146">
        <f t="shared" si="67"/>
        <v>50</v>
      </c>
      <c r="CQ6" s="66">
        <f>VLOOKUP($A6,'sales data 3'!$B$2:$BI$21,CQ$1+1,0)</f>
        <v>6</v>
      </c>
      <c r="CR6" s="77">
        <f t="shared" si="68"/>
        <v>0</v>
      </c>
      <c r="CS6" s="146">
        <f t="shared" si="69"/>
        <v>44</v>
      </c>
      <c r="CT6" s="146">
        <f t="shared" si="70"/>
        <v>44</v>
      </c>
      <c r="CU6" s="66">
        <f>VLOOKUP($A6,'sales data 3'!$B$2:$BI$21,CU$1+1,0)</f>
        <v>9</v>
      </c>
      <c r="CV6" s="143">
        <v>50.0</v>
      </c>
      <c r="CW6" s="146">
        <f t="shared" si="71"/>
        <v>85</v>
      </c>
      <c r="CX6" s="146">
        <f t="shared" si="72"/>
        <v>85</v>
      </c>
      <c r="CY6" s="66">
        <f>VLOOKUP($A6,'sales data 3'!$B$2:$BI$21,CY$1+1,0)</f>
        <v>1</v>
      </c>
      <c r="CZ6" s="77">
        <f t="shared" si="73"/>
        <v>0</v>
      </c>
      <c r="DA6" s="146">
        <f t="shared" si="74"/>
        <v>84</v>
      </c>
      <c r="DB6" s="146">
        <f t="shared" si="75"/>
        <v>84</v>
      </c>
      <c r="DC6" s="66">
        <f>VLOOKUP($A6,'sales data 3'!$B$2:$BI$21,DC$1+1,0)</f>
        <v>10</v>
      </c>
      <c r="DD6" s="77">
        <f t="shared" si="76"/>
        <v>0</v>
      </c>
      <c r="DE6" s="146">
        <f t="shared" si="77"/>
        <v>74</v>
      </c>
      <c r="DF6" s="146">
        <f t="shared" si="78"/>
        <v>74</v>
      </c>
      <c r="DG6" s="66">
        <f>VLOOKUP($A6,'sales data 3'!$B$2:$BI$21,DG$1+1,0)</f>
        <v>10</v>
      </c>
      <c r="DH6" s="77">
        <f t="shared" si="79"/>
        <v>0</v>
      </c>
      <c r="DI6" s="146">
        <f t="shared" si="80"/>
        <v>64</v>
      </c>
      <c r="DJ6" s="146">
        <f t="shared" si="81"/>
        <v>64</v>
      </c>
      <c r="DK6" s="66">
        <f>VLOOKUP($A6,'sales data 3'!$B$2:$BI$21,DK$1+1,0)</f>
        <v>9</v>
      </c>
      <c r="DL6" s="77">
        <f t="shared" si="82"/>
        <v>0</v>
      </c>
      <c r="DM6" s="146">
        <f t="shared" si="83"/>
        <v>55</v>
      </c>
      <c r="DN6" s="146">
        <f t="shared" si="84"/>
        <v>55</v>
      </c>
      <c r="DO6" s="66">
        <f>VLOOKUP($A6,'sales data 3'!$B$2:$BI$21,DO$1+1,0)</f>
        <v>4</v>
      </c>
      <c r="DP6" s="77">
        <f t="shared" si="85"/>
        <v>0</v>
      </c>
      <c r="DQ6" s="146">
        <f t="shared" si="86"/>
        <v>51</v>
      </c>
      <c r="DR6" s="146">
        <f t="shared" si="87"/>
        <v>51</v>
      </c>
      <c r="DS6" s="66">
        <f>VLOOKUP($A6,'sales data 3'!$B$2:$BI$21,DS$1+1,0)</f>
        <v>0</v>
      </c>
      <c r="DT6" s="77">
        <f t="shared" si="88"/>
        <v>0</v>
      </c>
      <c r="DU6" s="146">
        <f t="shared" si="89"/>
        <v>51</v>
      </c>
      <c r="DV6" s="146">
        <f t="shared" si="90"/>
        <v>51</v>
      </c>
      <c r="DW6" s="66">
        <f>VLOOKUP($A6,'sales data 3'!$B$2:$BI$21,DW$1+1,0)</f>
        <v>0</v>
      </c>
      <c r="DX6" s="77">
        <f t="shared" si="91"/>
        <v>0</v>
      </c>
      <c r="DY6" s="146">
        <f t="shared" si="92"/>
        <v>51</v>
      </c>
      <c r="DZ6" s="146">
        <f t="shared" si="93"/>
        <v>51</v>
      </c>
      <c r="EA6" s="66">
        <f>VLOOKUP($A6,'sales data 3'!$B$2:$BI$21,EA$1+1,0)</f>
        <v>8</v>
      </c>
      <c r="EB6" s="77">
        <f t="shared" si="94"/>
        <v>0</v>
      </c>
      <c r="EC6" s="146">
        <f t="shared" si="95"/>
        <v>43</v>
      </c>
      <c r="ED6" s="146">
        <f t="shared" si="96"/>
        <v>43</v>
      </c>
      <c r="EE6" s="66">
        <f>VLOOKUP($A6,'sales data 3'!$B$2:$BI$21,EE$1+1,0)</f>
        <v>0</v>
      </c>
      <c r="EF6" s="77">
        <f t="shared" si="97"/>
        <v>0</v>
      </c>
      <c r="EG6" s="146">
        <f t="shared" si="98"/>
        <v>43</v>
      </c>
      <c r="EH6" s="146">
        <f t="shared" si="99"/>
        <v>43</v>
      </c>
      <c r="EI6" s="66">
        <f>VLOOKUP($A6,'sales data 3'!$B$2:$BI$21,EI$1+1,0)</f>
        <v>2</v>
      </c>
      <c r="EJ6" s="77">
        <f t="shared" si="100"/>
        <v>0</v>
      </c>
      <c r="EK6" s="146">
        <f t="shared" si="101"/>
        <v>41</v>
      </c>
      <c r="EL6" s="146">
        <f t="shared" si="102"/>
        <v>41</v>
      </c>
      <c r="EM6" s="66">
        <f>VLOOKUP($A6,'sales data 3'!$B$2:$BI$21,EM$1+1,0)</f>
        <v>4</v>
      </c>
      <c r="EN6" s="77">
        <v>200.0</v>
      </c>
      <c r="EO6" s="146">
        <f t="shared" si="103"/>
        <v>237</v>
      </c>
      <c r="EP6" s="146">
        <f t="shared" si="104"/>
        <v>237</v>
      </c>
      <c r="EQ6" s="66">
        <f>VLOOKUP($A6,'sales data 3'!$B$2:$BI$21,EQ$1+1,0)</f>
        <v>0</v>
      </c>
      <c r="ER6" s="77">
        <f t="shared" si="105"/>
        <v>0</v>
      </c>
      <c r="ES6" s="146">
        <f t="shared" si="106"/>
        <v>237</v>
      </c>
      <c r="ET6" s="146">
        <f t="shared" si="107"/>
        <v>237</v>
      </c>
      <c r="EU6" s="66">
        <f>VLOOKUP($A6,'sales data 3'!$B$2:$BI$21,EU$1+1,0)</f>
        <v>0</v>
      </c>
      <c r="EV6" s="77">
        <f t="shared" si="108"/>
        <v>0</v>
      </c>
      <c r="EW6" s="146">
        <f t="shared" si="109"/>
        <v>237</v>
      </c>
      <c r="EX6" s="146">
        <f t="shared" si="110"/>
        <v>237</v>
      </c>
      <c r="EY6" s="66">
        <f>VLOOKUP($A6,'sales data 3'!$B$2:$BI$21,EY$1+1,0)</f>
        <v>0</v>
      </c>
      <c r="EZ6" s="77">
        <f t="shared" si="111"/>
        <v>0</v>
      </c>
      <c r="FA6" s="146">
        <f t="shared" si="112"/>
        <v>237</v>
      </c>
      <c r="FB6" s="146">
        <f t="shared" si="113"/>
        <v>237</v>
      </c>
      <c r="FC6" s="66">
        <f>VLOOKUP($A6,'sales data 3'!$B$2:$BI$21,FC$1+1,0)</f>
        <v>0</v>
      </c>
      <c r="FD6" s="77">
        <f t="shared" si="114"/>
        <v>0</v>
      </c>
      <c r="FE6" s="146">
        <f t="shared" si="115"/>
        <v>237</v>
      </c>
      <c r="FF6" s="146">
        <f t="shared" si="116"/>
        <v>237</v>
      </c>
      <c r="FG6" s="66">
        <f>VLOOKUP($A6,'sales data 3'!$B$2:$BI$21,FG$1+1,0)</f>
        <v>0</v>
      </c>
      <c r="FH6" s="77">
        <f t="shared" si="117"/>
        <v>0</v>
      </c>
      <c r="FI6" s="146">
        <f t="shared" si="118"/>
        <v>237</v>
      </c>
      <c r="FJ6" s="146">
        <f t="shared" si="119"/>
        <v>237</v>
      </c>
      <c r="FK6" s="66">
        <f>VLOOKUP($A6,'sales data 3'!$B$2:$BI$21,FK$1+1,0)</f>
        <v>0</v>
      </c>
      <c r="FL6" s="77">
        <f t="shared" si="120"/>
        <v>0</v>
      </c>
      <c r="FM6" s="146">
        <f t="shared" si="121"/>
        <v>237</v>
      </c>
      <c r="FN6" s="146">
        <f t="shared" si="122"/>
        <v>237</v>
      </c>
      <c r="FO6" s="66">
        <f>VLOOKUP($A6,'sales data 3'!$B$2:$BI$21,FO$1+1,0)</f>
        <v>5</v>
      </c>
      <c r="FP6" s="77">
        <f t="shared" si="123"/>
        <v>0</v>
      </c>
      <c r="FQ6" s="146">
        <f t="shared" si="124"/>
        <v>232</v>
      </c>
      <c r="FR6" s="146">
        <f t="shared" si="125"/>
        <v>232</v>
      </c>
      <c r="FS6" s="66">
        <f>VLOOKUP($A6,'sales data 3'!$B$2:$BI$21,FS$1+1,0)</f>
        <v>0</v>
      </c>
      <c r="FT6" s="77">
        <v>0.0</v>
      </c>
      <c r="FU6" s="146">
        <f t="shared" si="126"/>
        <v>232</v>
      </c>
      <c r="FV6" s="146">
        <f t="shared" si="127"/>
        <v>232</v>
      </c>
      <c r="FW6" s="66">
        <f>VLOOKUP($A6,'sales data 3'!$B$2:$BI$21,FW$1+1,0)</f>
        <v>0</v>
      </c>
      <c r="FX6" s="77">
        <f t="shared" si="128"/>
        <v>0</v>
      </c>
      <c r="FY6" s="146">
        <f t="shared" si="129"/>
        <v>232</v>
      </c>
      <c r="FZ6" s="146">
        <f t="shared" si="130"/>
        <v>232</v>
      </c>
      <c r="GA6" s="66">
        <f>VLOOKUP($A6,'sales data 3'!$B$2:$BI$21,GA$1+1,0)</f>
        <v>5</v>
      </c>
      <c r="GB6" s="77">
        <f t="shared" si="131"/>
        <v>0</v>
      </c>
      <c r="GC6" s="146">
        <f t="shared" si="132"/>
        <v>227</v>
      </c>
      <c r="GD6" s="146">
        <f t="shared" si="133"/>
        <v>227</v>
      </c>
      <c r="GE6" s="66">
        <f>VLOOKUP($A6,'sales data 3'!$B$2:$BI$21,GE$1+1,0)</f>
        <v>0</v>
      </c>
      <c r="GF6" s="77">
        <f t="shared" si="134"/>
        <v>0</v>
      </c>
      <c r="GG6" s="146">
        <f t="shared" si="135"/>
        <v>227</v>
      </c>
      <c r="GH6" s="146">
        <f t="shared" si="136"/>
        <v>227</v>
      </c>
      <c r="GI6" s="66">
        <f>VLOOKUP($A6,'sales data 3'!$B$2:$BI$21,GI$1+1,0)</f>
        <v>0</v>
      </c>
      <c r="GJ6" s="77">
        <f t="shared" si="137"/>
        <v>0</v>
      </c>
      <c r="GK6" s="146">
        <f t="shared" si="138"/>
        <v>227</v>
      </c>
      <c r="GL6" s="146">
        <f t="shared" si="139"/>
        <v>227</v>
      </c>
      <c r="GM6" s="66">
        <f>VLOOKUP($A6,'sales data 3'!$B$2:$BI$21,GM$1+1,0)</f>
        <v>5</v>
      </c>
      <c r="GN6" s="77">
        <f t="shared" si="140"/>
        <v>0</v>
      </c>
      <c r="GO6" s="146">
        <f t="shared" si="141"/>
        <v>222</v>
      </c>
      <c r="GP6" s="146">
        <f t="shared" si="142"/>
        <v>222</v>
      </c>
      <c r="GQ6" s="66">
        <f>VLOOKUP($A6,'sales data 3'!$B$2:$BI$21,GQ$1+1,0)</f>
        <v>0</v>
      </c>
      <c r="GR6" s="77">
        <f t="shared" si="143"/>
        <v>0</v>
      </c>
      <c r="GS6" s="146">
        <f t="shared" si="144"/>
        <v>222</v>
      </c>
      <c r="GT6" s="146">
        <f t="shared" si="145"/>
        <v>222</v>
      </c>
      <c r="GU6" s="66">
        <f>VLOOKUP($A6,'sales data 3'!$B$2:$BI$21,GU$1+1,0)</f>
        <v>0</v>
      </c>
      <c r="GV6" s="77">
        <f t="shared" si="146"/>
        <v>0</v>
      </c>
      <c r="GW6" s="146">
        <f t="shared" si="147"/>
        <v>222</v>
      </c>
      <c r="GX6" s="146">
        <f t="shared" si="148"/>
        <v>222</v>
      </c>
      <c r="GY6" s="66">
        <f>VLOOKUP($A6,'sales data 3'!$B$2:$BI$21,GY$1+1,0)</f>
        <v>0</v>
      </c>
      <c r="GZ6" s="77">
        <f t="shared" si="149"/>
        <v>0</v>
      </c>
      <c r="HA6" s="146">
        <f t="shared" si="150"/>
        <v>222</v>
      </c>
      <c r="HB6" s="146">
        <f t="shared" si="151"/>
        <v>222</v>
      </c>
      <c r="HC6" s="66">
        <f>VLOOKUP($A6,'sales data 3'!$B$2:$BI$21,HC$1+1,0)</f>
        <v>0</v>
      </c>
      <c r="HD6" s="77">
        <f t="shared" si="152"/>
        <v>0</v>
      </c>
      <c r="HE6" s="146">
        <f t="shared" si="153"/>
        <v>222</v>
      </c>
      <c r="HF6" s="146">
        <f t="shared" si="154"/>
        <v>222</v>
      </c>
      <c r="HG6" s="66">
        <f>VLOOKUP($A6,'sales data 3'!$B$2:$BI$21,HG$1+1,0)</f>
        <v>0</v>
      </c>
      <c r="HH6" s="77">
        <f t="shared" si="155"/>
        <v>0</v>
      </c>
      <c r="HI6" s="146">
        <f t="shared" si="156"/>
        <v>222</v>
      </c>
      <c r="HJ6" s="146">
        <f t="shared" si="157"/>
        <v>222</v>
      </c>
      <c r="HK6" s="66">
        <f>VLOOKUP($A6,'sales data 3'!$B$2:$BI$21,HK$1+1,0)</f>
        <v>0</v>
      </c>
      <c r="HL6" s="77">
        <f t="shared" si="158"/>
        <v>0</v>
      </c>
      <c r="HM6" s="146">
        <f t="shared" si="159"/>
        <v>222</v>
      </c>
      <c r="HN6" s="146">
        <f t="shared" si="160"/>
        <v>222</v>
      </c>
      <c r="HO6" s="66">
        <f>VLOOKUP($A6,'sales data 3'!$B$2:$BI$21,HO$1+1,0)</f>
        <v>0</v>
      </c>
      <c r="HP6" s="77">
        <v>0.0</v>
      </c>
      <c r="HQ6" s="146">
        <f t="shared" si="161"/>
        <v>222</v>
      </c>
      <c r="HR6" s="146">
        <f t="shared" si="162"/>
        <v>222</v>
      </c>
      <c r="HS6" s="66">
        <f>VLOOKUP($A6,'sales data 3'!$B$2:$BI$21,HS$1+1,0)</f>
        <v>14</v>
      </c>
      <c r="HT6" s="77">
        <f t="shared" si="163"/>
        <v>0</v>
      </c>
      <c r="HU6" s="146">
        <f t="shared" si="164"/>
        <v>208</v>
      </c>
      <c r="HV6" s="146">
        <f t="shared" si="165"/>
        <v>208</v>
      </c>
      <c r="HW6" s="66">
        <f>VLOOKUP($A6,'sales data 3'!$B$2:$BI$21,HW$1+1,0)</f>
        <v>0</v>
      </c>
      <c r="HX6" s="77">
        <f t="shared" si="166"/>
        <v>0</v>
      </c>
      <c r="HY6" s="146">
        <f t="shared" si="167"/>
        <v>208</v>
      </c>
      <c r="HZ6" s="146">
        <f t="shared" si="168"/>
        <v>208</v>
      </c>
      <c r="IA6" s="66">
        <f>VLOOKUP($A6,'sales data 3'!$B$2:$BI$21,IA$1+1,0)</f>
        <v>0</v>
      </c>
      <c r="IB6" s="77">
        <f t="shared" si="169"/>
        <v>0</v>
      </c>
      <c r="IC6" s="146">
        <f t="shared" si="170"/>
        <v>208</v>
      </c>
      <c r="IE6" s="66"/>
      <c r="II6" s="66"/>
      <c r="IM6" s="66"/>
      <c r="IQ6" s="66"/>
      <c r="IU6" s="66"/>
    </row>
    <row r="7">
      <c r="A7" s="77" t="s">
        <v>8</v>
      </c>
      <c r="B7" s="146">
        <v>126.0</v>
      </c>
      <c r="C7" s="77">
        <f>VLOOKUP($A7,'sales data 3'!$B$2:$BI$21,C$1+1,0)</f>
        <v>0</v>
      </c>
      <c r="D7" s="77">
        <f t="shared" si="1"/>
        <v>0</v>
      </c>
      <c r="E7" s="146">
        <f t="shared" si="171"/>
        <v>126</v>
      </c>
      <c r="F7" s="146">
        <f t="shared" si="2"/>
        <v>126</v>
      </c>
      <c r="G7" s="66">
        <f>VLOOKUP($A7,'sales data 3'!$B$2:$BI$21,G$1+1,0)</f>
        <v>0</v>
      </c>
      <c r="H7" s="77">
        <f t="shared" si="3"/>
        <v>0</v>
      </c>
      <c r="I7" s="146">
        <f t="shared" si="4"/>
        <v>126</v>
      </c>
      <c r="J7" s="146">
        <f t="shared" si="5"/>
        <v>126</v>
      </c>
      <c r="K7" s="66">
        <f>VLOOKUP($A7,'sales data 3'!$B$2:$BI$21,K$1+1,0)</f>
        <v>0</v>
      </c>
      <c r="L7" s="77">
        <f t="shared" si="6"/>
        <v>0</v>
      </c>
      <c r="M7" s="146">
        <f t="shared" si="7"/>
        <v>126</v>
      </c>
      <c r="N7" s="146">
        <f t="shared" si="8"/>
        <v>126</v>
      </c>
      <c r="O7" s="66">
        <f>VLOOKUP($A7,'sales data 3'!$B$2:$BI$21,O$1+1,0)</f>
        <v>0</v>
      </c>
      <c r="P7" s="77">
        <f t="shared" si="9"/>
        <v>0</v>
      </c>
      <c r="Q7" s="146">
        <f t="shared" si="10"/>
        <v>126</v>
      </c>
      <c r="R7" s="146">
        <f t="shared" si="11"/>
        <v>126</v>
      </c>
      <c r="S7" s="66">
        <f>VLOOKUP($A7,'sales data 3'!$B$2:$BI$21,S$1+1,0)</f>
        <v>10</v>
      </c>
      <c r="T7" s="77">
        <f t="shared" si="12"/>
        <v>0</v>
      </c>
      <c r="U7" s="146">
        <f t="shared" si="13"/>
        <v>116</v>
      </c>
      <c r="V7" s="146">
        <f t="shared" si="14"/>
        <v>116</v>
      </c>
      <c r="W7" s="66">
        <f>VLOOKUP($A7,'sales data 3'!$B$2:$BI$21,W$1+1,0)</f>
        <v>2</v>
      </c>
      <c r="X7" s="77">
        <f t="shared" si="15"/>
        <v>0</v>
      </c>
      <c r="Y7" s="146">
        <f t="shared" si="16"/>
        <v>114</v>
      </c>
      <c r="Z7" s="146">
        <f t="shared" si="17"/>
        <v>114</v>
      </c>
      <c r="AA7" s="66">
        <f>VLOOKUP($A7,'sales data 3'!$B$2:$BI$21,AA$1+1,0)</f>
        <v>0</v>
      </c>
      <c r="AB7" s="77">
        <f t="shared" si="18"/>
        <v>0</v>
      </c>
      <c r="AC7" s="146">
        <f t="shared" si="19"/>
        <v>114</v>
      </c>
      <c r="AD7" s="146">
        <f t="shared" si="20"/>
        <v>114</v>
      </c>
      <c r="AE7" s="66">
        <f>VLOOKUP($A7,'sales data 3'!$B$2:$BI$21,AE$1+1,0)</f>
        <v>0</v>
      </c>
      <c r="AF7" s="77">
        <f t="shared" si="21"/>
        <v>0</v>
      </c>
      <c r="AG7" s="146">
        <f t="shared" si="22"/>
        <v>114</v>
      </c>
      <c r="AH7" s="146">
        <f t="shared" si="23"/>
        <v>114</v>
      </c>
      <c r="AI7" s="66">
        <f>VLOOKUP($A7,'sales data 3'!$B$2:$BI$21,AI$1+1,0)</f>
        <v>0</v>
      </c>
      <c r="AJ7" s="77">
        <f t="shared" si="24"/>
        <v>0</v>
      </c>
      <c r="AK7" s="146">
        <f t="shared" si="25"/>
        <v>114</v>
      </c>
      <c r="AL7" s="146">
        <f t="shared" si="26"/>
        <v>114</v>
      </c>
      <c r="AM7" s="66">
        <f>VLOOKUP($A7,'sales data 3'!$B$2:$BI$21,AM$1+1,0)</f>
        <v>2</v>
      </c>
      <c r="AN7" s="77">
        <f t="shared" si="27"/>
        <v>0</v>
      </c>
      <c r="AO7" s="146">
        <f t="shared" si="28"/>
        <v>112</v>
      </c>
      <c r="AP7" s="146">
        <f t="shared" si="29"/>
        <v>112</v>
      </c>
      <c r="AQ7" s="66">
        <f>VLOOKUP($A7,'sales data 3'!$B$2:$BI$21,AQ$1+1,0)</f>
        <v>5</v>
      </c>
      <c r="AR7" s="77">
        <f t="shared" si="30"/>
        <v>0</v>
      </c>
      <c r="AS7" s="146">
        <f t="shared" si="31"/>
        <v>107</v>
      </c>
      <c r="AT7" s="146">
        <f t="shared" si="32"/>
        <v>107</v>
      </c>
      <c r="AU7" s="66">
        <f>VLOOKUP($A7,'sales data 3'!$B$2:$BI$21,AU$1+1,0)</f>
        <v>0</v>
      </c>
      <c r="AV7" s="77">
        <f t="shared" si="33"/>
        <v>0</v>
      </c>
      <c r="AW7" s="146">
        <f t="shared" si="34"/>
        <v>107</v>
      </c>
      <c r="AX7" s="146">
        <f t="shared" si="35"/>
        <v>107</v>
      </c>
      <c r="AY7" s="66">
        <f>VLOOKUP($A7,'sales data 3'!$B$2:$BI$21,AY$1+1,0)</f>
        <v>24</v>
      </c>
      <c r="AZ7" s="77">
        <f t="shared" si="36"/>
        <v>0</v>
      </c>
      <c r="BA7" s="146">
        <f t="shared" si="37"/>
        <v>83</v>
      </c>
      <c r="BB7" s="146">
        <f t="shared" si="38"/>
        <v>83</v>
      </c>
      <c r="BC7" s="66">
        <f>VLOOKUP($A7,'sales data 3'!$B$2:$BI$21,BC$1+1,0)</f>
        <v>0</v>
      </c>
      <c r="BD7" s="77">
        <f t="shared" si="39"/>
        <v>0</v>
      </c>
      <c r="BE7" s="146">
        <f t="shared" si="40"/>
        <v>83</v>
      </c>
      <c r="BF7" s="146">
        <f t="shared" si="41"/>
        <v>83</v>
      </c>
      <c r="BG7" s="66">
        <f>VLOOKUP($A7,'sales data 3'!$B$2:$BI$21,BG$1+1,0)</f>
        <v>0</v>
      </c>
      <c r="BH7" s="77">
        <f t="shared" si="42"/>
        <v>0</v>
      </c>
      <c r="BI7" s="146">
        <f t="shared" si="43"/>
        <v>83</v>
      </c>
      <c r="BJ7" s="146">
        <f t="shared" si="44"/>
        <v>83</v>
      </c>
      <c r="BK7" s="66">
        <f>VLOOKUP($A7,'sales data 3'!$B$2:$BI$21,BK$1+1,0)</f>
        <v>10</v>
      </c>
      <c r="BL7" s="77">
        <v>0.0</v>
      </c>
      <c r="BM7" s="146">
        <f t="shared" si="45"/>
        <v>73</v>
      </c>
      <c r="BN7" s="146">
        <f t="shared" si="46"/>
        <v>73</v>
      </c>
      <c r="BO7" s="66">
        <f>VLOOKUP($A7,'sales data 3'!$B$2:$BI$21,BO$1+1,0)</f>
        <v>25</v>
      </c>
      <c r="BP7" s="77">
        <f t="shared" si="47"/>
        <v>0</v>
      </c>
      <c r="BQ7" s="146">
        <f t="shared" si="48"/>
        <v>48</v>
      </c>
      <c r="BR7" s="146">
        <f t="shared" si="49"/>
        <v>48</v>
      </c>
      <c r="BS7" s="66">
        <f>VLOOKUP($A7,'sales data 3'!$B$2:$BI$21,BS$1+1,0)</f>
        <v>25</v>
      </c>
      <c r="BT7" s="77">
        <f t="shared" si="50"/>
        <v>0</v>
      </c>
      <c r="BU7" s="146">
        <f t="shared" si="51"/>
        <v>23</v>
      </c>
      <c r="BV7" s="146">
        <f t="shared" si="52"/>
        <v>23</v>
      </c>
      <c r="BW7" s="66">
        <f>VLOOKUP($A7,'sales data 3'!$B$2:$BI$21,BW$1+1,0)</f>
        <v>0</v>
      </c>
      <c r="BX7" s="77">
        <f t="shared" si="53"/>
        <v>0</v>
      </c>
      <c r="BY7" s="146">
        <f t="shared" si="54"/>
        <v>23</v>
      </c>
      <c r="BZ7" s="146">
        <f t="shared" si="55"/>
        <v>23</v>
      </c>
      <c r="CA7" s="66">
        <f>VLOOKUP($A7,'sales data 3'!$B$2:$BI$21,CA$1+1,0)</f>
        <v>0</v>
      </c>
      <c r="CB7" s="77">
        <f t="shared" si="56"/>
        <v>0</v>
      </c>
      <c r="CC7" s="146">
        <f t="shared" si="57"/>
        <v>23</v>
      </c>
      <c r="CD7" s="146">
        <f t="shared" si="58"/>
        <v>23</v>
      </c>
      <c r="CE7" s="66">
        <f>VLOOKUP($A7,'sales data 3'!$B$2:$BI$21,CE$1+1,0)</f>
        <v>0</v>
      </c>
      <c r="CF7" s="77">
        <f t="shared" si="59"/>
        <v>0</v>
      </c>
      <c r="CG7" s="146">
        <f t="shared" si="60"/>
        <v>23</v>
      </c>
      <c r="CH7" s="146">
        <f t="shared" si="61"/>
        <v>23</v>
      </c>
      <c r="CI7" s="66">
        <f>VLOOKUP($A7,'sales data 3'!$B$2:$BI$21,CI$1+1,0)</f>
        <v>0</v>
      </c>
      <c r="CJ7" s="77">
        <f t="shared" si="62"/>
        <v>0</v>
      </c>
      <c r="CK7" s="146">
        <f t="shared" si="63"/>
        <v>23</v>
      </c>
      <c r="CL7" s="146">
        <f t="shared" si="64"/>
        <v>23</v>
      </c>
      <c r="CM7" s="66">
        <f>VLOOKUP($A7,'sales data 3'!$B$2:$BI$21,CM$1+1,0)</f>
        <v>0</v>
      </c>
      <c r="CN7" s="77">
        <f t="shared" si="65"/>
        <v>0</v>
      </c>
      <c r="CO7" s="146">
        <f t="shared" si="66"/>
        <v>23</v>
      </c>
      <c r="CP7" s="146">
        <f t="shared" si="67"/>
        <v>23</v>
      </c>
      <c r="CQ7" s="66">
        <f>VLOOKUP($A7,'sales data 3'!$B$2:$BI$21,CQ$1+1,0)</f>
        <v>0</v>
      </c>
      <c r="CR7" s="77">
        <f t="shared" si="68"/>
        <v>0</v>
      </c>
      <c r="CS7" s="146">
        <f t="shared" si="69"/>
        <v>23</v>
      </c>
      <c r="CT7" s="146">
        <f t="shared" si="70"/>
        <v>23</v>
      </c>
      <c r="CU7" s="66">
        <f>VLOOKUP($A7,'sales data 3'!$B$2:$BI$21,CU$1+1,0)</f>
        <v>0</v>
      </c>
      <c r="CV7" s="147">
        <v>0.0</v>
      </c>
      <c r="CW7" s="146">
        <f t="shared" si="71"/>
        <v>23</v>
      </c>
      <c r="CX7" s="146">
        <f t="shared" si="72"/>
        <v>23</v>
      </c>
      <c r="CY7" s="66">
        <f>VLOOKUP($A7,'sales data 3'!$B$2:$BI$21,CY$1+1,0)</f>
        <v>0</v>
      </c>
      <c r="CZ7" s="77">
        <f t="shared" si="73"/>
        <v>0</v>
      </c>
      <c r="DA7" s="146">
        <f t="shared" si="74"/>
        <v>23</v>
      </c>
      <c r="DB7" s="146">
        <f t="shared" si="75"/>
        <v>23</v>
      </c>
      <c r="DC7" s="66">
        <f>VLOOKUP($A7,'sales data 3'!$B$2:$BI$21,DC$1+1,0)</f>
        <v>0</v>
      </c>
      <c r="DD7" s="77">
        <f t="shared" si="76"/>
        <v>0</v>
      </c>
      <c r="DE7" s="146">
        <f t="shared" si="77"/>
        <v>23</v>
      </c>
      <c r="DF7" s="146">
        <f t="shared" si="78"/>
        <v>23</v>
      </c>
      <c r="DG7" s="66">
        <f>VLOOKUP($A7,'sales data 3'!$B$2:$BI$21,DG$1+1,0)</f>
        <v>0</v>
      </c>
      <c r="DH7" s="77">
        <f t="shared" si="79"/>
        <v>0</v>
      </c>
      <c r="DI7" s="146">
        <f t="shared" si="80"/>
        <v>23</v>
      </c>
      <c r="DJ7" s="146">
        <f t="shared" si="81"/>
        <v>23</v>
      </c>
      <c r="DK7" s="66">
        <f>VLOOKUP($A7,'sales data 3'!$B$2:$BI$21,DK$1+1,0)</f>
        <v>0</v>
      </c>
      <c r="DL7" s="77">
        <f t="shared" si="82"/>
        <v>0</v>
      </c>
      <c r="DM7" s="146">
        <f t="shared" si="83"/>
        <v>23</v>
      </c>
      <c r="DN7" s="146">
        <f t="shared" si="84"/>
        <v>23</v>
      </c>
      <c r="DO7" s="66">
        <f>VLOOKUP($A7,'sales data 3'!$B$2:$BI$21,DO$1+1,0)</f>
        <v>9</v>
      </c>
      <c r="DP7" s="77">
        <f t="shared" si="85"/>
        <v>0</v>
      </c>
      <c r="DQ7" s="146">
        <f t="shared" si="86"/>
        <v>14</v>
      </c>
      <c r="DR7" s="146">
        <f t="shared" si="87"/>
        <v>14</v>
      </c>
      <c r="DS7" s="66">
        <f>VLOOKUP($A7,'sales data 3'!$B$2:$BI$21,DS$1+1,0)</f>
        <v>0</v>
      </c>
      <c r="DT7" s="77">
        <f t="shared" si="88"/>
        <v>0</v>
      </c>
      <c r="DU7" s="146">
        <f t="shared" si="89"/>
        <v>14</v>
      </c>
      <c r="DV7" s="146">
        <f t="shared" si="90"/>
        <v>14</v>
      </c>
      <c r="DW7" s="66">
        <f>VLOOKUP($A7,'sales data 3'!$B$2:$BI$21,DW$1+1,0)</f>
        <v>1</v>
      </c>
      <c r="DX7" s="77">
        <f t="shared" si="91"/>
        <v>0</v>
      </c>
      <c r="DY7" s="146">
        <f t="shared" si="92"/>
        <v>13</v>
      </c>
      <c r="DZ7" s="146">
        <f t="shared" si="93"/>
        <v>13</v>
      </c>
      <c r="EA7" s="66">
        <f>VLOOKUP($A7,'sales data 3'!$B$2:$BI$21,EA$1+1,0)</f>
        <v>1</v>
      </c>
      <c r="EB7" s="77">
        <f t="shared" si="94"/>
        <v>0</v>
      </c>
      <c r="EC7" s="146">
        <f t="shared" si="95"/>
        <v>12</v>
      </c>
      <c r="ED7" s="146">
        <f t="shared" si="96"/>
        <v>12</v>
      </c>
      <c r="EE7" s="66">
        <f>VLOOKUP($A7,'sales data 3'!$B$2:$BI$21,EE$1+1,0)</f>
        <v>0</v>
      </c>
      <c r="EF7" s="77">
        <f t="shared" si="97"/>
        <v>0</v>
      </c>
      <c r="EG7" s="146">
        <f t="shared" si="98"/>
        <v>12</v>
      </c>
      <c r="EH7" s="146">
        <f t="shared" si="99"/>
        <v>12</v>
      </c>
      <c r="EI7" s="66">
        <f>VLOOKUP($A7,'sales data 3'!$B$2:$BI$21,EI$1+1,0)</f>
        <v>1</v>
      </c>
      <c r="EJ7" s="77">
        <f t="shared" si="100"/>
        <v>0</v>
      </c>
      <c r="EK7" s="146">
        <f t="shared" si="101"/>
        <v>11</v>
      </c>
      <c r="EL7" s="146">
        <f t="shared" si="102"/>
        <v>11</v>
      </c>
      <c r="EM7" s="66">
        <f>VLOOKUP($A7,'sales data 3'!$B$2:$BI$21,EM$1+1,0)</f>
        <v>0</v>
      </c>
      <c r="EN7" s="77">
        <v>200.0</v>
      </c>
      <c r="EO7" s="146">
        <f t="shared" si="103"/>
        <v>211</v>
      </c>
      <c r="EP7" s="146">
        <f t="shared" si="104"/>
        <v>211</v>
      </c>
      <c r="EQ7" s="66">
        <f>VLOOKUP($A7,'sales data 3'!$B$2:$BI$21,EQ$1+1,0)</f>
        <v>3</v>
      </c>
      <c r="ER7" s="77">
        <f t="shared" si="105"/>
        <v>0</v>
      </c>
      <c r="ES7" s="146">
        <f t="shared" si="106"/>
        <v>208</v>
      </c>
      <c r="ET7" s="146">
        <f t="shared" si="107"/>
        <v>208</v>
      </c>
      <c r="EU7" s="66">
        <f>VLOOKUP($A7,'sales data 3'!$B$2:$BI$21,EU$1+1,0)</f>
        <v>10</v>
      </c>
      <c r="EV7" s="77">
        <f t="shared" si="108"/>
        <v>0</v>
      </c>
      <c r="EW7" s="146">
        <f t="shared" si="109"/>
        <v>198</v>
      </c>
      <c r="EX7" s="146">
        <f t="shared" si="110"/>
        <v>198</v>
      </c>
      <c r="EY7" s="66">
        <f>VLOOKUP($A7,'sales data 3'!$B$2:$BI$21,EY$1+1,0)</f>
        <v>0</v>
      </c>
      <c r="EZ7" s="77">
        <f t="shared" si="111"/>
        <v>0</v>
      </c>
      <c r="FA7" s="146">
        <f t="shared" si="112"/>
        <v>198</v>
      </c>
      <c r="FB7" s="146">
        <f t="shared" si="113"/>
        <v>198</v>
      </c>
      <c r="FC7" s="66">
        <f>VLOOKUP($A7,'sales data 3'!$B$2:$BI$21,FC$1+1,0)</f>
        <v>4</v>
      </c>
      <c r="FD7" s="77">
        <f t="shared" si="114"/>
        <v>0</v>
      </c>
      <c r="FE7" s="146">
        <f t="shared" si="115"/>
        <v>194</v>
      </c>
      <c r="FF7" s="146">
        <f t="shared" si="116"/>
        <v>194</v>
      </c>
      <c r="FG7" s="66">
        <f>VLOOKUP($A7,'sales data 3'!$B$2:$BI$21,FG$1+1,0)</f>
        <v>0</v>
      </c>
      <c r="FH7" s="77">
        <f t="shared" si="117"/>
        <v>0</v>
      </c>
      <c r="FI7" s="146">
        <f t="shared" si="118"/>
        <v>194</v>
      </c>
      <c r="FJ7" s="146">
        <f t="shared" si="119"/>
        <v>194</v>
      </c>
      <c r="FK7" s="66">
        <f>VLOOKUP($A7,'sales data 3'!$B$2:$BI$21,FK$1+1,0)</f>
        <v>0</v>
      </c>
      <c r="FL7" s="77">
        <f t="shared" si="120"/>
        <v>0</v>
      </c>
      <c r="FM7" s="146">
        <f t="shared" si="121"/>
        <v>194</v>
      </c>
      <c r="FN7" s="146">
        <f t="shared" si="122"/>
        <v>194</v>
      </c>
      <c r="FO7" s="66">
        <f>VLOOKUP($A7,'sales data 3'!$B$2:$BI$21,FO$1+1,0)</f>
        <v>10</v>
      </c>
      <c r="FP7" s="77">
        <f t="shared" si="123"/>
        <v>0</v>
      </c>
      <c r="FQ7" s="146">
        <f t="shared" si="124"/>
        <v>184</v>
      </c>
      <c r="FR7" s="146">
        <f t="shared" si="125"/>
        <v>184</v>
      </c>
      <c r="FS7" s="66">
        <f>VLOOKUP($A7,'sales data 3'!$B$2:$BI$21,FS$1+1,0)</f>
        <v>0</v>
      </c>
      <c r="FT7" s="77">
        <v>0.0</v>
      </c>
      <c r="FU7" s="146">
        <f t="shared" si="126"/>
        <v>184</v>
      </c>
      <c r="FV7" s="146">
        <f t="shared" si="127"/>
        <v>184</v>
      </c>
      <c r="FW7" s="66">
        <f>VLOOKUP($A7,'sales data 3'!$B$2:$BI$21,FW$1+1,0)</f>
        <v>0</v>
      </c>
      <c r="FX7" s="77">
        <f t="shared" si="128"/>
        <v>0</v>
      </c>
      <c r="FY7" s="146">
        <f t="shared" si="129"/>
        <v>184</v>
      </c>
      <c r="FZ7" s="146">
        <f t="shared" si="130"/>
        <v>184</v>
      </c>
      <c r="GA7" s="66">
        <f>VLOOKUP($A7,'sales data 3'!$B$2:$BI$21,GA$1+1,0)</f>
        <v>5</v>
      </c>
      <c r="GB7" s="77">
        <f t="shared" si="131"/>
        <v>0</v>
      </c>
      <c r="GC7" s="146">
        <f t="shared" si="132"/>
        <v>179</v>
      </c>
      <c r="GD7" s="146">
        <f t="shared" si="133"/>
        <v>179</v>
      </c>
      <c r="GE7" s="66">
        <f>VLOOKUP($A7,'sales data 3'!$B$2:$BI$21,GE$1+1,0)</f>
        <v>0</v>
      </c>
      <c r="GF7" s="77">
        <f t="shared" si="134"/>
        <v>0</v>
      </c>
      <c r="GG7" s="146">
        <f t="shared" si="135"/>
        <v>179</v>
      </c>
      <c r="GH7" s="146">
        <f t="shared" si="136"/>
        <v>179</v>
      </c>
      <c r="GI7" s="66">
        <f>VLOOKUP($A7,'sales data 3'!$B$2:$BI$21,GI$1+1,0)</f>
        <v>0</v>
      </c>
      <c r="GJ7" s="77">
        <f t="shared" si="137"/>
        <v>0</v>
      </c>
      <c r="GK7" s="146">
        <f t="shared" si="138"/>
        <v>179</v>
      </c>
      <c r="GL7" s="146">
        <f t="shared" si="139"/>
        <v>179</v>
      </c>
      <c r="GM7" s="66">
        <f>VLOOKUP($A7,'sales data 3'!$B$2:$BI$21,GM$1+1,0)</f>
        <v>15</v>
      </c>
      <c r="GN7" s="77">
        <f t="shared" si="140"/>
        <v>0</v>
      </c>
      <c r="GO7" s="146">
        <f t="shared" si="141"/>
        <v>164</v>
      </c>
      <c r="GP7" s="146">
        <f t="shared" si="142"/>
        <v>164</v>
      </c>
      <c r="GQ7" s="66">
        <f>VLOOKUP($A7,'sales data 3'!$B$2:$BI$21,GQ$1+1,0)</f>
        <v>0</v>
      </c>
      <c r="GR7" s="77">
        <f t="shared" si="143"/>
        <v>0</v>
      </c>
      <c r="GS7" s="146">
        <f t="shared" si="144"/>
        <v>164</v>
      </c>
      <c r="GT7" s="146">
        <f t="shared" si="145"/>
        <v>164</v>
      </c>
      <c r="GU7" s="66">
        <f>VLOOKUP($A7,'sales data 3'!$B$2:$BI$21,GU$1+1,0)</f>
        <v>0</v>
      </c>
      <c r="GV7" s="77">
        <f t="shared" si="146"/>
        <v>0</v>
      </c>
      <c r="GW7" s="146">
        <f t="shared" si="147"/>
        <v>164</v>
      </c>
      <c r="GX7" s="146">
        <f t="shared" si="148"/>
        <v>164</v>
      </c>
      <c r="GY7" s="66">
        <f>VLOOKUP($A7,'sales data 3'!$B$2:$BI$21,GY$1+1,0)</f>
        <v>0</v>
      </c>
      <c r="GZ7" s="77">
        <f t="shared" si="149"/>
        <v>0</v>
      </c>
      <c r="HA7" s="146">
        <f t="shared" si="150"/>
        <v>164</v>
      </c>
      <c r="HB7" s="146">
        <f t="shared" si="151"/>
        <v>164</v>
      </c>
      <c r="HC7" s="66">
        <f>VLOOKUP($A7,'sales data 3'!$B$2:$BI$21,HC$1+1,0)</f>
        <v>0</v>
      </c>
      <c r="HD7" s="77">
        <f t="shared" si="152"/>
        <v>0</v>
      </c>
      <c r="HE7" s="146">
        <f t="shared" si="153"/>
        <v>164</v>
      </c>
      <c r="HF7" s="146">
        <f t="shared" si="154"/>
        <v>164</v>
      </c>
      <c r="HG7" s="66">
        <f>VLOOKUP($A7,'sales data 3'!$B$2:$BI$21,HG$1+1,0)</f>
        <v>50</v>
      </c>
      <c r="HH7" s="77">
        <f t="shared" si="155"/>
        <v>0</v>
      </c>
      <c r="HI7" s="146">
        <f t="shared" si="156"/>
        <v>114</v>
      </c>
      <c r="HJ7" s="146">
        <f t="shared" si="157"/>
        <v>114</v>
      </c>
      <c r="HK7" s="66">
        <f>VLOOKUP($A7,'sales data 3'!$B$2:$BI$21,HK$1+1,0)</f>
        <v>20</v>
      </c>
      <c r="HL7" s="77">
        <f t="shared" si="158"/>
        <v>0</v>
      </c>
      <c r="HM7" s="146">
        <f t="shared" si="159"/>
        <v>94</v>
      </c>
      <c r="HN7" s="146">
        <f t="shared" si="160"/>
        <v>94</v>
      </c>
      <c r="HO7" s="66">
        <f>VLOOKUP($A7,'sales data 3'!$B$2:$BI$21,HO$1+1,0)</f>
        <v>0</v>
      </c>
      <c r="HP7" s="77">
        <v>0.0</v>
      </c>
      <c r="HQ7" s="146">
        <f t="shared" si="161"/>
        <v>94</v>
      </c>
      <c r="HR7" s="146">
        <f t="shared" si="162"/>
        <v>94</v>
      </c>
      <c r="HS7" s="66">
        <f>VLOOKUP($A7,'sales data 3'!$B$2:$BI$21,HS$1+1,0)</f>
        <v>0</v>
      </c>
      <c r="HT7" s="77">
        <f t="shared" si="163"/>
        <v>0</v>
      </c>
      <c r="HU7" s="146">
        <f t="shared" si="164"/>
        <v>94</v>
      </c>
      <c r="HV7" s="146">
        <f t="shared" si="165"/>
        <v>94</v>
      </c>
      <c r="HW7" s="66">
        <f>VLOOKUP($A7,'sales data 3'!$B$2:$BI$21,HW$1+1,0)</f>
        <v>0</v>
      </c>
      <c r="HX7" s="77">
        <f t="shared" si="166"/>
        <v>0</v>
      </c>
      <c r="HY7" s="146">
        <f t="shared" si="167"/>
        <v>94</v>
      </c>
      <c r="HZ7" s="146">
        <f t="shared" si="168"/>
        <v>94</v>
      </c>
      <c r="IA7" s="66">
        <f>VLOOKUP($A7,'sales data 3'!$B$2:$BI$21,IA$1+1,0)</f>
        <v>0</v>
      </c>
      <c r="IB7" s="77">
        <f t="shared" si="169"/>
        <v>0</v>
      </c>
      <c r="IC7" s="146">
        <f t="shared" si="170"/>
        <v>94</v>
      </c>
      <c r="IE7" s="66"/>
      <c r="II7" s="66"/>
      <c r="IM7" s="66"/>
      <c r="IQ7" s="66"/>
      <c r="IU7" s="66"/>
    </row>
    <row r="8">
      <c r="A8" s="77" t="s">
        <v>9</v>
      </c>
      <c r="B8" s="146">
        <v>77.0</v>
      </c>
      <c r="C8" s="77">
        <f>VLOOKUP($A8,'sales data 3'!$B$2:$BI$21,C$1+1,0)</f>
        <v>0</v>
      </c>
      <c r="D8" s="77">
        <f t="shared" si="1"/>
        <v>0</v>
      </c>
      <c r="E8" s="146">
        <f t="shared" si="171"/>
        <v>77</v>
      </c>
      <c r="F8" s="146">
        <f t="shared" si="2"/>
        <v>77</v>
      </c>
      <c r="G8" s="66">
        <f>VLOOKUP($A8,'sales data 3'!$B$2:$BI$21,G$1+1,0)</f>
        <v>0</v>
      </c>
      <c r="H8" s="77">
        <f t="shared" si="3"/>
        <v>0</v>
      </c>
      <c r="I8" s="146">
        <f t="shared" si="4"/>
        <v>77</v>
      </c>
      <c r="J8" s="146">
        <f t="shared" si="5"/>
        <v>77</v>
      </c>
      <c r="K8" s="66">
        <f>VLOOKUP($A8,'sales data 3'!$B$2:$BI$21,K$1+1,0)</f>
        <v>0</v>
      </c>
      <c r="L8" s="77">
        <f t="shared" si="6"/>
        <v>0</v>
      </c>
      <c r="M8" s="146">
        <f t="shared" si="7"/>
        <v>77</v>
      </c>
      <c r="N8" s="146">
        <f t="shared" si="8"/>
        <v>77</v>
      </c>
      <c r="O8" s="66">
        <f>VLOOKUP($A8,'sales data 3'!$B$2:$BI$21,O$1+1,0)</f>
        <v>0</v>
      </c>
      <c r="P8" s="77">
        <f t="shared" si="9"/>
        <v>0</v>
      </c>
      <c r="Q8" s="146">
        <f t="shared" si="10"/>
        <v>77</v>
      </c>
      <c r="R8" s="146">
        <f t="shared" si="11"/>
        <v>77</v>
      </c>
      <c r="S8" s="66">
        <f>VLOOKUP($A8,'sales data 3'!$B$2:$BI$21,S$1+1,0)</f>
        <v>5</v>
      </c>
      <c r="T8" s="77">
        <f t="shared" si="12"/>
        <v>0</v>
      </c>
      <c r="U8" s="146">
        <f t="shared" si="13"/>
        <v>72</v>
      </c>
      <c r="V8" s="146">
        <f t="shared" si="14"/>
        <v>72</v>
      </c>
      <c r="W8" s="66">
        <f>VLOOKUP($A8,'sales data 3'!$B$2:$BI$21,W$1+1,0)</f>
        <v>15</v>
      </c>
      <c r="X8" s="77">
        <f t="shared" si="15"/>
        <v>0</v>
      </c>
      <c r="Y8" s="146">
        <f t="shared" si="16"/>
        <v>57</v>
      </c>
      <c r="Z8" s="146">
        <f t="shared" si="17"/>
        <v>57</v>
      </c>
      <c r="AA8" s="66">
        <f>VLOOKUP($A8,'sales data 3'!$B$2:$BI$21,AA$1+1,0)</f>
        <v>0</v>
      </c>
      <c r="AB8" s="77">
        <f t="shared" si="18"/>
        <v>0</v>
      </c>
      <c r="AC8" s="146">
        <f t="shared" si="19"/>
        <v>57</v>
      </c>
      <c r="AD8" s="146">
        <f t="shared" si="20"/>
        <v>57</v>
      </c>
      <c r="AE8" s="66">
        <f>VLOOKUP($A8,'sales data 3'!$B$2:$BI$21,AE$1+1,0)</f>
        <v>8</v>
      </c>
      <c r="AF8" s="77">
        <f t="shared" si="21"/>
        <v>0</v>
      </c>
      <c r="AG8" s="146">
        <f t="shared" si="22"/>
        <v>49</v>
      </c>
      <c r="AH8" s="146">
        <f t="shared" si="23"/>
        <v>49</v>
      </c>
      <c r="AI8" s="66">
        <f>VLOOKUP($A8,'sales data 3'!$B$2:$BI$21,AI$1+1,0)</f>
        <v>0</v>
      </c>
      <c r="AJ8" s="77">
        <f t="shared" si="24"/>
        <v>0</v>
      </c>
      <c r="AK8" s="146">
        <f t="shared" si="25"/>
        <v>49</v>
      </c>
      <c r="AL8" s="146">
        <f t="shared" si="26"/>
        <v>49</v>
      </c>
      <c r="AM8" s="66">
        <f>VLOOKUP($A8,'sales data 3'!$B$2:$BI$21,AM$1+1,0)</f>
        <v>0</v>
      </c>
      <c r="AN8" s="77">
        <f t="shared" si="27"/>
        <v>0</v>
      </c>
      <c r="AO8" s="146">
        <f t="shared" si="28"/>
        <v>49</v>
      </c>
      <c r="AP8" s="146">
        <f t="shared" si="29"/>
        <v>49</v>
      </c>
      <c r="AQ8" s="66">
        <f>VLOOKUP($A8,'sales data 3'!$B$2:$BI$21,AQ$1+1,0)</f>
        <v>6</v>
      </c>
      <c r="AR8" s="77">
        <f t="shared" si="30"/>
        <v>0</v>
      </c>
      <c r="AS8" s="146">
        <f t="shared" si="31"/>
        <v>43</v>
      </c>
      <c r="AT8" s="146">
        <f t="shared" si="32"/>
        <v>43</v>
      </c>
      <c r="AU8" s="66">
        <f>VLOOKUP($A8,'sales data 3'!$B$2:$BI$21,AU$1+1,0)</f>
        <v>14</v>
      </c>
      <c r="AV8" s="77">
        <f t="shared" si="33"/>
        <v>0</v>
      </c>
      <c r="AW8" s="146">
        <f t="shared" si="34"/>
        <v>29</v>
      </c>
      <c r="AX8" s="146">
        <f t="shared" si="35"/>
        <v>29</v>
      </c>
      <c r="AY8" s="66">
        <f>VLOOKUP($A8,'sales data 3'!$B$2:$BI$21,AY$1+1,0)</f>
        <v>0</v>
      </c>
      <c r="AZ8" s="77">
        <f t="shared" si="36"/>
        <v>0</v>
      </c>
      <c r="BA8" s="146">
        <f t="shared" si="37"/>
        <v>29</v>
      </c>
      <c r="BB8" s="146">
        <f t="shared" si="38"/>
        <v>29</v>
      </c>
      <c r="BC8" s="66">
        <f>VLOOKUP($A8,'sales data 3'!$B$2:$BI$21,BC$1+1,0)</f>
        <v>0</v>
      </c>
      <c r="BD8" s="77">
        <f t="shared" si="39"/>
        <v>0</v>
      </c>
      <c r="BE8" s="146">
        <f t="shared" si="40"/>
        <v>29</v>
      </c>
      <c r="BF8" s="146">
        <f t="shared" si="41"/>
        <v>29</v>
      </c>
      <c r="BG8" s="66">
        <f>VLOOKUP($A8,'sales data 3'!$B$2:$BI$21,BG$1+1,0)</f>
        <v>0</v>
      </c>
      <c r="BH8" s="77">
        <f t="shared" si="42"/>
        <v>0</v>
      </c>
      <c r="BI8" s="146">
        <f t="shared" si="43"/>
        <v>29</v>
      </c>
      <c r="BJ8" s="146">
        <f t="shared" si="44"/>
        <v>29</v>
      </c>
      <c r="BK8" s="66">
        <f>VLOOKUP($A8,'sales data 3'!$B$2:$BI$21,BK$1+1,0)</f>
        <v>2</v>
      </c>
      <c r="BL8" s="77">
        <v>0.0</v>
      </c>
      <c r="BM8" s="146">
        <f t="shared" si="45"/>
        <v>27</v>
      </c>
      <c r="BN8" s="146">
        <f t="shared" si="46"/>
        <v>27</v>
      </c>
      <c r="BO8" s="66">
        <f>VLOOKUP($A8,'sales data 3'!$B$2:$BI$21,BO$1+1,0)</f>
        <v>0</v>
      </c>
      <c r="BP8" s="77">
        <f t="shared" si="47"/>
        <v>0</v>
      </c>
      <c r="BQ8" s="146">
        <f t="shared" si="48"/>
        <v>27</v>
      </c>
      <c r="BR8" s="146">
        <f t="shared" si="49"/>
        <v>27</v>
      </c>
      <c r="BS8" s="66">
        <f>VLOOKUP($A8,'sales data 3'!$B$2:$BI$21,BS$1+1,0)</f>
        <v>0</v>
      </c>
      <c r="BT8" s="77">
        <f t="shared" si="50"/>
        <v>0</v>
      </c>
      <c r="BU8" s="146">
        <f t="shared" si="51"/>
        <v>27</v>
      </c>
      <c r="BV8" s="146">
        <f t="shared" si="52"/>
        <v>27</v>
      </c>
      <c r="BW8" s="66">
        <f>VLOOKUP($A8,'sales data 3'!$B$2:$BI$21,BW$1+1,0)</f>
        <v>0</v>
      </c>
      <c r="BX8" s="77">
        <f t="shared" si="53"/>
        <v>0</v>
      </c>
      <c r="BY8" s="146">
        <f t="shared" si="54"/>
        <v>27</v>
      </c>
      <c r="BZ8" s="146">
        <f t="shared" si="55"/>
        <v>27</v>
      </c>
      <c r="CA8" s="66">
        <f>VLOOKUP($A8,'sales data 3'!$B$2:$BI$21,CA$1+1,0)</f>
        <v>0</v>
      </c>
      <c r="CB8" s="77">
        <f t="shared" si="56"/>
        <v>0</v>
      </c>
      <c r="CC8" s="146">
        <f t="shared" si="57"/>
        <v>27</v>
      </c>
      <c r="CD8" s="146">
        <f t="shared" si="58"/>
        <v>27</v>
      </c>
      <c r="CE8" s="66">
        <f>VLOOKUP($A8,'sales data 3'!$B$2:$BI$21,CE$1+1,0)</f>
        <v>0</v>
      </c>
      <c r="CF8" s="77">
        <f t="shared" si="59"/>
        <v>0</v>
      </c>
      <c r="CG8" s="146">
        <f t="shared" si="60"/>
        <v>27</v>
      </c>
      <c r="CH8" s="146">
        <f t="shared" si="61"/>
        <v>27</v>
      </c>
      <c r="CI8" s="66">
        <f>VLOOKUP($A8,'sales data 3'!$B$2:$BI$21,CI$1+1,0)</f>
        <v>0</v>
      </c>
      <c r="CJ8" s="77">
        <f t="shared" si="62"/>
        <v>0</v>
      </c>
      <c r="CK8" s="146">
        <f t="shared" si="63"/>
        <v>27</v>
      </c>
      <c r="CL8" s="146">
        <f t="shared" si="64"/>
        <v>27</v>
      </c>
      <c r="CM8" s="66">
        <f>VLOOKUP($A8,'sales data 3'!$B$2:$BI$21,CM$1+1,0)</f>
        <v>0</v>
      </c>
      <c r="CN8" s="77">
        <f t="shared" si="65"/>
        <v>0</v>
      </c>
      <c r="CO8" s="146">
        <f t="shared" si="66"/>
        <v>27</v>
      </c>
      <c r="CP8" s="146">
        <f t="shared" si="67"/>
        <v>27</v>
      </c>
      <c r="CQ8" s="66">
        <f>VLOOKUP($A8,'sales data 3'!$B$2:$BI$21,CQ$1+1,0)</f>
        <v>4</v>
      </c>
      <c r="CR8" s="77">
        <f t="shared" si="68"/>
        <v>0</v>
      </c>
      <c r="CS8" s="146">
        <f t="shared" si="69"/>
        <v>23</v>
      </c>
      <c r="CT8" s="146">
        <f t="shared" si="70"/>
        <v>23</v>
      </c>
      <c r="CU8" s="66">
        <f>VLOOKUP($A8,'sales data 3'!$B$2:$BI$21,CU$1+1,0)</f>
        <v>0</v>
      </c>
      <c r="CV8" s="147">
        <v>60.0</v>
      </c>
      <c r="CW8" s="146">
        <f t="shared" si="71"/>
        <v>83</v>
      </c>
      <c r="CX8" s="146">
        <f t="shared" si="72"/>
        <v>83</v>
      </c>
      <c r="CY8" s="66">
        <f>VLOOKUP($A8,'sales data 3'!$B$2:$BI$21,CY$1+1,0)</f>
        <v>5</v>
      </c>
      <c r="CZ8" s="77">
        <f t="shared" si="73"/>
        <v>0</v>
      </c>
      <c r="DA8" s="146">
        <f t="shared" si="74"/>
        <v>78</v>
      </c>
      <c r="DB8" s="146">
        <f t="shared" si="75"/>
        <v>78</v>
      </c>
      <c r="DC8" s="66">
        <f>VLOOKUP($A8,'sales data 3'!$B$2:$BI$21,DC$1+1,0)</f>
        <v>0</v>
      </c>
      <c r="DD8" s="77">
        <f t="shared" si="76"/>
        <v>0</v>
      </c>
      <c r="DE8" s="146">
        <f t="shared" si="77"/>
        <v>78</v>
      </c>
      <c r="DF8" s="146">
        <f t="shared" si="78"/>
        <v>78</v>
      </c>
      <c r="DG8" s="66">
        <f>VLOOKUP($A8,'sales data 3'!$B$2:$BI$21,DG$1+1,0)</f>
        <v>0</v>
      </c>
      <c r="DH8" s="77">
        <f t="shared" si="79"/>
        <v>0</v>
      </c>
      <c r="DI8" s="146">
        <f t="shared" si="80"/>
        <v>78</v>
      </c>
      <c r="DJ8" s="146">
        <f t="shared" si="81"/>
        <v>78</v>
      </c>
      <c r="DK8" s="66">
        <f>VLOOKUP($A8,'sales data 3'!$B$2:$BI$21,DK$1+1,0)</f>
        <v>10</v>
      </c>
      <c r="DL8" s="77">
        <f t="shared" si="82"/>
        <v>0</v>
      </c>
      <c r="DM8" s="146">
        <f t="shared" si="83"/>
        <v>68</v>
      </c>
      <c r="DN8" s="146">
        <f t="shared" si="84"/>
        <v>68</v>
      </c>
      <c r="DO8" s="66">
        <f>VLOOKUP($A8,'sales data 3'!$B$2:$BI$21,DO$1+1,0)</f>
        <v>10</v>
      </c>
      <c r="DP8" s="77">
        <f t="shared" si="85"/>
        <v>0</v>
      </c>
      <c r="DQ8" s="146">
        <f t="shared" si="86"/>
        <v>58</v>
      </c>
      <c r="DR8" s="146">
        <f t="shared" si="87"/>
        <v>58</v>
      </c>
      <c r="DS8" s="66">
        <f>VLOOKUP($A8,'sales data 3'!$B$2:$BI$21,DS$1+1,0)</f>
        <v>0</v>
      </c>
      <c r="DT8" s="77">
        <f t="shared" si="88"/>
        <v>0</v>
      </c>
      <c r="DU8" s="146">
        <f t="shared" si="89"/>
        <v>58</v>
      </c>
      <c r="DV8" s="146">
        <f t="shared" si="90"/>
        <v>58</v>
      </c>
      <c r="DW8" s="66">
        <f>VLOOKUP($A8,'sales data 3'!$B$2:$BI$21,DW$1+1,0)</f>
        <v>0</v>
      </c>
      <c r="DX8" s="77">
        <f t="shared" si="91"/>
        <v>0</v>
      </c>
      <c r="DY8" s="146">
        <f t="shared" si="92"/>
        <v>58</v>
      </c>
      <c r="DZ8" s="146">
        <f t="shared" si="93"/>
        <v>58</v>
      </c>
      <c r="EA8" s="66">
        <f>VLOOKUP($A8,'sales data 3'!$B$2:$BI$21,EA$1+1,0)</f>
        <v>0</v>
      </c>
      <c r="EB8" s="77">
        <f t="shared" si="94"/>
        <v>0</v>
      </c>
      <c r="EC8" s="146">
        <f t="shared" si="95"/>
        <v>58</v>
      </c>
      <c r="ED8" s="146">
        <f t="shared" si="96"/>
        <v>58</v>
      </c>
      <c r="EE8" s="66">
        <f>VLOOKUP($A8,'sales data 3'!$B$2:$BI$21,EE$1+1,0)</f>
        <v>8</v>
      </c>
      <c r="EF8" s="77">
        <f t="shared" si="97"/>
        <v>0</v>
      </c>
      <c r="EG8" s="146">
        <f t="shared" si="98"/>
        <v>50</v>
      </c>
      <c r="EH8" s="146">
        <f t="shared" si="99"/>
        <v>50</v>
      </c>
      <c r="EI8" s="66">
        <f>VLOOKUP($A8,'sales data 3'!$B$2:$BI$21,EI$1+1,0)</f>
        <v>0</v>
      </c>
      <c r="EJ8" s="77">
        <f t="shared" si="100"/>
        <v>0</v>
      </c>
      <c r="EK8" s="146">
        <f t="shared" si="101"/>
        <v>50</v>
      </c>
      <c r="EL8" s="146">
        <f t="shared" si="102"/>
        <v>50</v>
      </c>
      <c r="EM8" s="66">
        <f>VLOOKUP($A8,'sales data 3'!$B$2:$BI$21,EM$1+1,0)</f>
        <v>0</v>
      </c>
      <c r="EN8" s="77">
        <v>0.0</v>
      </c>
      <c r="EO8" s="146">
        <f t="shared" si="103"/>
        <v>50</v>
      </c>
      <c r="EP8" s="146">
        <f t="shared" si="104"/>
        <v>50</v>
      </c>
      <c r="EQ8" s="66">
        <f>VLOOKUP($A8,'sales data 3'!$B$2:$BI$21,EQ$1+1,0)</f>
        <v>0</v>
      </c>
      <c r="ER8" s="77">
        <f t="shared" si="105"/>
        <v>0</v>
      </c>
      <c r="ES8" s="146">
        <f t="shared" si="106"/>
        <v>50</v>
      </c>
      <c r="ET8" s="146">
        <f t="shared" si="107"/>
        <v>50</v>
      </c>
      <c r="EU8" s="66">
        <f>VLOOKUP($A8,'sales data 3'!$B$2:$BI$21,EU$1+1,0)</f>
        <v>0</v>
      </c>
      <c r="EV8" s="77">
        <f t="shared" si="108"/>
        <v>0</v>
      </c>
      <c r="EW8" s="146">
        <f t="shared" si="109"/>
        <v>50</v>
      </c>
      <c r="EX8" s="146">
        <f t="shared" si="110"/>
        <v>50</v>
      </c>
      <c r="EY8" s="66">
        <f>VLOOKUP($A8,'sales data 3'!$B$2:$BI$21,EY$1+1,0)</f>
        <v>0</v>
      </c>
      <c r="EZ8" s="77">
        <f t="shared" si="111"/>
        <v>0</v>
      </c>
      <c r="FA8" s="146">
        <f t="shared" si="112"/>
        <v>50</v>
      </c>
      <c r="FB8" s="146">
        <f t="shared" si="113"/>
        <v>50</v>
      </c>
      <c r="FC8" s="66">
        <f>VLOOKUP($A8,'sales data 3'!$B$2:$BI$21,FC$1+1,0)</f>
        <v>0</v>
      </c>
      <c r="FD8" s="77">
        <f t="shared" si="114"/>
        <v>0</v>
      </c>
      <c r="FE8" s="146">
        <f t="shared" si="115"/>
        <v>50</v>
      </c>
      <c r="FF8" s="146">
        <f t="shared" si="116"/>
        <v>50</v>
      </c>
      <c r="FG8" s="66">
        <f>VLOOKUP($A8,'sales data 3'!$B$2:$BI$21,FG$1+1,0)</f>
        <v>0</v>
      </c>
      <c r="FH8" s="77">
        <f t="shared" si="117"/>
        <v>0</v>
      </c>
      <c r="FI8" s="146">
        <f t="shared" si="118"/>
        <v>50</v>
      </c>
      <c r="FJ8" s="146">
        <f t="shared" si="119"/>
        <v>50</v>
      </c>
      <c r="FK8" s="66">
        <f>VLOOKUP($A8,'sales data 3'!$B$2:$BI$21,FK$1+1,0)</f>
        <v>40</v>
      </c>
      <c r="FL8" s="77">
        <f t="shared" si="120"/>
        <v>0</v>
      </c>
      <c r="FM8" s="146">
        <f t="shared" si="121"/>
        <v>10</v>
      </c>
      <c r="FN8" s="146">
        <f t="shared" si="122"/>
        <v>10</v>
      </c>
      <c r="FO8" s="66">
        <f>VLOOKUP($A8,'sales data 3'!$B$2:$BI$21,FO$1+1,0)</f>
        <v>0</v>
      </c>
      <c r="FP8" s="77">
        <f t="shared" si="123"/>
        <v>0</v>
      </c>
      <c r="FQ8" s="146">
        <f t="shared" si="124"/>
        <v>10</v>
      </c>
      <c r="FR8" s="146">
        <f t="shared" si="125"/>
        <v>10</v>
      </c>
      <c r="FS8" s="66">
        <f>VLOOKUP($A8,'sales data 3'!$B$2:$BI$21,FS$1+1,0)</f>
        <v>0</v>
      </c>
      <c r="FT8" s="143">
        <v>50.0</v>
      </c>
      <c r="FU8" s="146">
        <f t="shared" si="126"/>
        <v>60</v>
      </c>
      <c r="FV8" s="146">
        <f t="shared" si="127"/>
        <v>60</v>
      </c>
      <c r="FW8" s="66">
        <f>VLOOKUP($A8,'sales data 3'!$B$2:$BI$21,FW$1+1,0)</f>
        <v>0</v>
      </c>
      <c r="FX8" s="77">
        <f t="shared" si="128"/>
        <v>0</v>
      </c>
      <c r="FY8" s="146">
        <f t="shared" si="129"/>
        <v>60</v>
      </c>
      <c r="FZ8" s="146">
        <f t="shared" si="130"/>
        <v>60</v>
      </c>
      <c r="GA8" s="66">
        <f>VLOOKUP($A8,'sales data 3'!$B$2:$BI$21,GA$1+1,0)</f>
        <v>5</v>
      </c>
      <c r="GB8" s="77">
        <f t="shared" si="131"/>
        <v>0</v>
      </c>
      <c r="GC8" s="146">
        <f t="shared" si="132"/>
        <v>55</v>
      </c>
      <c r="GD8" s="146">
        <f t="shared" si="133"/>
        <v>55</v>
      </c>
      <c r="GE8" s="66">
        <f>VLOOKUP($A8,'sales data 3'!$B$2:$BI$21,GE$1+1,0)</f>
        <v>0</v>
      </c>
      <c r="GF8" s="77">
        <f t="shared" si="134"/>
        <v>0</v>
      </c>
      <c r="GG8" s="146">
        <f t="shared" si="135"/>
        <v>55</v>
      </c>
      <c r="GH8" s="146">
        <f t="shared" si="136"/>
        <v>55</v>
      </c>
      <c r="GI8" s="66">
        <f>VLOOKUP($A8,'sales data 3'!$B$2:$BI$21,GI$1+1,0)</f>
        <v>0</v>
      </c>
      <c r="GJ8" s="77">
        <f t="shared" si="137"/>
        <v>0</v>
      </c>
      <c r="GK8" s="146">
        <f t="shared" si="138"/>
        <v>55</v>
      </c>
      <c r="GL8" s="146">
        <f t="shared" si="139"/>
        <v>55</v>
      </c>
      <c r="GM8" s="66">
        <f>VLOOKUP($A8,'sales data 3'!$B$2:$BI$21,GM$1+1,0)</f>
        <v>0</v>
      </c>
      <c r="GN8" s="77">
        <f t="shared" si="140"/>
        <v>0</v>
      </c>
      <c r="GO8" s="146">
        <f t="shared" si="141"/>
        <v>55</v>
      </c>
      <c r="GP8" s="146">
        <f t="shared" si="142"/>
        <v>55</v>
      </c>
      <c r="GQ8" s="66">
        <f>VLOOKUP($A8,'sales data 3'!$B$2:$BI$21,GQ$1+1,0)</f>
        <v>0</v>
      </c>
      <c r="GR8" s="77">
        <f t="shared" si="143"/>
        <v>0</v>
      </c>
      <c r="GS8" s="146">
        <f t="shared" si="144"/>
        <v>55</v>
      </c>
      <c r="GT8" s="146">
        <f t="shared" si="145"/>
        <v>55</v>
      </c>
      <c r="GU8" s="66">
        <f>VLOOKUP($A8,'sales data 3'!$B$2:$BI$21,GU$1+1,0)</f>
        <v>10</v>
      </c>
      <c r="GV8" s="77">
        <f t="shared" si="146"/>
        <v>0</v>
      </c>
      <c r="GW8" s="146">
        <f t="shared" si="147"/>
        <v>45</v>
      </c>
      <c r="GX8" s="146">
        <f t="shared" si="148"/>
        <v>45</v>
      </c>
      <c r="GY8" s="66">
        <f>VLOOKUP($A8,'sales data 3'!$B$2:$BI$21,GY$1+1,0)</f>
        <v>0</v>
      </c>
      <c r="GZ8" s="77">
        <f t="shared" si="149"/>
        <v>0</v>
      </c>
      <c r="HA8" s="146">
        <f t="shared" si="150"/>
        <v>45</v>
      </c>
      <c r="HB8" s="146">
        <f t="shared" si="151"/>
        <v>45</v>
      </c>
      <c r="HC8" s="66">
        <f>VLOOKUP($A8,'sales data 3'!$B$2:$BI$21,HC$1+1,0)</f>
        <v>0</v>
      </c>
      <c r="HD8" s="77">
        <f t="shared" si="152"/>
        <v>0</v>
      </c>
      <c r="HE8" s="146">
        <f t="shared" si="153"/>
        <v>45</v>
      </c>
      <c r="HF8" s="146">
        <f t="shared" si="154"/>
        <v>45</v>
      </c>
      <c r="HG8" s="66">
        <f>VLOOKUP($A8,'sales data 3'!$B$2:$BI$21,HG$1+1,0)</f>
        <v>0</v>
      </c>
      <c r="HH8" s="77">
        <f t="shared" si="155"/>
        <v>0</v>
      </c>
      <c r="HI8" s="146">
        <f t="shared" si="156"/>
        <v>45</v>
      </c>
      <c r="HJ8" s="146">
        <f t="shared" si="157"/>
        <v>45</v>
      </c>
      <c r="HK8" s="66">
        <f>VLOOKUP($A8,'sales data 3'!$B$2:$BI$21,HK$1+1,0)</f>
        <v>0</v>
      </c>
      <c r="HL8" s="77">
        <f t="shared" si="158"/>
        <v>0</v>
      </c>
      <c r="HM8" s="146">
        <f t="shared" si="159"/>
        <v>45</v>
      </c>
      <c r="HN8" s="146">
        <f t="shared" si="160"/>
        <v>45</v>
      </c>
      <c r="HO8" s="66">
        <f>VLOOKUP($A8,'sales data 3'!$B$2:$BI$21,HO$1+1,0)</f>
        <v>0</v>
      </c>
      <c r="HP8" s="77">
        <v>50.0</v>
      </c>
      <c r="HQ8" s="146">
        <f t="shared" si="161"/>
        <v>95</v>
      </c>
      <c r="HR8" s="146">
        <f t="shared" si="162"/>
        <v>95</v>
      </c>
      <c r="HS8" s="66">
        <f>VLOOKUP($A8,'sales data 3'!$B$2:$BI$21,HS$1+1,0)</f>
        <v>0</v>
      </c>
      <c r="HT8" s="77">
        <f t="shared" si="163"/>
        <v>0</v>
      </c>
      <c r="HU8" s="146">
        <f t="shared" si="164"/>
        <v>95</v>
      </c>
      <c r="HV8" s="146">
        <f t="shared" si="165"/>
        <v>95</v>
      </c>
      <c r="HW8" s="66">
        <f>VLOOKUP($A8,'sales data 3'!$B$2:$BI$21,HW$1+1,0)</f>
        <v>0</v>
      </c>
      <c r="HX8" s="77">
        <f t="shared" si="166"/>
        <v>0</v>
      </c>
      <c r="HY8" s="146">
        <f t="shared" si="167"/>
        <v>95</v>
      </c>
      <c r="HZ8" s="146">
        <f t="shared" si="168"/>
        <v>95</v>
      </c>
      <c r="IA8" s="66">
        <f>VLOOKUP($A8,'sales data 3'!$B$2:$BI$21,IA$1+1,0)</f>
        <v>0</v>
      </c>
      <c r="IB8" s="77">
        <f t="shared" si="169"/>
        <v>0</v>
      </c>
      <c r="IC8" s="146">
        <f t="shared" si="170"/>
        <v>95</v>
      </c>
      <c r="IE8" s="66"/>
      <c r="II8" s="66"/>
      <c r="IM8" s="66"/>
      <c r="IQ8" s="66"/>
      <c r="IU8" s="66"/>
    </row>
    <row r="9">
      <c r="A9" s="77" t="s">
        <v>10</v>
      </c>
      <c r="B9" s="146">
        <v>41.0</v>
      </c>
      <c r="C9" s="77">
        <f>VLOOKUP($A9,'sales data 3'!$B$2:$BI$21,C$1+1,0)</f>
        <v>0</v>
      </c>
      <c r="D9" s="77">
        <f t="shared" si="1"/>
        <v>0</v>
      </c>
      <c r="E9" s="146">
        <f t="shared" si="171"/>
        <v>41</v>
      </c>
      <c r="F9" s="146">
        <f t="shared" si="2"/>
        <v>41</v>
      </c>
      <c r="G9" s="66">
        <f>VLOOKUP($A9,'sales data 3'!$B$2:$BI$21,G$1+1,0)</f>
        <v>0</v>
      </c>
      <c r="H9" s="77">
        <f t="shared" si="3"/>
        <v>0</v>
      </c>
      <c r="I9" s="146">
        <f t="shared" si="4"/>
        <v>41</v>
      </c>
      <c r="J9" s="146">
        <f t="shared" si="5"/>
        <v>41</v>
      </c>
      <c r="K9" s="66">
        <f>VLOOKUP($A9,'sales data 3'!$B$2:$BI$21,K$1+1,0)</f>
        <v>0</v>
      </c>
      <c r="L9" s="77">
        <f t="shared" si="6"/>
        <v>0</v>
      </c>
      <c r="M9" s="146">
        <f t="shared" si="7"/>
        <v>41</v>
      </c>
      <c r="N9" s="146">
        <f t="shared" si="8"/>
        <v>41</v>
      </c>
      <c r="O9" s="66">
        <f>VLOOKUP($A9,'sales data 3'!$B$2:$BI$21,O$1+1,0)</f>
        <v>0</v>
      </c>
      <c r="P9" s="77">
        <f t="shared" si="9"/>
        <v>0</v>
      </c>
      <c r="Q9" s="146">
        <f t="shared" si="10"/>
        <v>41</v>
      </c>
      <c r="R9" s="146">
        <f t="shared" si="11"/>
        <v>41</v>
      </c>
      <c r="S9" s="66">
        <f>VLOOKUP($A9,'sales data 3'!$B$2:$BI$21,S$1+1,0)</f>
        <v>3</v>
      </c>
      <c r="T9" s="77">
        <f t="shared" si="12"/>
        <v>0</v>
      </c>
      <c r="U9" s="146">
        <f t="shared" si="13"/>
        <v>38</v>
      </c>
      <c r="V9" s="146">
        <f t="shared" si="14"/>
        <v>38</v>
      </c>
      <c r="W9" s="66">
        <f>VLOOKUP($A9,'sales data 3'!$B$2:$BI$21,W$1+1,0)</f>
        <v>0</v>
      </c>
      <c r="X9" s="77">
        <f t="shared" si="15"/>
        <v>0</v>
      </c>
      <c r="Y9" s="146">
        <f t="shared" si="16"/>
        <v>38</v>
      </c>
      <c r="Z9" s="146">
        <f t="shared" si="17"/>
        <v>38</v>
      </c>
      <c r="AA9" s="66">
        <f>VLOOKUP($A9,'sales data 3'!$B$2:$BI$21,AA$1+1,0)</f>
        <v>0</v>
      </c>
      <c r="AB9" s="77">
        <f t="shared" si="18"/>
        <v>0</v>
      </c>
      <c r="AC9" s="146">
        <f t="shared" si="19"/>
        <v>38</v>
      </c>
      <c r="AD9" s="146">
        <f t="shared" si="20"/>
        <v>38</v>
      </c>
      <c r="AE9" s="66">
        <f>VLOOKUP($A9,'sales data 3'!$B$2:$BI$21,AE$1+1,0)</f>
        <v>0</v>
      </c>
      <c r="AF9" s="77">
        <f t="shared" si="21"/>
        <v>0</v>
      </c>
      <c r="AG9" s="146">
        <f t="shared" si="22"/>
        <v>38</v>
      </c>
      <c r="AH9" s="146">
        <f t="shared" si="23"/>
        <v>38</v>
      </c>
      <c r="AI9" s="66">
        <f>VLOOKUP($A9,'sales data 3'!$B$2:$BI$21,AI$1+1,0)</f>
        <v>4</v>
      </c>
      <c r="AJ9" s="77">
        <f t="shared" si="24"/>
        <v>0</v>
      </c>
      <c r="AK9" s="146">
        <f t="shared" si="25"/>
        <v>34</v>
      </c>
      <c r="AL9" s="146">
        <f t="shared" si="26"/>
        <v>34</v>
      </c>
      <c r="AM9" s="66">
        <f>VLOOKUP($A9,'sales data 3'!$B$2:$BI$21,AM$1+1,0)</f>
        <v>3</v>
      </c>
      <c r="AN9" s="77">
        <f t="shared" si="27"/>
        <v>0</v>
      </c>
      <c r="AO9" s="146">
        <f t="shared" si="28"/>
        <v>31</v>
      </c>
      <c r="AP9" s="146">
        <f t="shared" si="29"/>
        <v>31</v>
      </c>
      <c r="AQ9" s="66">
        <f>VLOOKUP($A9,'sales data 3'!$B$2:$BI$21,AQ$1+1,0)</f>
        <v>0</v>
      </c>
      <c r="AR9" s="77">
        <f t="shared" si="30"/>
        <v>0</v>
      </c>
      <c r="AS9" s="146">
        <f t="shared" si="31"/>
        <v>31</v>
      </c>
      <c r="AT9" s="146">
        <f t="shared" si="32"/>
        <v>31</v>
      </c>
      <c r="AU9" s="66">
        <f>VLOOKUP($A9,'sales data 3'!$B$2:$BI$21,AU$1+1,0)</f>
        <v>0</v>
      </c>
      <c r="AV9" s="77">
        <f t="shared" si="33"/>
        <v>0</v>
      </c>
      <c r="AW9" s="146">
        <f t="shared" si="34"/>
        <v>31</v>
      </c>
      <c r="AX9" s="146">
        <f t="shared" si="35"/>
        <v>31</v>
      </c>
      <c r="AY9" s="66">
        <f>VLOOKUP($A9,'sales data 3'!$B$2:$BI$21,AY$1+1,0)</f>
        <v>20</v>
      </c>
      <c r="AZ9" s="77">
        <f t="shared" si="36"/>
        <v>0</v>
      </c>
      <c r="BA9" s="146">
        <f t="shared" si="37"/>
        <v>11</v>
      </c>
      <c r="BB9" s="146">
        <f t="shared" si="38"/>
        <v>11</v>
      </c>
      <c r="BC9" s="66">
        <f>VLOOKUP($A9,'sales data 3'!$B$2:$BI$21,BC$1+1,0)</f>
        <v>0</v>
      </c>
      <c r="BD9" s="77">
        <f t="shared" si="39"/>
        <v>0</v>
      </c>
      <c r="BE9" s="146">
        <f t="shared" si="40"/>
        <v>11</v>
      </c>
      <c r="BF9" s="146">
        <f t="shared" si="41"/>
        <v>11</v>
      </c>
      <c r="BG9" s="66">
        <f>VLOOKUP($A9,'sales data 3'!$B$2:$BI$21,BG$1+1,0)</f>
        <v>0</v>
      </c>
      <c r="BH9" s="77">
        <f t="shared" si="42"/>
        <v>0</v>
      </c>
      <c r="BI9" s="146">
        <f t="shared" si="43"/>
        <v>11</v>
      </c>
      <c r="BJ9" s="146">
        <f t="shared" si="44"/>
        <v>11</v>
      </c>
      <c r="BK9" s="66">
        <f>VLOOKUP($A9,'sales data 3'!$B$2:$BI$21,BK$1+1,0)</f>
        <v>4</v>
      </c>
      <c r="BL9" s="147">
        <v>50.0</v>
      </c>
      <c r="BM9" s="146">
        <f t="shared" si="45"/>
        <v>57</v>
      </c>
      <c r="BN9" s="146">
        <f t="shared" si="46"/>
        <v>57</v>
      </c>
      <c r="BO9" s="66">
        <f>VLOOKUP($A9,'sales data 3'!$B$2:$BI$21,BO$1+1,0)</f>
        <v>0</v>
      </c>
      <c r="BP9" s="77">
        <f t="shared" si="47"/>
        <v>0</v>
      </c>
      <c r="BQ9" s="146">
        <f t="shared" si="48"/>
        <v>57</v>
      </c>
      <c r="BR9" s="146">
        <f t="shared" si="49"/>
        <v>57</v>
      </c>
      <c r="BS9" s="66">
        <f>VLOOKUP($A9,'sales data 3'!$B$2:$BI$21,BS$1+1,0)</f>
        <v>0</v>
      </c>
      <c r="BT9" s="77">
        <f t="shared" si="50"/>
        <v>0</v>
      </c>
      <c r="BU9" s="146">
        <f t="shared" si="51"/>
        <v>57</v>
      </c>
      <c r="BV9" s="146">
        <f t="shared" si="52"/>
        <v>57</v>
      </c>
      <c r="BW9" s="66">
        <f>VLOOKUP($A9,'sales data 3'!$B$2:$BI$21,BW$1+1,0)</f>
        <v>0</v>
      </c>
      <c r="BX9" s="77">
        <f t="shared" si="53"/>
        <v>0</v>
      </c>
      <c r="BY9" s="146">
        <f t="shared" si="54"/>
        <v>57</v>
      </c>
      <c r="BZ9" s="146">
        <f t="shared" si="55"/>
        <v>57</v>
      </c>
      <c r="CA9" s="66">
        <f>VLOOKUP($A9,'sales data 3'!$B$2:$BI$21,CA$1+1,0)</f>
        <v>0</v>
      </c>
      <c r="CB9" s="77">
        <f t="shared" si="56"/>
        <v>0</v>
      </c>
      <c r="CC9" s="146">
        <f t="shared" si="57"/>
        <v>57</v>
      </c>
      <c r="CD9" s="146">
        <f t="shared" si="58"/>
        <v>57</v>
      </c>
      <c r="CE9" s="66">
        <f>VLOOKUP($A9,'sales data 3'!$B$2:$BI$21,CE$1+1,0)</f>
        <v>0</v>
      </c>
      <c r="CF9" s="77">
        <f t="shared" si="59"/>
        <v>0</v>
      </c>
      <c r="CG9" s="146">
        <f t="shared" si="60"/>
        <v>57</v>
      </c>
      <c r="CH9" s="146">
        <f t="shared" si="61"/>
        <v>57</v>
      </c>
      <c r="CI9" s="66">
        <f>VLOOKUP($A9,'sales data 3'!$B$2:$BI$21,CI$1+1,0)</f>
        <v>0</v>
      </c>
      <c r="CJ9" s="77">
        <f t="shared" si="62"/>
        <v>0</v>
      </c>
      <c r="CK9" s="146">
        <f t="shared" si="63"/>
        <v>57</v>
      </c>
      <c r="CL9" s="146">
        <f t="shared" si="64"/>
        <v>57</v>
      </c>
      <c r="CM9" s="66">
        <f>VLOOKUP($A9,'sales data 3'!$B$2:$BI$21,CM$1+1,0)</f>
        <v>0</v>
      </c>
      <c r="CN9" s="77">
        <f t="shared" si="65"/>
        <v>0</v>
      </c>
      <c r="CO9" s="146">
        <f t="shared" si="66"/>
        <v>57</v>
      </c>
      <c r="CP9" s="146">
        <f t="shared" si="67"/>
        <v>57</v>
      </c>
      <c r="CQ9" s="66">
        <f>VLOOKUP($A9,'sales data 3'!$B$2:$BI$21,CQ$1+1,0)</f>
        <v>0</v>
      </c>
      <c r="CR9" s="77">
        <f t="shared" si="68"/>
        <v>0</v>
      </c>
      <c r="CS9" s="146">
        <f t="shared" si="69"/>
        <v>57</v>
      </c>
      <c r="CT9" s="146">
        <f t="shared" si="70"/>
        <v>57</v>
      </c>
      <c r="CU9" s="66">
        <f>VLOOKUP($A9,'sales data 3'!$B$2:$BI$21,CU$1+1,0)</f>
        <v>0</v>
      </c>
      <c r="CV9" s="147">
        <v>40.0</v>
      </c>
      <c r="CW9" s="146">
        <f t="shared" si="71"/>
        <v>97</v>
      </c>
      <c r="CX9" s="146">
        <f t="shared" si="72"/>
        <v>97</v>
      </c>
      <c r="CY9" s="66">
        <f>VLOOKUP($A9,'sales data 3'!$B$2:$BI$21,CY$1+1,0)</f>
        <v>0</v>
      </c>
      <c r="CZ9" s="77">
        <f t="shared" si="73"/>
        <v>0</v>
      </c>
      <c r="DA9" s="146">
        <f t="shared" si="74"/>
        <v>97</v>
      </c>
      <c r="DB9" s="146">
        <f t="shared" si="75"/>
        <v>97</v>
      </c>
      <c r="DC9" s="66">
        <f>VLOOKUP($A9,'sales data 3'!$B$2:$BI$21,DC$1+1,0)</f>
        <v>0</v>
      </c>
      <c r="DD9" s="77">
        <f t="shared" si="76"/>
        <v>0</v>
      </c>
      <c r="DE9" s="146">
        <f t="shared" si="77"/>
        <v>97</v>
      </c>
      <c r="DF9" s="146">
        <f t="shared" si="78"/>
        <v>97</v>
      </c>
      <c r="DG9" s="66">
        <f>VLOOKUP($A9,'sales data 3'!$B$2:$BI$21,DG$1+1,0)</f>
        <v>0</v>
      </c>
      <c r="DH9" s="77">
        <f t="shared" si="79"/>
        <v>0</v>
      </c>
      <c r="DI9" s="146">
        <f t="shared" si="80"/>
        <v>97</v>
      </c>
      <c r="DJ9" s="146">
        <f t="shared" si="81"/>
        <v>97</v>
      </c>
      <c r="DK9" s="66">
        <f>VLOOKUP($A9,'sales data 3'!$B$2:$BI$21,DK$1+1,0)</f>
        <v>0</v>
      </c>
      <c r="DL9" s="77">
        <f t="shared" si="82"/>
        <v>0</v>
      </c>
      <c r="DM9" s="146">
        <f t="shared" si="83"/>
        <v>97</v>
      </c>
      <c r="DN9" s="146">
        <f t="shared" si="84"/>
        <v>97</v>
      </c>
      <c r="DO9" s="66">
        <f>VLOOKUP($A9,'sales data 3'!$B$2:$BI$21,DO$1+1,0)</f>
        <v>0</v>
      </c>
      <c r="DP9" s="77">
        <f t="shared" si="85"/>
        <v>0</v>
      </c>
      <c r="DQ9" s="146">
        <f t="shared" si="86"/>
        <v>97</v>
      </c>
      <c r="DR9" s="146">
        <f t="shared" si="87"/>
        <v>97</v>
      </c>
      <c r="DS9" s="66">
        <f>VLOOKUP($A9,'sales data 3'!$B$2:$BI$21,DS$1+1,0)</f>
        <v>0</v>
      </c>
      <c r="DT9" s="77">
        <f t="shared" si="88"/>
        <v>0</v>
      </c>
      <c r="DU9" s="146">
        <f t="shared" si="89"/>
        <v>97</v>
      </c>
      <c r="DV9" s="146">
        <f t="shared" si="90"/>
        <v>97</v>
      </c>
      <c r="DW9" s="66">
        <f>VLOOKUP($A9,'sales data 3'!$B$2:$BI$21,DW$1+1,0)</f>
        <v>30</v>
      </c>
      <c r="DX9" s="77">
        <f t="shared" si="91"/>
        <v>0</v>
      </c>
      <c r="DY9" s="146">
        <f t="shared" si="92"/>
        <v>67</v>
      </c>
      <c r="DZ9" s="146">
        <f t="shared" si="93"/>
        <v>67</v>
      </c>
      <c r="EA9" s="66">
        <f>VLOOKUP($A9,'sales data 3'!$B$2:$BI$21,EA$1+1,0)</f>
        <v>0</v>
      </c>
      <c r="EB9" s="77">
        <f t="shared" si="94"/>
        <v>0</v>
      </c>
      <c r="EC9" s="146">
        <f t="shared" si="95"/>
        <v>67</v>
      </c>
      <c r="ED9" s="146">
        <f t="shared" si="96"/>
        <v>67</v>
      </c>
      <c r="EE9" s="66">
        <f>VLOOKUP($A9,'sales data 3'!$B$2:$BI$21,EE$1+1,0)</f>
        <v>0</v>
      </c>
      <c r="EF9" s="77">
        <f t="shared" si="97"/>
        <v>0</v>
      </c>
      <c r="EG9" s="146">
        <f t="shared" si="98"/>
        <v>67</v>
      </c>
      <c r="EH9" s="146">
        <f t="shared" si="99"/>
        <v>67</v>
      </c>
      <c r="EI9" s="66">
        <f>VLOOKUP($A9,'sales data 3'!$B$2:$BI$21,EI$1+1,0)</f>
        <v>3</v>
      </c>
      <c r="EJ9" s="77">
        <f t="shared" si="100"/>
        <v>0</v>
      </c>
      <c r="EK9" s="146">
        <f t="shared" si="101"/>
        <v>64</v>
      </c>
      <c r="EL9" s="146">
        <f t="shared" si="102"/>
        <v>64</v>
      </c>
      <c r="EM9" s="66">
        <f>VLOOKUP($A9,'sales data 3'!$B$2:$BI$21,EM$1+1,0)</f>
        <v>0</v>
      </c>
      <c r="EN9" s="77">
        <v>0.0</v>
      </c>
      <c r="EO9" s="146">
        <f t="shared" si="103"/>
        <v>64</v>
      </c>
      <c r="EP9" s="146">
        <f t="shared" si="104"/>
        <v>64</v>
      </c>
      <c r="EQ9" s="66">
        <f>VLOOKUP($A9,'sales data 3'!$B$2:$BI$21,EQ$1+1,0)</f>
        <v>0</v>
      </c>
      <c r="ER9" s="77">
        <f t="shared" si="105"/>
        <v>0</v>
      </c>
      <c r="ES9" s="146">
        <f t="shared" si="106"/>
        <v>64</v>
      </c>
      <c r="ET9" s="146">
        <f t="shared" si="107"/>
        <v>64</v>
      </c>
      <c r="EU9" s="66">
        <f>VLOOKUP($A9,'sales data 3'!$B$2:$BI$21,EU$1+1,0)</f>
        <v>0</v>
      </c>
      <c r="EV9" s="77">
        <f t="shared" si="108"/>
        <v>0</v>
      </c>
      <c r="EW9" s="146">
        <f t="shared" si="109"/>
        <v>64</v>
      </c>
      <c r="EX9" s="146">
        <f t="shared" si="110"/>
        <v>64</v>
      </c>
      <c r="EY9" s="66">
        <f>VLOOKUP($A9,'sales data 3'!$B$2:$BI$21,EY$1+1,0)</f>
        <v>0</v>
      </c>
      <c r="EZ9" s="77">
        <f t="shared" si="111"/>
        <v>0</v>
      </c>
      <c r="FA9" s="146">
        <f t="shared" si="112"/>
        <v>64</v>
      </c>
      <c r="FB9" s="146">
        <f t="shared" si="113"/>
        <v>64</v>
      </c>
      <c r="FC9" s="66">
        <f>VLOOKUP($A9,'sales data 3'!$B$2:$BI$21,FC$1+1,0)</f>
        <v>0</v>
      </c>
      <c r="FD9" s="77">
        <f t="shared" si="114"/>
        <v>0</v>
      </c>
      <c r="FE9" s="146">
        <f t="shared" si="115"/>
        <v>64</v>
      </c>
      <c r="FF9" s="146">
        <f t="shared" si="116"/>
        <v>64</v>
      </c>
      <c r="FG9" s="66">
        <f>VLOOKUP($A9,'sales data 3'!$B$2:$BI$21,FG$1+1,0)</f>
        <v>0</v>
      </c>
      <c r="FH9" s="77">
        <f t="shared" si="117"/>
        <v>0</v>
      </c>
      <c r="FI9" s="146">
        <f t="shared" si="118"/>
        <v>64</v>
      </c>
      <c r="FJ9" s="146">
        <f t="shared" si="119"/>
        <v>64</v>
      </c>
      <c r="FK9" s="66">
        <f>VLOOKUP($A9,'sales data 3'!$B$2:$BI$21,FK$1+1,0)</f>
        <v>0</v>
      </c>
      <c r="FL9" s="77">
        <f t="shared" si="120"/>
        <v>0</v>
      </c>
      <c r="FM9" s="146">
        <f t="shared" si="121"/>
        <v>64</v>
      </c>
      <c r="FN9" s="146">
        <f t="shared" si="122"/>
        <v>64</v>
      </c>
      <c r="FO9" s="66">
        <f>VLOOKUP($A9,'sales data 3'!$B$2:$BI$21,FO$1+1,0)</f>
        <v>0</v>
      </c>
      <c r="FP9" s="77">
        <f t="shared" si="123"/>
        <v>0</v>
      </c>
      <c r="FQ9" s="146">
        <f t="shared" si="124"/>
        <v>64</v>
      </c>
      <c r="FR9" s="146">
        <f t="shared" si="125"/>
        <v>64</v>
      </c>
      <c r="FS9" s="66">
        <f>VLOOKUP($A9,'sales data 3'!$B$2:$BI$21,FS$1+1,0)</f>
        <v>0</v>
      </c>
      <c r="FT9" s="77">
        <v>0.0</v>
      </c>
      <c r="FU9" s="146">
        <f t="shared" si="126"/>
        <v>64</v>
      </c>
      <c r="FV9" s="146">
        <f t="shared" si="127"/>
        <v>64</v>
      </c>
      <c r="FW9" s="66">
        <f>VLOOKUP($A9,'sales data 3'!$B$2:$BI$21,FW$1+1,0)</f>
        <v>0</v>
      </c>
      <c r="FX9" s="77">
        <f t="shared" si="128"/>
        <v>0</v>
      </c>
      <c r="FY9" s="146">
        <f t="shared" si="129"/>
        <v>64</v>
      </c>
      <c r="FZ9" s="146">
        <f t="shared" si="130"/>
        <v>64</v>
      </c>
      <c r="GA9" s="66">
        <f>VLOOKUP($A9,'sales data 3'!$B$2:$BI$21,GA$1+1,0)</f>
        <v>9</v>
      </c>
      <c r="GB9" s="77">
        <f t="shared" si="131"/>
        <v>0</v>
      </c>
      <c r="GC9" s="146">
        <f t="shared" si="132"/>
        <v>55</v>
      </c>
      <c r="GD9" s="146">
        <f t="shared" si="133"/>
        <v>55</v>
      </c>
      <c r="GE9" s="66">
        <f>VLOOKUP($A9,'sales data 3'!$B$2:$BI$21,GE$1+1,0)</f>
        <v>0</v>
      </c>
      <c r="GF9" s="77">
        <f t="shared" si="134"/>
        <v>0</v>
      </c>
      <c r="GG9" s="146">
        <f t="shared" si="135"/>
        <v>55</v>
      </c>
      <c r="GH9" s="146">
        <f t="shared" si="136"/>
        <v>55</v>
      </c>
      <c r="GI9" s="66">
        <f>VLOOKUP($A9,'sales data 3'!$B$2:$BI$21,GI$1+1,0)</f>
        <v>0</v>
      </c>
      <c r="GJ9" s="77">
        <f t="shared" si="137"/>
        <v>0</v>
      </c>
      <c r="GK9" s="146">
        <f t="shared" si="138"/>
        <v>55</v>
      </c>
      <c r="GL9" s="146">
        <f t="shared" si="139"/>
        <v>55</v>
      </c>
      <c r="GM9" s="66">
        <f>VLOOKUP($A9,'sales data 3'!$B$2:$BI$21,GM$1+1,0)</f>
        <v>0</v>
      </c>
      <c r="GN9" s="77">
        <f t="shared" si="140"/>
        <v>0</v>
      </c>
      <c r="GO9" s="146">
        <f t="shared" si="141"/>
        <v>55</v>
      </c>
      <c r="GP9" s="146">
        <f t="shared" si="142"/>
        <v>55</v>
      </c>
      <c r="GQ9" s="66">
        <f>VLOOKUP($A9,'sales data 3'!$B$2:$BI$21,GQ$1+1,0)</f>
        <v>0</v>
      </c>
      <c r="GR9" s="77">
        <f t="shared" si="143"/>
        <v>0</v>
      </c>
      <c r="GS9" s="146">
        <f t="shared" si="144"/>
        <v>55</v>
      </c>
      <c r="GT9" s="146">
        <f t="shared" si="145"/>
        <v>55</v>
      </c>
      <c r="GU9" s="66">
        <f>VLOOKUP($A9,'sales data 3'!$B$2:$BI$21,GU$1+1,0)</f>
        <v>0</v>
      </c>
      <c r="GV9" s="77">
        <f t="shared" si="146"/>
        <v>0</v>
      </c>
      <c r="GW9" s="146">
        <f t="shared" si="147"/>
        <v>55</v>
      </c>
      <c r="GX9" s="146">
        <f t="shared" si="148"/>
        <v>55</v>
      </c>
      <c r="GY9" s="66">
        <f>VLOOKUP($A9,'sales data 3'!$B$2:$BI$21,GY$1+1,0)</f>
        <v>0</v>
      </c>
      <c r="GZ9" s="77">
        <f t="shared" si="149"/>
        <v>0</v>
      </c>
      <c r="HA9" s="146">
        <f t="shared" si="150"/>
        <v>55</v>
      </c>
      <c r="HB9" s="146">
        <f t="shared" si="151"/>
        <v>55</v>
      </c>
      <c r="HC9" s="66">
        <f>VLOOKUP($A9,'sales data 3'!$B$2:$BI$21,HC$1+1,0)</f>
        <v>0</v>
      </c>
      <c r="HD9" s="77">
        <f t="shared" si="152"/>
        <v>0</v>
      </c>
      <c r="HE9" s="146">
        <f t="shared" si="153"/>
        <v>55</v>
      </c>
      <c r="HF9" s="146">
        <f t="shared" si="154"/>
        <v>55</v>
      </c>
      <c r="HG9" s="66">
        <f>VLOOKUP($A9,'sales data 3'!$B$2:$BI$21,HG$1+1,0)</f>
        <v>0</v>
      </c>
      <c r="HH9" s="77">
        <f t="shared" si="155"/>
        <v>0</v>
      </c>
      <c r="HI9" s="146">
        <f t="shared" si="156"/>
        <v>55</v>
      </c>
      <c r="HJ9" s="146">
        <f t="shared" si="157"/>
        <v>55</v>
      </c>
      <c r="HK9" s="66">
        <f>VLOOKUP($A9,'sales data 3'!$B$2:$BI$21,HK$1+1,0)</f>
        <v>0</v>
      </c>
      <c r="HL9" s="77">
        <f t="shared" si="158"/>
        <v>0</v>
      </c>
      <c r="HM9" s="146">
        <f t="shared" si="159"/>
        <v>55</v>
      </c>
      <c r="HN9" s="146">
        <f t="shared" si="160"/>
        <v>55</v>
      </c>
      <c r="HO9" s="66">
        <f>VLOOKUP($A9,'sales data 3'!$B$2:$BI$21,HO$1+1,0)</f>
        <v>0</v>
      </c>
      <c r="HP9" s="77">
        <v>50.0</v>
      </c>
      <c r="HQ9" s="146">
        <f t="shared" si="161"/>
        <v>105</v>
      </c>
      <c r="HR9" s="146">
        <f t="shared" si="162"/>
        <v>105</v>
      </c>
      <c r="HS9" s="66">
        <f>VLOOKUP($A9,'sales data 3'!$B$2:$BI$21,HS$1+1,0)</f>
        <v>0</v>
      </c>
      <c r="HT9" s="77">
        <f t="shared" si="163"/>
        <v>0</v>
      </c>
      <c r="HU9" s="146">
        <f t="shared" si="164"/>
        <v>105</v>
      </c>
      <c r="HV9" s="146">
        <f t="shared" si="165"/>
        <v>105</v>
      </c>
      <c r="HW9" s="66">
        <f>VLOOKUP($A9,'sales data 3'!$B$2:$BI$21,HW$1+1,0)</f>
        <v>0</v>
      </c>
      <c r="HX9" s="77">
        <f t="shared" si="166"/>
        <v>0</v>
      </c>
      <c r="HY9" s="146">
        <f t="shared" si="167"/>
        <v>105</v>
      </c>
      <c r="HZ9" s="146">
        <f t="shared" si="168"/>
        <v>105</v>
      </c>
      <c r="IA9" s="66">
        <f>VLOOKUP($A9,'sales data 3'!$B$2:$BI$21,IA$1+1,0)</f>
        <v>0</v>
      </c>
      <c r="IB9" s="77">
        <f t="shared" si="169"/>
        <v>0</v>
      </c>
      <c r="IC9" s="146">
        <f t="shared" si="170"/>
        <v>105</v>
      </c>
      <c r="IE9" s="66"/>
      <c r="II9" s="66"/>
      <c r="IM9" s="66"/>
      <c r="IQ9" s="66"/>
      <c r="IU9" s="66"/>
    </row>
    <row r="10">
      <c r="A10" s="77" t="s">
        <v>11</v>
      </c>
      <c r="B10" s="146">
        <v>45.0</v>
      </c>
      <c r="C10" s="77">
        <f>VLOOKUP($A10,'sales data 3'!$B$2:$BI$21,C$1+1,0)</f>
        <v>0</v>
      </c>
      <c r="D10" s="77">
        <f t="shared" si="1"/>
        <v>0</v>
      </c>
      <c r="E10" s="146">
        <f t="shared" si="171"/>
        <v>45</v>
      </c>
      <c r="F10" s="146">
        <f t="shared" si="2"/>
        <v>45</v>
      </c>
      <c r="G10" s="66">
        <f>VLOOKUP($A10,'sales data 3'!$B$2:$BI$21,G$1+1,0)</f>
        <v>0</v>
      </c>
      <c r="H10" s="77">
        <f t="shared" si="3"/>
        <v>0</v>
      </c>
      <c r="I10" s="146">
        <f t="shared" si="4"/>
        <v>45</v>
      </c>
      <c r="J10" s="146">
        <f t="shared" si="5"/>
        <v>45</v>
      </c>
      <c r="K10" s="66">
        <f>VLOOKUP($A10,'sales data 3'!$B$2:$BI$21,K$1+1,0)</f>
        <v>0</v>
      </c>
      <c r="L10" s="77">
        <f t="shared" si="6"/>
        <v>0</v>
      </c>
      <c r="M10" s="146">
        <f t="shared" si="7"/>
        <v>45</v>
      </c>
      <c r="N10" s="146">
        <f t="shared" si="8"/>
        <v>45</v>
      </c>
      <c r="O10" s="66">
        <f>VLOOKUP($A10,'sales data 3'!$B$2:$BI$21,O$1+1,0)</f>
        <v>0</v>
      </c>
      <c r="P10" s="77">
        <f t="shared" si="9"/>
        <v>0</v>
      </c>
      <c r="Q10" s="146">
        <f t="shared" si="10"/>
        <v>45</v>
      </c>
      <c r="R10" s="146">
        <f t="shared" si="11"/>
        <v>45</v>
      </c>
      <c r="S10" s="66">
        <f>VLOOKUP($A10,'sales data 3'!$B$2:$BI$21,S$1+1,0)</f>
        <v>0</v>
      </c>
      <c r="T10" s="77">
        <f t="shared" si="12"/>
        <v>0</v>
      </c>
      <c r="U10" s="146">
        <f t="shared" si="13"/>
        <v>45</v>
      </c>
      <c r="V10" s="146">
        <f t="shared" si="14"/>
        <v>45</v>
      </c>
      <c r="W10" s="66">
        <f>VLOOKUP($A10,'sales data 3'!$B$2:$BI$21,W$1+1,0)</f>
        <v>0</v>
      </c>
      <c r="X10" s="77">
        <f t="shared" si="15"/>
        <v>0</v>
      </c>
      <c r="Y10" s="146">
        <f t="shared" si="16"/>
        <v>45</v>
      </c>
      <c r="Z10" s="146">
        <f t="shared" si="17"/>
        <v>45</v>
      </c>
      <c r="AA10" s="66">
        <f>VLOOKUP($A10,'sales data 3'!$B$2:$BI$21,AA$1+1,0)</f>
        <v>0</v>
      </c>
      <c r="AB10" s="77">
        <f t="shared" si="18"/>
        <v>0</v>
      </c>
      <c r="AC10" s="146">
        <f t="shared" si="19"/>
        <v>45</v>
      </c>
      <c r="AD10" s="146">
        <f t="shared" si="20"/>
        <v>45</v>
      </c>
      <c r="AE10" s="66">
        <f>VLOOKUP($A10,'sales data 3'!$B$2:$BI$21,AE$1+1,0)</f>
        <v>0</v>
      </c>
      <c r="AF10" s="77">
        <f t="shared" si="21"/>
        <v>0</v>
      </c>
      <c r="AG10" s="146">
        <f t="shared" si="22"/>
        <v>45</v>
      </c>
      <c r="AH10" s="146">
        <f t="shared" si="23"/>
        <v>45</v>
      </c>
      <c r="AI10" s="66">
        <f>VLOOKUP($A10,'sales data 3'!$B$2:$BI$21,AI$1+1,0)</f>
        <v>0</v>
      </c>
      <c r="AJ10" s="77">
        <f t="shared" si="24"/>
        <v>0</v>
      </c>
      <c r="AK10" s="146">
        <f t="shared" si="25"/>
        <v>45</v>
      </c>
      <c r="AL10" s="146">
        <f t="shared" si="26"/>
        <v>45</v>
      </c>
      <c r="AM10" s="66">
        <f>VLOOKUP($A10,'sales data 3'!$B$2:$BI$21,AM$1+1,0)</f>
        <v>0</v>
      </c>
      <c r="AN10" s="77">
        <f t="shared" si="27"/>
        <v>0</v>
      </c>
      <c r="AO10" s="146">
        <f t="shared" si="28"/>
        <v>45</v>
      </c>
      <c r="AP10" s="146">
        <f t="shared" si="29"/>
        <v>45</v>
      </c>
      <c r="AQ10" s="66">
        <f>VLOOKUP($A10,'sales data 3'!$B$2:$BI$21,AQ$1+1,0)</f>
        <v>0</v>
      </c>
      <c r="AR10" s="77">
        <f t="shared" si="30"/>
        <v>0</v>
      </c>
      <c r="AS10" s="146">
        <f t="shared" si="31"/>
        <v>45</v>
      </c>
      <c r="AT10" s="146">
        <f t="shared" si="32"/>
        <v>45</v>
      </c>
      <c r="AU10" s="66">
        <f>VLOOKUP($A10,'sales data 3'!$B$2:$BI$21,AU$1+1,0)</f>
        <v>10</v>
      </c>
      <c r="AV10" s="77">
        <f t="shared" si="33"/>
        <v>0</v>
      </c>
      <c r="AW10" s="146">
        <f t="shared" si="34"/>
        <v>35</v>
      </c>
      <c r="AX10" s="146">
        <f t="shared" si="35"/>
        <v>35</v>
      </c>
      <c r="AY10" s="66">
        <f>VLOOKUP($A10,'sales data 3'!$B$2:$BI$21,AY$1+1,0)</f>
        <v>0</v>
      </c>
      <c r="AZ10" s="77">
        <f t="shared" si="36"/>
        <v>0</v>
      </c>
      <c r="BA10" s="146">
        <f t="shared" si="37"/>
        <v>35</v>
      </c>
      <c r="BB10" s="146">
        <f t="shared" si="38"/>
        <v>35</v>
      </c>
      <c r="BC10" s="66">
        <f>VLOOKUP($A10,'sales data 3'!$B$2:$BI$21,BC$1+1,0)</f>
        <v>0</v>
      </c>
      <c r="BD10" s="77">
        <f t="shared" si="39"/>
        <v>0</v>
      </c>
      <c r="BE10" s="146">
        <f t="shared" si="40"/>
        <v>35</v>
      </c>
      <c r="BF10" s="146">
        <f t="shared" si="41"/>
        <v>35</v>
      </c>
      <c r="BG10" s="66">
        <f>VLOOKUP($A10,'sales data 3'!$B$2:$BI$21,BG$1+1,0)</f>
        <v>0</v>
      </c>
      <c r="BH10" s="77">
        <f t="shared" si="42"/>
        <v>0</v>
      </c>
      <c r="BI10" s="146">
        <f t="shared" si="43"/>
        <v>35</v>
      </c>
      <c r="BJ10" s="146">
        <f t="shared" si="44"/>
        <v>35</v>
      </c>
      <c r="BK10" s="66">
        <f>VLOOKUP($A10,'sales data 3'!$B$2:$BI$21,BK$1+1,0)</f>
        <v>5</v>
      </c>
      <c r="BL10" s="147">
        <v>50.0</v>
      </c>
      <c r="BM10" s="146">
        <f t="shared" si="45"/>
        <v>80</v>
      </c>
      <c r="BN10" s="146">
        <f t="shared" si="46"/>
        <v>80</v>
      </c>
      <c r="BO10" s="66">
        <f>VLOOKUP($A10,'sales data 3'!$B$2:$BI$21,BO$1+1,0)</f>
        <v>0</v>
      </c>
      <c r="BP10" s="77">
        <f t="shared" si="47"/>
        <v>0</v>
      </c>
      <c r="BQ10" s="146">
        <f t="shared" si="48"/>
        <v>80</v>
      </c>
      <c r="BR10" s="146">
        <f t="shared" si="49"/>
        <v>80</v>
      </c>
      <c r="BS10" s="66">
        <f>VLOOKUP($A10,'sales data 3'!$B$2:$BI$21,BS$1+1,0)</f>
        <v>0</v>
      </c>
      <c r="BT10" s="77">
        <f t="shared" si="50"/>
        <v>0</v>
      </c>
      <c r="BU10" s="146">
        <f t="shared" si="51"/>
        <v>80</v>
      </c>
      <c r="BV10" s="146">
        <f t="shared" si="52"/>
        <v>80</v>
      </c>
      <c r="BW10" s="66">
        <f>VLOOKUP($A10,'sales data 3'!$B$2:$BI$21,BW$1+1,0)</f>
        <v>0</v>
      </c>
      <c r="BX10" s="77">
        <f t="shared" si="53"/>
        <v>0</v>
      </c>
      <c r="BY10" s="146">
        <f t="shared" si="54"/>
        <v>80</v>
      </c>
      <c r="BZ10" s="146">
        <f t="shared" si="55"/>
        <v>80</v>
      </c>
      <c r="CA10" s="66">
        <f>VLOOKUP($A10,'sales data 3'!$B$2:$BI$21,CA$1+1,0)</f>
        <v>0</v>
      </c>
      <c r="CB10" s="77">
        <f t="shared" si="56"/>
        <v>0</v>
      </c>
      <c r="CC10" s="146">
        <f t="shared" si="57"/>
        <v>80</v>
      </c>
      <c r="CD10" s="146">
        <f t="shared" si="58"/>
        <v>80</v>
      </c>
      <c r="CE10" s="66">
        <f>VLOOKUP($A10,'sales data 3'!$B$2:$BI$21,CE$1+1,0)</f>
        <v>0</v>
      </c>
      <c r="CF10" s="77">
        <f t="shared" si="59"/>
        <v>0</v>
      </c>
      <c r="CG10" s="146">
        <f t="shared" si="60"/>
        <v>80</v>
      </c>
      <c r="CH10" s="146">
        <f t="shared" si="61"/>
        <v>80</v>
      </c>
      <c r="CI10" s="66">
        <f>VLOOKUP($A10,'sales data 3'!$B$2:$BI$21,CI$1+1,0)</f>
        <v>0</v>
      </c>
      <c r="CJ10" s="77">
        <f t="shared" si="62"/>
        <v>0</v>
      </c>
      <c r="CK10" s="146">
        <f t="shared" si="63"/>
        <v>80</v>
      </c>
      <c r="CL10" s="146">
        <f t="shared" si="64"/>
        <v>80</v>
      </c>
      <c r="CM10" s="66">
        <f>VLOOKUP($A10,'sales data 3'!$B$2:$BI$21,CM$1+1,0)</f>
        <v>0</v>
      </c>
      <c r="CN10" s="77">
        <f t="shared" si="65"/>
        <v>0</v>
      </c>
      <c r="CO10" s="146">
        <f t="shared" si="66"/>
        <v>80</v>
      </c>
      <c r="CP10" s="146">
        <f t="shared" si="67"/>
        <v>80</v>
      </c>
      <c r="CQ10" s="66">
        <f>VLOOKUP($A10,'sales data 3'!$B$2:$BI$21,CQ$1+1,0)</f>
        <v>1</v>
      </c>
      <c r="CR10" s="77">
        <f t="shared" si="68"/>
        <v>0</v>
      </c>
      <c r="CS10" s="146">
        <f t="shared" si="69"/>
        <v>79</v>
      </c>
      <c r="CT10" s="146">
        <f t="shared" si="70"/>
        <v>79</v>
      </c>
      <c r="CU10" s="66">
        <f>VLOOKUP($A10,'sales data 3'!$B$2:$BI$21,CU$1+1,0)</f>
        <v>0</v>
      </c>
      <c r="CV10" s="147">
        <v>0.0</v>
      </c>
      <c r="CW10" s="146">
        <f t="shared" si="71"/>
        <v>79</v>
      </c>
      <c r="CX10" s="146">
        <f t="shared" si="72"/>
        <v>79</v>
      </c>
      <c r="CY10" s="66">
        <f>VLOOKUP($A10,'sales data 3'!$B$2:$BI$21,CY$1+1,0)</f>
        <v>0</v>
      </c>
      <c r="CZ10" s="77">
        <f t="shared" si="73"/>
        <v>0</v>
      </c>
      <c r="DA10" s="146">
        <f t="shared" si="74"/>
        <v>79</v>
      </c>
      <c r="DB10" s="146">
        <f t="shared" si="75"/>
        <v>79</v>
      </c>
      <c r="DC10" s="66">
        <f>VLOOKUP($A10,'sales data 3'!$B$2:$BI$21,DC$1+1,0)</f>
        <v>0</v>
      </c>
      <c r="DD10" s="77">
        <f t="shared" si="76"/>
        <v>0</v>
      </c>
      <c r="DE10" s="146">
        <f t="shared" si="77"/>
        <v>79</v>
      </c>
      <c r="DF10" s="146">
        <f t="shared" si="78"/>
        <v>79</v>
      </c>
      <c r="DG10" s="66">
        <f>VLOOKUP($A10,'sales data 3'!$B$2:$BI$21,DG$1+1,0)</f>
        <v>0</v>
      </c>
      <c r="DH10" s="77">
        <f t="shared" si="79"/>
        <v>0</v>
      </c>
      <c r="DI10" s="146">
        <f t="shared" si="80"/>
        <v>79</v>
      </c>
      <c r="DJ10" s="146">
        <f t="shared" si="81"/>
        <v>79</v>
      </c>
      <c r="DK10" s="66">
        <f>VLOOKUP($A10,'sales data 3'!$B$2:$BI$21,DK$1+1,0)</f>
        <v>0</v>
      </c>
      <c r="DL10" s="77">
        <f t="shared" si="82"/>
        <v>0</v>
      </c>
      <c r="DM10" s="146">
        <f t="shared" si="83"/>
        <v>79</v>
      </c>
      <c r="DN10" s="146">
        <f t="shared" si="84"/>
        <v>79</v>
      </c>
      <c r="DO10" s="66">
        <f>VLOOKUP($A10,'sales data 3'!$B$2:$BI$21,DO$1+1,0)</f>
        <v>0</v>
      </c>
      <c r="DP10" s="77">
        <f t="shared" si="85"/>
        <v>0</v>
      </c>
      <c r="DQ10" s="146">
        <f t="shared" si="86"/>
        <v>79</v>
      </c>
      <c r="DR10" s="146">
        <f t="shared" si="87"/>
        <v>79</v>
      </c>
      <c r="DS10" s="66">
        <f>VLOOKUP($A10,'sales data 3'!$B$2:$BI$21,DS$1+1,0)</f>
        <v>0</v>
      </c>
      <c r="DT10" s="77">
        <f t="shared" si="88"/>
        <v>0</v>
      </c>
      <c r="DU10" s="146">
        <f t="shared" si="89"/>
        <v>79</v>
      </c>
      <c r="DV10" s="146">
        <f t="shared" si="90"/>
        <v>79</v>
      </c>
      <c r="DW10" s="66">
        <f>VLOOKUP($A10,'sales data 3'!$B$2:$BI$21,DW$1+1,0)</f>
        <v>0</v>
      </c>
      <c r="DX10" s="77">
        <f t="shared" si="91"/>
        <v>0</v>
      </c>
      <c r="DY10" s="146">
        <f t="shared" si="92"/>
        <v>79</v>
      </c>
      <c r="DZ10" s="146">
        <f t="shared" si="93"/>
        <v>79</v>
      </c>
      <c r="EA10" s="66">
        <f>VLOOKUP($A10,'sales data 3'!$B$2:$BI$21,EA$1+1,0)</f>
        <v>0</v>
      </c>
      <c r="EB10" s="77">
        <f t="shared" si="94"/>
        <v>0</v>
      </c>
      <c r="EC10" s="146">
        <f t="shared" si="95"/>
        <v>79</v>
      </c>
      <c r="ED10" s="146">
        <f t="shared" si="96"/>
        <v>79</v>
      </c>
      <c r="EE10" s="66">
        <f>VLOOKUP($A10,'sales data 3'!$B$2:$BI$21,EE$1+1,0)</f>
        <v>0</v>
      </c>
      <c r="EF10" s="77">
        <f t="shared" si="97"/>
        <v>0</v>
      </c>
      <c r="EG10" s="146">
        <f t="shared" si="98"/>
        <v>79</v>
      </c>
      <c r="EH10" s="146">
        <f t="shared" si="99"/>
        <v>79</v>
      </c>
      <c r="EI10" s="66">
        <f>VLOOKUP($A10,'sales data 3'!$B$2:$BI$21,EI$1+1,0)</f>
        <v>0</v>
      </c>
      <c r="EJ10" s="77">
        <f t="shared" si="100"/>
        <v>0</v>
      </c>
      <c r="EK10" s="146">
        <f t="shared" si="101"/>
        <v>79</v>
      </c>
      <c r="EL10" s="146">
        <f t="shared" si="102"/>
        <v>79</v>
      </c>
      <c r="EM10" s="66">
        <f>VLOOKUP($A10,'sales data 3'!$B$2:$BI$21,EM$1+1,0)</f>
        <v>0</v>
      </c>
      <c r="EN10" s="77">
        <v>0.0</v>
      </c>
      <c r="EO10" s="146">
        <f t="shared" si="103"/>
        <v>79</v>
      </c>
      <c r="EP10" s="146">
        <f t="shared" si="104"/>
        <v>79</v>
      </c>
      <c r="EQ10" s="66">
        <f>VLOOKUP($A10,'sales data 3'!$B$2:$BI$21,EQ$1+1,0)</f>
        <v>0</v>
      </c>
      <c r="ER10" s="77">
        <f t="shared" si="105"/>
        <v>0</v>
      </c>
      <c r="ES10" s="146">
        <f t="shared" si="106"/>
        <v>79</v>
      </c>
      <c r="ET10" s="146">
        <f t="shared" si="107"/>
        <v>79</v>
      </c>
      <c r="EU10" s="66">
        <f>VLOOKUP($A10,'sales data 3'!$B$2:$BI$21,EU$1+1,0)</f>
        <v>0</v>
      </c>
      <c r="EV10" s="77">
        <f t="shared" si="108"/>
        <v>0</v>
      </c>
      <c r="EW10" s="146">
        <f t="shared" si="109"/>
        <v>79</v>
      </c>
      <c r="EX10" s="146">
        <f t="shared" si="110"/>
        <v>79</v>
      </c>
      <c r="EY10" s="66">
        <f>VLOOKUP($A10,'sales data 3'!$B$2:$BI$21,EY$1+1,0)</f>
        <v>0</v>
      </c>
      <c r="EZ10" s="77">
        <f t="shared" si="111"/>
        <v>0</v>
      </c>
      <c r="FA10" s="146">
        <f t="shared" si="112"/>
        <v>79</v>
      </c>
      <c r="FB10" s="146">
        <f t="shared" si="113"/>
        <v>79</v>
      </c>
      <c r="FC10" s="66">
        <f>VLOOKUP($A10,'sales data 3'!$B$2:$BI$21,FC$1+1,0)</f>
        <v>10</v>
      </c>
      <c r="FD10" s="77">
        <f t="shared" si="114"/>
        <v>0</v>
      </c>
      <c r="FE10" s="146">
        <f t="shared" si="115"/>
        <v>69</v>
      </c>
      <c r="FF10" s="146">
        <f t="shared" si="116"/>
        <v>69</v>
      </c>
      <c r="FG10" s="66">
        <f>VLOOKUP($A10,'sales data 3'!$B$2:$BI$21,FG$1+1,0)</f>
        <v>0</v>
      </c>
      <c r="FH10" s="77">
        <f t="shared" si="117"/>
        <v>0</v>
      </c>
      <c r="FI10" s="146">
        <f t="shared" si="118"/>
        <v>69</v>
      </c>
      <c r="FJ10" s="146">
        <f t="shared" si="119"/>
        <v>69</v>
      </c>
      <c r="FK10" s="66">
        <f>VLOOKUP($A10,'sales data 3'!$B$2:$BI$21,FK$1+1,0)</f>
        <v>0</v>
      </c>
      <c r="FL10" s="77">
        <f t="shared" si="120"/>
        <v>0</v>
      </c>
      <c r="FM10" s="146">
        <f t="shared" si="121"/>
        <v>69</v>
      </c>
      <c r="FN10" s="146">
        <f t="shared" si="122"/>
        <v>69</v>
      </c>
      <c r="FO10" s="66">
        <f>VLOOKUP($A10,'sales data 3'!$B$2:$BI$21,FO$1+1,0)</f>
        <v>16</v>
      </c>
      <c r="FP10" s="77">
        <f t="shared" si="123"/>
        <v>0</v>
      </c>
      <c r="FQ10" s="146">
        <f t="shared" si="124"/>
        <v>53</v>
      </c>
      <c r="FR10" s="146">
        <f t="shared" si="125"/>
        <v>53</v>
      </c>
      <c r="FS10" s="66">
        <f>VLOOKUP($A10,'sales data 3'!$B$2:$BI$21,FS$1+1,0)</f>
        <v>0</v>
      </c>
      <c r="FT10" s="77">
        <v>0.0</v>
      </c>
      <c r="FU10" s="146">
        <f t="shared" si="126"/>
        <v>53</v>
      </c>
      <c r="FV10" s="146">
        <f t="shared" si="127"/>
        <v>53</v>
      </c>
      <c r="FW10" s="66">
        <f>VLOOKUP($A10,'sales data 3'!$B$2:$BI$21,FW$1+1,0)</f>
        <v>0</v>
      </c>
      <c r="FX10" s="77">
        <f t="shared" si="128"/>
        <v>0</v>
      </c>
      <c r="FY10" s="146">
        <f t="shared" si="129"/>
        <v>53</v>
      </c>
      <c r="FZ10" s="146">
        <f t="shared" si="130"/>
        <v>53</v>
      </c>
      <c r="GA10" s="66">
        <f>VLOOKUP($A10,'sales data 3'!$B$2:$BI$21,GA$1+1,0)</f>
        <v>5</v>
      </c>
      <c r="GB10" s="77">
        <f t="shared" si="131"/>
        <v>0</v>
      </c>
      <c r="GC10" s="146">
        <f t="shared" si="132"/>
        <v>48</v>
      </c>
      <c r="GD10" s="146">
        <f t="shared" si="133"/>
        <v>48</v>
      </c>
      <c r="GE10" s="66">
        <f>VLOOKUP($A10,'sales data 3'!$B$2:$BI$21,GE$1+1,0)</f>
        <v>0</v>
      </c>
      <c r="GF10" s="77">
        <f t="shared" si="134"/>
        <v>0</v>
      </c>
      <c r="GG10" s="146">
        <f t="shared" si="135"/>
        <v>48</v>
      </c>
      <c r="GH10" s="146">
        <f t="shared" si="136"/>
        <v>48</v>
      </c>
      <c r="GI10" s="66">
        <f>VLOOKUP($A10,'sales data 3'!$B$2:$BI$21,GI$1+1,0)</f>
        <v>0</v>
      </c>
      <c r="GJ10" s="77">
        <f t="shared" si="137"/>
        <v>0</v>
      </c>
      <c r="GK10" s="146">
        <f t="shared" si="138"/>
        <v>48</v>
      </c>
      <c r="GL10" s="146">
        <f t="shared" si="139"/>
        <v>48</v>
      </c>
      <c r="GM10" s="66">
        <f>VLOOKUP($A10,'sales data 3'!$B$2:$BI$21,GM$1+1,0)</f>
        <v>5</v>
      </c>
      <c r="GN10" s="77">
        <f t="shared" si="140"/>
        <v>0</v>
      </c>
      <c r="GO10" s="146">
        <f t="shared" si="141"/>
        <v>43</v>
      </c>
      <c r="GP10" s="146">
        <f t="shared" si="142"/>
        <v>43</v>
      </c>
      <c r="GQ10" s="66">
        <f>VLOOKUP($A10,'sales data 3'!$B$2:$BI$21,GQ$1+1,0)</f>
        <v>0</v>
      </c>
      <c r="GR10" s="77">
        <f t="shared" si="143"/>
        <v>0</v>
      </c>
      <c r="GS10" s="146">
        <f t="shared" si="144"/>
        <v>43</v>
      </c>
      <c r="GT10" s="146">
        <f t="shared" si="145"/>
        <v>43</v>
      </c>
      <c r="GU10" s="66">
        <f>VLOOKUP($A10,'sales data 3'!$B$2:$BI$21,GU$1+1,0)</f>
        <v>0</v>
      </c>
      <c r="GV10" s="77">
        <f t="shared" si="146"/>
        <v>0</v>
      </c>
      <c r="GW10" s="146">
        <f t="shared" si="147"/>
        <v>43</v>
      </c>
      <c r="GX10" s="146">
        <f t="shared" si="148"/>
        <v>43</v>
      </c>
      <c r="GY10" s="66">
        <f>VLOOKUP($A10,'sales data 3'!$B$2:$BI$21,GY$1+1,0)</f>
        <v>20</v>
      </c>
      <c r="GZ10" s="77">
        <f t="shared" si="149"/>
        <v>0</v>
      </c>
      <c r="HA10" s="146">
        <f t="shared" si="150"/>
        <v>23</v>
      </c>
      <c r="HB10" s="146">
        <f t="shared" si="151"/>
        <v>23</v>
      </c>
      <c r="HC10" s="66">
        <f>VLOOKUP($A10,'sales data 3'!$B$2:$BI$21,HC$1+1,0)</f>
        <v>0</v>
      </c>
      <c r="HD10" s="77">
        <f t="shared" si="152"/>
        <v>0</v>
      </c>
      <c r="HE10" s="146">
        <f t="shared" si="153"/>
        <v>23</v>
      </c>
      <c r="HF10" s="146">
        <f t="shared" si="154"/>
        <v>23</v>
      </c>
      <c r="HG10" s="66">
        <f>VLOOKUP($A10,'sales data 3'!$B$2:$BI$21,HG$1+1,0)</f>
        <v>0</v>
      </c>
      <c r="HH10" s="77">
        <f t="shared" si="155"/>
        <v>0</v>
      </c>
      <c r="HI10" s="146">
        <f t="shared" si="156"/>
        <v>23</v>
      </c>
      <c r="HJ10" s="146">
        <f t="shared" si="157"/>
        <v>23</v>
      </c>
      <c r="HK10" s="66">
        <f>VLOOKUP($A10,'sales data 3'!$B$2:$BI$21,HK$1+1,0)</f>
        <v>0</v>
      </c>
      <c r="HL10" s="77">
        <f t="shared" si="158"/>
        <v>0</v>
      </c>
      <c r="HM10" s="146">
        <f t="shared" si="159"/>
        <v>23</v>
      </c>
      <c r="HN10" s="146">
        <f t="shared" si="160"/>
        <v>23</v>
      </c>
      <c r="HO10" s="66">
        <f>VLOOKUP($A10,'sales data 3'!$B$2:$BI$21,HO$1+1,0)</f>
        <v>0</v>
      </c>
      <c r="HP10" s="77">
        <v>50.0</v>
      </c>
      <c r="HQ10" s="146">
        <f t="shared" si="161"/>
        <v>73</v>
      </c>
      <c r="HR10" s="146">
        <f t="shared" si="162"/>
        <v>73</v>
      </c>
      <c r="HS10" s="66">
        <f>VLOOKUP($A10,'sales data 3'!$B$2:$BI$21,HS$1+1,0)</f>
        <v>10</v>
      </c>
      <c r="HT10" s="77">
        <f t="shared" si="163"/>
        <v>0</v>
      </c>
      <c r="HU10" s="146">
        <f t="shared" si="164"/>
        <v>63</v>
      </c>
      <c r="HV10" s="146">
        <f t="shared" si="165"/>
        <v>63</v>
      </c>
      <c r="HW10" s="66">
        <f>VLOOKUP($A10,'sales data 3'!$B$2:$BI$21,HW$1+1,0)</f>
        <v>0</v>
      </c>
      <c r="HX10" s="77">
        <f t="shared" si="166"/>
        <v>0</v>
      </c>
      <c r="HY10" s="146">
        <f t="shared" si="167"/>
        <v>63</v>
      </c>
      <c r="HZ10" s="146">
        <f t="shared" si="168"/>
        <v>63</v>
      </c>
      <c r="IA10" s="66">
        <f>VLOOKUP($A10,'sales data 3'!$B$2:$BI$21,IA$1+1,0)</f>
        <v>0</v>
      </c>
      <c r="IB10" s="77">
        <f t="shared" si="169"/>
        <v>0</v>
      </c>
      <c r="IC10" s="146">
        <f t="shared" si="170"/>
        <v>63</v>
      </c>
      <c r="IE10" s="66"/>
      <c r="II10" s="66"/>
      <c r="IM10" s="66"/>
      <c r="IQ10" s="66"/>
      <c r="IU10" s="66"/>
    </row>
    <row r="11">
      <c r="A11" s="77" t="s">
        <v>12</v>
      </c>
      <c r="B11" s="146">
        <v>59.0</v>
      </c>
      <c r="C11" s="77">
        <f>VLOOKUP($A11,'sales data 3'!$B$2:$BI$21,C$1+1,0)</f>
        <v>0</v>
      </c>
      <c r="D11" s="77">
        <f t="shared" si="1"/>
        <v>0</v>
      </c>
      <c r="E11" s="146">
        <f t="shared" si="171"/>
        <v>59</v>
      </c>
      <c r="F11" s="146">
        <f t="shared" si="2"/>
        <v>59</v>
      </c>
      <c r="G11" s="66">
        <f>VLOOKUP($A11,'sales data 3'!$B$2:$BI$21,G$1+1,0)</f>
        <v>0</v>
      </c>
      <c r="H11" s="77">
        <f t="shared" si="3"/>
        <v>0</v>
      </c>
      <c r="I11" s="146">
        <f t="shared" si="4"/>
        <v>59</v>
      </c>
      <c r="J11" s="146">
        <f t="shared" si="5"/>
        <v>59</v>
      </c>
      <c r="K11" s="66">
        <f>VLOOKUP($A11,'sales data 3'!$B$2:$BI$21,K$1+1,0)</f>
        <v>0</v>
      </c>
      <c r="L11" s="77">
        <f t="shared" si="6"/>
        <v>0</v>
      </c>
      <c r="M11" s="146">
        <f t="shared" si="7"/>
        <v>59</v>
      </c>
      <c r="N11" s="146">
        <f t="shared" si="8"/>
        <v>59</v>
      </c>
      <c r="O11" s="66">
        <f>VLOOKUP($A11,'sales data 3'!$B$2:$BI$21,O$1+1,0)</f>
        <v>0</v>
      </c>
      <c r="P11" s="77">
        <f t="shared" si="9"/>
        <v>0</v>
      </c>
      <c r="Q11" s="146">
        <f t="shared" si="10"/>
        <v>59</v>
      </c>
      <c r="R11" s="146">
        <f t="shared" si="11"/>
        <v>59</v>
      </c>
      <c r="S11" s="66">
        <f>VLOOKUP($A11,'sales data 3'!$B$2:$BI$21,S$1+1,0)</f>
        <v>0</v>
      </c>
      <c r="T11" s="77">
        <f t="shared" si="12"/>
        <v>0</v>
      </c>
      <c r="U11" s="146">
        <f t="shared" si="13"/>
        <v>59</v>
      </c>
      <c r="V11" s="146">
        <f t="shared" si="14"/>
        <v>59</v>
      </c>
      <c r="W11" s="66">
        <f>VLOOKUP($A11,'sales data 3'!$B$2:$BI$21,W$1+1,0)</f>
        <v>0</v>
      </c>
      <c r="X11" s="77">
        <f t="shared" si="15"/>
        <v>0</v>
      </c>
      <c r="Y11" s="146">
        <f t="shared" si="16"/>
        <v>59</v>
      </c>
      <c r="Z11" s="146">
        <f t="shared" si="17"/>
        <v>59</v>
      </c>
      <c r="AA11" s="66">
        <f>VLOOKUP($A11,'sales data 3'!$B$2:$BI$21,AA$1+1,0)</f>
        <v>0</v>
      </c>
      <c r="AB11" s="77">
        <f t="shared" si="18"/>
        <v>0</v>
      </c>
      <c r="AC11" s="146">
        <f t="shared" si="19"/>
        <v>59</v>
      </c>
      <c r="AD11" s="146">
        <f t="shared" si="20"/>
        <v>59</v>
      </c>
      <c r="AE11" s="66">
        <f>VLOOKUP($A11,'sales data 3'!$B$2:$BI$21,AE$1+1,0)</f>
        <v>10</v>
      </c>
      <c r="AF11" s="77">
        <f t="shared" si="21"/>
        <v>0</v>
      </c>
      <c r="AG11" s="146">
        <f t="shared" si="22"/>
        <v>49</v>
      </c>
      <c r="AH11" s="146">
        <f t="shared" si="23"/>
        <v>49</v>
      </c>
      <c r="AI11" s="66">
        <f>VLOOKUP($A11,'sales data 3'!$B$2:$BI$21,AI$1+1,0)</f>
        <v>0</v>
      </c>
      <c r="AJ11" s="77">
        <f t="shared" si="24"/>
        <v>0</v>
      </c>
      <c r="AK11" s="146">
        <f t="shared" si="25"/>
        <v>49</v>
      </c>
      <c r="AL11" s="146">
        <f t="shared" si="26"/>
        <v>49</v>
      </c>
      <c r="AM11" s="66">
        <f>VLOOKUP($A11,'sales data 3'!$B$2:$BI$21,AM$1+1,0)</f>
        <v>0</v>
      </c>
      <c r="AN11" s="77">
        <f t="shared" si="27"/>
        <v>0</v>
      </c>
      <c r="AO11" s="146">
        <f t="shared" si="28"/>
        <v>49</v>
      </c>
      <c r="AP11" s="146">
        <f t="shared" si="29"/>
        <v>49</v>
      </c>
      <c r="AQ11" s="66">
        <f>VLOOKUP($A11,'sales data 3'!$B$2:$BI$21,AQ$1+1,0)</f>
        <v>0</v>
      </c>
      <c r="AR11" s="77">
        <f t="shared" si="30"/>
        <v>0</v>
      </c>
      <c r="AS11" s="146">
        <f t="shared" si="31"/>
        <v>49</v>
      </c>
      <c r="AT11" s="146">
        <f t="shared" si="32"/>
        <v>49</v>
      </c>
      <c r="AU11" s="66">
        <f>VLOOKUP($A11,'sales data 3'!$B$2:$BI$21,AU$1+1,0)</f>
        <v>0</v>
      </c>
      <c r="AV11" s="77">
        <f t="shared" si="33"/>
        <v>0</v>
      </c>
      <c r="AW11" s="146">
        <f t="shared" si="34"/>
        <v>49</v>
      </c>
      <c r="AX11" s="146">
        <f t="shared" si="35"/>
        <v>49</v>
      </c>
      <c r="AY11" s="66">
        <f>VLOOKUP($A11,'sales data 3'!$B$2:$BI$21,AY$1+1,0)</f>
        <v>0</v>
      </c>
      <c r="AZ11" s="77">
        <f t="shared" si="36"/>
        <v>0</v>
      </c>
      <c r="BA11" s="146">
        <f t="shared" si="37"/>
        <v>49</v>
      </c>
      <c r="BB11" s="146">
        <f t="shared" si="38"/>
        <v>49</v>
      </c>
      <c r="BC11" s="66">
        <f>VLOOKUP($A11,'sales data 3'!$B$2:$BI$21,BC$1+1,0)</f>
        <v>0</v>
      </c>
      <c r="BD11" s="77">
        <f t="shared" si="39"/>
        <v>0</v>
      </c>
      <c r="BE11" s="146">
        <f t="shared" si="40"/>
        <v>49</v>
      </c>
      <c r="BF11" s="146">
        <f t="shared" si="41"/>
        <v>49</v>
      </c>
      <c r="BG11" s="66">
        <f>VLOOKUP($A11,'sales data 3'!$B$2:$BI$21,BG$1+1,0)</f>
        <v>0</v>
      </c>
      <c r="BH11" s="77">
        <f t="shared" si="42"/>
        <v>0</v>
      </c>
      <c r="BI11" s="146">
        <f t="shared" si="43"/>
        <v>49</v>
      </c>
      <c r="BJ11" s="146">
        <f t="shared" si="44"/>
        <v>49</v>
      </c>
      <c r="BK11" s="66">
        <f>VLOOKUP($A11,'sales data 3'!$B$2:$BI$21,BK$1+1,0)</f>
        <v>0</v>
      </c>
      <c r="BL11" s="147">
        <v>50.0</v>
      </c>
      <c r="BM11" s="146">
        <f t="shared" si="45"/>
        <v>99</v>
      </c>
      <c r="BN11" s="146">
        <f t="shared" si="46"/>
        <v>99</v>
      </c>
      <c r="BO11" s="66">
        <f>VLOOKUP($A11,'sales data 3'!$B$2:$BI$21,BO$1+1,0)</f>
        <v>0</v>
      </c>
      <c r="BP11" s="77">
        <f t="shared" si="47"/>
        <v>0</v>
      </c>
      <c r="BQ11" s="146">
        <f t="shared" si="48"/>
        <v>99</v>
      </c>
      <c r="BR11" s="146">
        <f t="shared" si="49"/>
        <v>99</v>
      </c>
      <c r="BS11" s="66">
        <f>VLOOKUP($A11,'sales data 3'!$B$2:$BI$21,BS$1+1,0)</f>
        <v>9</v>
      </c>
      <c r="BT11" s="77">
        <f t="shared" si="50"/>
        <v>0</v>
      </c>
      <c r="BU11" s="146">
        <f t="shared" si="51"/>
        <v>90</v>
      </c>
      <c r="BV11" s="146">
        <f t="shared" si="52"/>
        <v>90</v>
      </c>
      <c r="BW11" s="66">
        <f>VLOOKUP($A11,'sales data 3'!$B$2:$BI$21,BW$1+1,0)</f>
        <v>2</v>
      </c>
      <c r="BX11" s="77">
        <f t="shared" si="53"/>
        <v>0</v>
      </c>
      <c r="BY11" s="146">
        <f t="shared" si="54"/>
        <v>88</v>
      </c>
      <c r="BZ11" s="146">
        <f t="shared" si="55"/>
        <v>88</v>
      </c>
      <c r="CA11" s="66">
        <f>VLOOKUP($A11,'sales data 3'!$B$2:$BI$21,CA$1+1,0)</f>
        <v>0</v>
      </c>
      <c r="CB11" s="77">
        <f t="shared" si="56"/>
        <v>0</v>
      </c>
      <c r="CC11" s="146">
        <f t="shared" si="57"/>
        <v>88</v>
      </c>
      <c r="CD11" s="146">
        <f t="shared" si="58"/>
        <v>88</v>
      </c>
      <c r="CE11" s="66">
        <f>VLOOKUP($A11,'sales data 3'!$B$2:$BI$21,CE$1+1,0)</f>
        <v>9</v>
      </c>
      <c r="CF11" s="77">
        <f t="shared" si="59"/>
        <v>0</v>
      </c>
      <c r="CG11" s="146">
        <f t="shared" si="60"/>
        <v>79</v>
      </c>
      <c r="CH11" s="146">
        <f t="shared" si="61"/>
        <v>79</v>
      </c>
      <c r="CI11" s="66">
        <f>VLOOKUP($A11,'sales data 3'!$B$2:$BI$21,CI$1+1,0)</f>
        <v>2</v>
      </c>
      <c r="CJ11" s="77">
        <f t="shared" si="62"/>
        <v>0</v>
      </c>
      <c r="CK11" s="146">
        <f t="shared" si="63"/>
        <v>77</v>
      </c>
      <c r="CL11" s="146">
        <f t="shared" si="64"/>
        <v>77</v>
      </c>
      <c r="CM11" s="66">
        <f>VLOOKUP($A11,'sales data 3'!$B$2:$BI$21,CM$1+1,0)</f>
        <v>0</v>
      </c>
      <c r="CN11" s="77">
        <f t="shared" si="65"/>
        <v>0</v>
      </c>
      <c r="CO11" s="146">
        <f t="shared" si="66"/>
        <v>77</v>
      </c>
      <c r="CP11" s="146">
        <f t="shared" si="67"/>
        <v>77</v>
      </c>
      <c r="CQ11" s="66">
        <f>VLOOKUP($A11,'sales data 3'!$B$2:$BI$21,CQ$1+1,0)</f>
        <v>0</v>
      </c>
      <c r="CR11" s="77">
        <f t="shared" si="68"/>
        <v>0</v>
      </c>
      <c r="CS11" s="146">
        <f t="shared" si="69"/>
        <v>77</v>
      </c>
      <c r="CT11" s="146">
        <f t="shared" si="70"/>
        <v>77</v>
      </c>
      <c r="CU11" s="66">
        <f>VLOOKUP($A11,'sales data 3'!$B$2:$BI$21,CU$1+1,0)</f>
        <v>21</v>
      </c>
      <c r="CV11" s="147">
        <v>0.0</v>
      </c>
      <c r="CW11" s="146">
        <f t="shared" si="71"/>
        <v>56</v>
      </c>
      <c r="CX11" s="146">
        <f t="shared" si="72"/>
        <v>56</v>
      </c>
      <c r="CY11" s="66">
        <f>VLOOKUP($A11,'sales data 3'!$B$2:$BI$21,CY$1+1,0)</f>
        <v>0</v>
      </c>
      <c r="CZ11" s="77">
        <f t="shared" si="73"/>
        <v>0</v>
      </c>
      <c r="DA11" s="146">
        <f t="shared" si="74"/>
        <v>56</v>
      </c>
      <c r="DB11" s="146">
        <f t="shared" si="75"/>
        <v>56</v>
      </c>
      <c r="DC11" s="66">
        <f>VLOOKUP($A11,'sales data 3'!$B$2:$BI$21,DC$1+1,0)</f>
        <v>9</v>
      </c>
      <c r="DD11" s="77">
        <f t="shared" si="76"/>
        <v>0</v>
      </c>
      <c r="DE11" s="146">
        <f t="shared" si="77"/>
        <v>47</v>
      </c>
      <c r="DF11" s="146">
        <f t="shared" si="78"/>
        <v>47</v>
      </c>
      <c r="DG11" s="66">
        <f>VLOOKUP($A11,'sales data 3'!$B$2:$BI$21,DG$1+1,0)</f>
        <v>0</v>
      </c>
      <c r="DH11" s="77">
        <f t="shared" si="79"/>
        <v>0</v>
      </c>
      <c r="DI11" s="146">
        <f t="shared" si="80"/>
        <v>47</v>
      </c>
      <c r="DJ11" s="146">
        <f t="shared" si="81"/>
        <v>47</v>
      </c>
      <c r="DK11" s="66">
        <f>VLOOKUP($A11,'sales data 3'!$B$2:$BI$21,DK$1+1,0)</f>
        <v>0</v>
      </c>
      <c r="DL11" s="77">
        <f t="shared" si="82"/>
        <v>0</v>
      </c>
      <c r="DM11" s="146">
        <f t="shared" si="83"/>
        <v>47</v>
      </c>
      <c r="DN11" s="146">
        <f t="shared" si="84"/>
        <v>47</v>
      </c>
      <c r="DO11" s="66">
        <f>VLOOKUP($A11,'sales data 3'!$B$2:$BI$21,DO$1+1,0)</f>
        <v>8</v>
      </c>
      <c r="DP11" s="77">
        <f t="shared" si="85"/>
        <v>0</v>
      </c>
      <c r="DQ11" s="146">
        <f t="shared" si="86"/>
        <v>39</v>
      </c>
      <c r="DR11" s="146">
        <f t="shared" si="87"/>
        <v>39</v>
      </c>
      <c r="DS11" s="66">
        <f>VLOOKUP($A11,'sales data 3'!$B$2:$BI$21,DS$1+1,0)</f>
        <v>0</v>
      </c>
      <c r="DT11" s="77">
        <f t="shared" si="88"/>
        <v>0</v>
      </c>
      <c r="DU11" s="146">
        <f t="shared" si="89"/>
        <v>39</v>
      </c>
      <c r="DV11" s="146">
        <f t="shared" si="90"/>
        <v>39</v>
      </c>
      <c r="DW11" s="66">
        <f>VLOOKUP($A11,'sales data 3'!$B$2:$BI$21,DW$1+1,0)</f>
        <v>0</v>
      </c>
      <c r="DX11" s="77">
        <f t="shared" si="91"/>
        <v>0</v>
      </c>
      <c r="DY11" s="146">
        <f t="shared" si="92"/>
        <v>39</v>
      </c>
      <c r="DZ11" s="146">
        <f t="shared" si="93"/>
        <v>39</v>
      </c>
      <c r="EA11" s="66">
        <f>VLOOKUP($A11,'sales data 3'!$B$2:$BI$21,EA$1+1,0)</f>
        <v>15</v>
      </c>
      <c r="EB11" s="77">
        <f t="shared" si="94"/>
        <v>0</v>
      </c>
      <c r="EC11" s="146">
        <f t="shared" si="95"/>
        <v>24</v>
      </c>
      <c r="ED11" s="146">
        <f t="shared" si="96"/>
        <v>24</v>
      </c>
      <c r="EE11" s="66">
        <f>VLOOKUP($A11,'sales data 3'!$B$2:$BI$21,EE$1+1,0)</f>
        <v>0</v>
      </c>
      <c r="EF11" s="77">
        <f t="shared" si="97"/>
        <v>0</v>
      </c>
      <c r="EG11" s="146">
        <f t="shared" si="98"/>
        <v>24</v>
      </c>
      <c r="EH11" s="146">
        <f t="shared" si="99"/>
        <v>24</v>
      </c>
      <c r="EI11" s="66">
        <f>VLOOKUP($A11,'sales data 3'!$B$2:$BI$21,EI$1+1,0)</f>
        <v>0</v>
      </c>
      <c r="EJ11" s="77">
        <f t="shared" si="100"/>
        <v>0</v>
      </c>
      <c r="EK11" s="146">
        <f t="shared" si="101"/>
        <v>24</v>
      </c>
      <c r="EL11" s="146">
        <f t="shared" si="102"/>
        <v>24</v>
      </c>
      <c r="EM11" s="66">
        <f>VLOOKUP($A11,'sales data 3'!$B$2:$BI$21,EM$1+1,0)</f>
        <v>0</v>
      </c>
      <c r="EN11" s="77">
        <v>0.0</v>
      </c>
      <c r="EO11" s="146">
        <f t="shared" si="103"/>
        <v>24</v>
      </c>
      <c r="EP11" s="146">
        <f t="shared" si="104"/>
        <v>24</v>
      </c>
      <c r="EQ11" s="66">
        <f>VLOOKUP($A11,'sales data 3'!$B$2:$BI$21,EQ$1+1,0)</f>
        <v>0</v>
      </c>
      <c r="ER11" s="77">
        <f t="shared" si="105"/>
        <v>0</v>
      </c>
      <c r="ES11" s="146">
        <f t="shared" si="106"/>
        <v>24</v>
      </c>
      <c r="ET11" s="146">
        <f t="shared" si="107"/>
        <v>24</v>
      </c>
      <c r="EU11" s="66">
        <f>VLOOKUP($A11,'sales data 3'!$B$2:$BI$21,EU$1+1,0)</f>
        <v>0</v>
      </c>
      <c r="EV11" s="77">
        <f t="shared" si="108"/>
        <v>0</v>
      </c>
      <c r="EW11" s="146">
        <f t="shared" si="109"/>
        <v>24</v>
      </c>
      <c r="EX11" s="146">
        <f t="shared" si="110"/>
        <v>24</v>
      </c>
      <c r="EY11" s="66">
        <f>VLOOKUP($A11,'sales data 3'!$B$2:$BI$21,EY$1+1,0)</f>
        <v>0</v>
      </c>
      <c r="EZ11" s="77">
        <f t="shared" si="111"/>
        <v>0</v>
      </c>
      <c r="FA11" s="146">
        <f t="shared" si="112"/>
        <v>24</v>
      </c>
      <c r="FB11" s="146">
        <f t="shared" si="113"/>
        <v>24</v>
      </c>
      <c r="FC11" s="66">
        <f>VLOOKUP($A11,'sales data 3'!$B$2:$BI$21,FC$1+1,0)</f>
        <v>0</v>
      </c>
      <c r="FD11" s="77">
        <f t="shared" si="114"/>
        <v>0</v>
      </c>
      <c r="FE11" s="146">
        <f t="shared" si="115"/>
        <v>24</v>
      </c>
      <c r="FF11" s="146">
        <f t="shared" si="116"/>
        <v>24</v>
      </c>
      <c r="FG11" s="66">
        <f>VLOOKUP($A11,'sales data 3'!$B$2:$BI$21,FG$1+1,0)</f>
        <v>15</v>
      </c>
      <c r="FH11" s="77">
        <f t="shared" si="117"/>
        <v>0</v>
      </c>
      <c r="FI11" s="146">
        <f t="shared" si="118"/>
        <v>9</v>
      </c>
      <c r="FJ11" s="146">
        <f t="shared" si="119"/>
        <v>9</v>
      </c>
      <c r="FK11" s="66">
        <f>VLOOKUP($A11,'sales data 3'!$B$2:$BI$21,FK$1+1,0)</f>
        <v>0</v>
      </c>
      <c r="FL11" s="77">
        <f t="shared" si="120"/>
        <v>0</v>
      </c>
      <c r="FM11" s="146">
        <f t="shared" si="121"/>
        <v>9</v>
      </c>
      <c r="FN11" s="146">
        <f t="shared" si="122"/>
        <v>9</v>
      </c>
      <c r="FO11" s="66">
        <f>VLOOKUP($A11,'sales data 3'!$B$2:$BI$21,FO$1+1,0)</f>
        <v>0</v>
      </c>
      <c r="FP11" s="77">
        <f t="shared" si="123"/>
        <v>0</v>
      </c>
      <c r="FQ11" s="146">
        <f t="shared" si="124"/>
        <v>9</v>
      </c>
      <c r="FR11" s="146">
        <f t="shared" si="125"/>
        <v>9</v>
      </c>
      <c r="FS11" s="66">
        <f>VLOOKUP($A11,'sales data 3'!$B$2:$BI$21,FS$1+1,0)</f>
        <v>0</v>
      </c>
      <c r="FT11" s="143">
        <v>50.0</v>
      </c>
      <c r="FU11" s="146">
        <f t="shared" si="126"/>
        <v>59</v>
      </c>
      <c r="FV11" s="146">
        <f t="shared" si="127"/>
        <v>59</v>
      </c>
      <c r="FW11" s="66">
        <f>VLOOKUP($A11,'sales data 3'!$B$2:$BI$21,FW$1+1,0)</f>
        <v>4</v>
      </c>
      <c r="FX11" s="77">
        <f t="shared" si="128"/>
        <v>0</v>
      </c>
      <c r="FY11" s="146">
        <f t="shared" si="129"/>
        <v>55</v>
      </c>
      <c r="FZ11" s="146">
        <f t="shared" si="130"/>
        <v>55</v>
      </c>
      <c r="GA11" s="66">
        <f>VLOOKUP($A11,'sales data 3'!$B$2:$BI$21,GA$1+1,0)</f>
        <v>5</v>
      </c>
      <c r="GB11" s="77">
        <f t="shared" si="131"/>
        <v>0</v>
      </c>
      <c r="GC11" s="146">
        <f t="shared" si="132"/>
        <v>50</v>
      </c>
      <c r="GD11" s="146">
        <f t="shared" si="133"/>
        <v>50</v>
      </c>
      <c r="GE11" s="66">
        <f>VLOOKUP($A11,'sales data 3'!$B$2:$BI$21,GE$1+1,0)</f>
        <v>0</v>
      </c>
      <c r="GF11" s="77">
        <f t="shared" si="134"/>
        <v>0</v>
      </c>
      <c r="GG11" s="146">
        <f t="shared" si="135"/>
        <v>50</v>
      </c>
      <c r="GH11" s="146">
        <f t="shared" si="136"/>
        <v>50</v>
      </c>
      <c r="GI11" s="66">
        <f>VLOOKUP($A11,'sales data 3'!$B$2:$BI$21,GI$1+1,0)</f>
        <v>0</v>
      </c>
      <c r="GJ11" s="77">
        <f t="shared" si="137"/>
        <v>0</v>
      </c>
      <c r="GK11" s="146">
        <f t="shared" si="138"/>
        <v>50</v>
      </c>
      <c r="GL11" s="146">
        <f t="shared" si="139"/>
        <v>50</v>
      </c>
      <c r="GM11" s="66">
        <f>VLOOKUP($A11,'sales data 3'!$B$2:$BI$21,GM$1+1,0)</f>
        <v>0</v>
      </c>
      <c r="GN11" s="77">
        <f t="shared" si="140"/>
        <v>0</v>
      </c>
      <c r="GO11" s="146">
        <f t="shared" si="141"/>
        <v>50</v>
      </c>
      <c r="GP11" s="146">
        <f t="shared" si="142"/>
        <v>50</v>
      </c>
      <c r="GQ11" s="66">
        <f>VLOOKUP($A11,'sales data 3'!$B$2:$BI$21,GQ$1+1,0)</f>
        <v>0</v>
      </c>
      <c r="GR11" s="77">
        <f t="shared" si="143"/>
        <v>0</v>
      </c>
      <c r="GS11" s="146">
        <f t="shared" si="144"/>
        <v>50</v>
      </c>
      <c r="GT11" s="146">
        <f t="shared" si="145"/>
        <v>50</v>
      </c>
      <c r="GU11" s="66">
        <f>VLOOKUP($A11,'sales data 3'!$B$2:$BI$21,GU$1+1,0)</f>
        <v>0</v>
      </c>
      <c r="GV11" s="77">
        <f t="shared" si="146"/>
        <v>0</v>
      </c>
      <c r="GW11" s="146">
        <f t="shared" si="147"/>
        <v>50</v>
      </c>
      <c r="GX11" s="146">
        <f t="shared" si="148"/>
        <v>50</v>
      </c>
      <c r="GY11" s="66">
        <f>VLOOKUP($A11,'sales data 3'!$B$2:$BI$21,GY$1+1,0)</f>
        <v>0</v>
      </c>
      <c r="GZ11" s="77">
        <f t="shared" si="149"/>
        <v>0</v>
      </c>
      <c r="HA11" s="146">
        <f t="shared" si="150"/>
        <v>50</v>
      </c>
      <c r="HB11" s="146">
        <f t="shared" si="151"/>
        <v>50</v>
      </c>
      <c r="HC11" s="66">
        <f>VLOOKUP($A11,'sales data 3'!$B$2:$BI$21,HC$1+1,0)</f>
        <v>0</v>
      </c>
      <c r="HD11" s="77">
        <f t="shared" si="152"/>
        <v>0</v>
      </c>
      <c r="HE11" s="146">
        <f t="shared" si="153"/>
        <v>50</v>
      </c>
      <c r="HF11" s="146">
        <f t="shared" si="154"/>
        <v>50</v>
      </c>
      <c r="HG11" s="66">
        <f>VLOOKUP($A11,'sales data 3'!$B$2:$BI$21,HG$1+1,0)</f>
        <v>0</v>
      </c>
      <c r="HH11" s="77">
        <f t="shared" si="155"/>
        <v>0</v>
      </c>
      <c r="HI11" s="146">
        <f t="shared" si="156"/>
        <v>50</v>
      </c>
      <c r="HJ11" s="146">
        <f t="shared" si="157"/>
        <v>50</v>
      </c>
      <c r="HK11" s="66">
        <f>VLOOKUP($A11,'sales data 3'!$B$2:$BI$21,HK$1+1,0)</f>
        <v>0</v>
      </c>
      <c r="HL11" s="77">
        <f t="shared" si="158"/>
        <v>0</v>
      </c>
      <c r="HM11" s="146">
        <f t="shared" si="159"/>
        <v>50</v>
      </c>
      <c r="HN11" s="146">
        <f t="shared" si="160"/>
        <v>50</v>
      </c>
      <c r="HO11" s="66">
        <f>VLOOKUP($A11,'sales data 3'!$B$2:$BI$21,HO$1+1,0)</f>
        <v>0</v>
      </c>
      <c r="HP11" s="77">
        <v>50.0</v>
      </c>
      <c r="HQ11" s="146">
        <f t="shared" si="161"/>
        <v>100</v>
      </c>
      <c r="HR11" s="146">
        <f t="shared" si="162"/>
        <v>100</v>
      </c>
      <c r="HS11" s="66">
        <f>VLOOKUP($A11,'sales data 3'!$B$2:$BI$21,HS$1+1,0)</f>
        <v>0</v>
      </c>
      <c r="HT11" s="77">
        <f t="shared" si="163"/>
        <v>0</v>
      </c>
      <c r="HU11" s="146">
        <f t="shared" si="164"/>
        <v>100</v>
      </c>
      <c r="HV11" s="146">
        <f t="shared" si="165"/>
        <v>100</v>
      </c>
      <c r="HW11" s="66">
        <f>VLOOKUP($A11,'sales data 3'!$B$2:$BI$21,HW$1+1,0)</f>
        <v>0</v>
      </c>
      <c r="HX11" s="77">
        <f t="shared" si="166"/>
        <v>0</v>
      </c>
      <c r="HY11" s="146">
        <f t="shared" si="167"/>
        <v>100</v>
      </c>
      <c r="HZ11" s="146">
        <f t="shared" si="168"/>
        <v>100</v>
      </c>
      <c r="IA11" s="66">
        <f>VLOOKUP($A11,'sales data 3'!$B$2:$BI$21,IA$1+1,0)</f>
        <v>0</v>
      </c>
      <c r="IB11" s="77">
        <f t="shared" si="169"/>
        <v>0</v>
      </c>
      <c r="IC11" s="146">
        <f t="shared" si="170"/>
        <v>100</v>
      </c>
      <c r="IE11" s="66"/>
      <c r="II11" s="66"/>
      <c r="IM11" s="66"/>
      <c r="IQ11" s="66"/>
      <c r="IU11" s="66"/>
    </row>
    <row r="12">
      <c r="A12" s="77" t="s">
        <v>13</v>
      </c>
      <c r="B12" s="146">
        <v>74.0</v>
      </c>
      <c r="C12" s="77">
        <f>VLOOKUP($A12,'sales data 3'!$B$2:$BI$21,C$1+1,0)</f>
        <v>0</v>
      </c>
      <c r="D12" s="77">
        <f t="shared" si="1"/>
        <v>0</v>
      </c>
      <c r="E12" s="146">
        <f t="shared" si="171"/>
        <v>74</v>
      </c>
      <c r="F12" s="146">
        <f t="shared" si="2"/>
        <v>74</v>
      </c>
      <c r="G12" s="66">
        <f>VLOOKUP($A12,'sales data 3'!$B$2:$BI$21,G$1+1,0)</f>
        <v>0</v>
      </c>
      <c r="H12" s="77">
        <f t="shared" si="3"/>
        <v>0</v>
      </c>
      <c r="I12" s="146">
        <f t="shared" si="4"/>
        <v>74</v>
      </c>
      <c r="J12" s="146">
        <f t="shared" si="5"/>
        <v>74</v>
      </c>
      <c r="K12" s="66">
        <f>VLOOKUP($A12,'sales data 3'!$B$2:$BI$21,K$1+1,0)</f>
        <v>30</v>
      </c>
      <c r="L12" s="77">
        <f t="shared" si="6"/>
        <v>0</v>
      </c>
      <c r="M12" s="146">
        <f t="shared" si="7"/>
        <v>44</v>
      </c>
      <c r="N12" s="146">
        <f t="shared" si="8"/>
        <v>44</v>
      </c>
      <c r="O12" s="66">
        <f>VLOOKUP($A12,'sales data 3'!$B$2:$BI$21,O$1+1,0)</f>
        <v>16</v>
      </c>
      <c r="P12" s="77">
        <f t="shared" si="9"/>
        <v>0</v>
      </c>
      <c r="Q12" s="146">
        <f t="shared" si="10"/>
        <v>28</v>
      </c>
      <c r="R12" s="146">
        <f t="shared" si="11"/>
        <v>28</v>
      </c>
      <c r="S12" s="66">
        <f>VLOOKUP($A12,'sales data 3'!$B$2:$BI$21,S$1+1,0)</f>
        <v>0</v>
      </c>
      <c r="T12" s="77">
        <f t="shared" si="12"/>
        <v>0</v>
      </c>
      <c r="U12" s="146">
        <f t="shared" si="13"/>
        <v>28</v>
      </c>
      <c r="V12" s="146">
        <f t="shared" si="14"/>
        <v>28</v>
      </c>
      <c r="W12" s="66">
        <f>VLOOKUP($A12,'sales data 3'!$B$2:$BI$21,W$1+1,0)</f>
        <v>6</v>
      </c>
      <c r="X12" s="77">
        <f t="shared" si="15"/>
        <v>0</v>
      </c>
      <c r="Y12" s="146">
        <f t="shared" si="16"/>
        <v>22</v>
      </c>
      <c r="Z12" s="146">
        <f t="shared" si="17"/>
        <v>22</v>
      </c>
      <c r="AA12" s="66">
        <f>VLOOKUP($A12,'sales data 3'!$B$2:$BI$21,AA$1+1,0)</f>
        <v>0</v>
      </c>
      <c r="AB12" s="77">
        <f t="shared" si="18"/>
        <v>0</v>
      </c>
      <c r="AC12" s="146">
        <f t="shared" si="19"/>
        <v>22</v>
      </c>
      <c r="AD12" s="146">
        <f t="shared" si="20"/>
        <v>22</v>
      </c>
      <c r="AE12" s="66">
        <f>VLOOKUP($A12,'sales data 3'!$B$2:$BI$21,AE$1+1,0)</f>
        <v>0</v>
      </c>
      <c r="AF12" s="77">
        <f t="shared" si="21"/>
        <v>0</v>
      </c>
      <c r="AG12" s="146">
        <f t="shared" si="22"/>
        <v>22</v>
      </c>
      <c r="AH12" s="146">
        <f t="shared" si="23"/>
        <v>22</v>
      </c>
      <c r="AI12" s="66">
        <f>VLOOKUP($A12,'sales data 3'!$B$2:$BI$21,AI$1+1,0)</f>
        <v>0</v>
      </c>
      <c r="AJ12" s="77">
        <f t="shared" si="24"/>
        <v>0</v>
      </c>
      <c r="AK12" s="146">
        <f t="shared" si="25"/>
        <v>22</v>
      </c>
      <c r="AL12" s="146">
        <f t="shared" si="26"/>
        <v>22</v>
      </c>
      <c r="AM12" s="66">
        <f>VLOOKUP($A12,'sales data 3'!$B$2:$BI$21,AM$1+1,0)</f>
        <v>0</v>
      </c>
      <c r="AN12" s="77">
        <f t="shared" si="27"/>
        <v>0</v>
      </c>
      <c r="AO12" s="146">
        <f t="shared" si="28"/>
        <v>22</v>
      </c>
      <c r="AP12" s="146">
        <f t="shared" si="29"/>
        <v>22</v>
      </c>
      <c r="AQ12" s="66">
        <f>VLOOKUP($A12,'sales data 3'!$B$2:$BI$21,AQ$1+1,0)</f>
        <v>0</v>
      </c>
      <c r="AR12" s="77">
        <f t="shared" si="30"/>
        <v>0</v>
      </c>
      <c r="AS12" s="146">
        <f t="shared" si="31"/>
        <v>22</v>
      </c>
      <c r="AT12" s="146">
        <f t="shared" si="32"/>
        <v>22</v>
      </c>
      <c r="AU12" s="66">
        <f>VLOOKUP($A12,'sales data 3'!$B$2:$BI$21,AU$1+1,0)</f>
        <v>0</v>
      </c>
      <c r="AV12" s="77">
        <f t="shared" si="33"/>
        <v>0</v>
      </c>
      <c r="AW12" s="146">
        <f t="shared" si="34"/>
        <v>22</v>
      </c>
      <c r="AX12" s="146">
        <f t="shared" si="35"/>
        <v>22</v>
      </c>
      <c r="AY12" s="66">
        <f>VLOOKUP($A12,'sales data 3'!$B$2:$BI$21,AY$1+1,0)</f>
        <v>16</v>
      </c>
      <c r="AZ12" s="77">
        <f t="shared" si="36"/>
        <v>0</v>
      </c>
      <c r="BA12" s="146">
        <f t="shared" si="37"/>
        <v>6</v>
      </c>
      <c r="BB12" s="146">
        <f t="shared" si="38"/>
        <v>6</v>
      </c>
      <c r="BC12" s="66">
        <f>VLOOKUP($A12,'sales data 3'!$B$2:$BI$21,BC$1+1,0)</f>
        <v>0</v>
      </c>
      <c r="BD12" s="77">
        <f t="shared" si="39"/>
        <v>0</v>
      </c>
      <c r="BE12" s="146">
        <f t="shared" si="40"/>
        <v>6</v>
      </c>
      <c r="BF12" s="146">
        <f t="shared" si="41"/>
        <v>6</v>
      </c>
      <c r="BG12" s="66">
        <f>VLOOKUP($A12,'sales data 3'!$B$2:$BI$21,BG$1+1,0)</f>
        <v>0</v>
      </c>
      <c r="BH12" s="77">
        <f t="shared" si="42"/>
        <v>0</v>
      </c>
      <c r="BI12" s="146">
        <f t="shared" si="43"/>
        <v>6</v>
      </c>
      <c r="BJ12" s="146">
        <f t="shared" si="44"/>
        <v>6</v>
      </c>
      <c r="BK12" s="66">
        <f>VLOOKUP($A12,'sales data 3'!$B$2:$BI$21,BK$1+1,0)</f>
        <v>8</v>
      </c>
      <c r="BL12" s="77">
        <v>50.0</v>
      </c>
      <c r="BM12" s="146">
        <f t="shared" si="45"/>
        <v>48</v>
      </c>
      <c r="BN12" s="146">
        <f t="shared" si="46"/>
        <v>48</v>
      </c>
      <c r="BO12" s="66">
        <f>VLOOKUP($A12,'sales data 3'!$B$2:$BI$21,BO$1+1,0)</f>
        <v>0</v>
      </c>
      <c r="BP12" s="77">
        <f t="shared" si="47"/>
        <v>0</v>
      </c>
      <c r="BQ12" s="146">
        <f t="shared" si="48"/>
        <v>48</v>
      </c>
      <c r="BR12" s="146">
        <f t="shared" si="49"/>
        <v>48</v>
      </c>
      <c r="BS12" s="66">
        <f>VLOOKUP($A12,'sales data 3'!$B$2:$BI$21,BS$1+1,0)</f>
        <v>0</v>
      </c>
      <c r="BT12" s="77">
        <f t="shared" si="50"/>
        <v>0</v>
      </c>
      <c r="BU12" s="146">
        <f t="shared" si="51"/>
        <v>48</v>
      </c>
      <c r="BV12" s="146">
        <f t="shared" si="52"/>
        <v>48</v>
      </c>
      <c r="BW12" s="66">
        <f>VLOOKUP($A12,'sales data 3'!$B$2:$BI$21,BW$1+1,0)</f>
        <v>0</v>
      </c>
      <c r="BX12" s="77">
        <f t="shared" si="53"/>
        <v>0</v>
      </c>
      <c r="BY12" s="146">
        <f t="shared" si="54"/>
        <v>48</v>
      </c>
      <c r="BZ12" s="146">
        <f t="shared" si="55"/>
        <v>48</v>
      </c>
      <c r="CA12" s="66">
        <f>VLOOKUP($A12,'sales data 3'!$B$2:$BI$21,CA$1+1,0)</f>
        <v>0</v>
      </c>
      <c r="CB12" s="77">
        <f t="shared" si="56"/>
        <v>0</v>
      </c>
      <c r="CC12" s="146">
        <f t="shared" si="57"/>
        <v>48</v>
      </c>
      <c r="CD12" s="146">
        <f t="shared" si="58"/>
        <v>48</v>
      </c>
      <c r="CE12" s="66">
        <f>VLOOKUP($A12,'sales data 3'!$B$2:$BI$21,CE$1+1,0)</f>
        <v>0</v>
      </c>
      <c r="CF12" s="77">
        <f t="shared" si="59"/>
        <v>0</v>
      </c>
      <c r="CG12" s="146">
        <f t="shared" si="60"/>
        <v>48</v>
      </c>
      <c r="CH12" s="146">
        <f t="shared" si="61"/>
        <v>48</v>
      </c>
      <c r="CI12" s="66">
        <f>VLOOKUP($A12,'sales data 3'!$B$2:$BI$21,CI$1+1,0)</f>
        <v>0</v>
      </c>
      <c r="CJ12" s="77">
        <f t="shared" si="62"/>
        <v>0</v>
      </c>
      <c r="CK12" s="146">
        <f t="shared" si="63"/>
        <v>48</v>
      </c>
      <c r="CL12" s="146">
        <f t="shared" si="64"/>
        <v>48</v>
      </c>
      <c r="CM12" s="66">
        <f>VLOOKUP($A12,'sales data 3'!$B$2:$BI$21,CM$1+1,0)</f>
        <v>0</v>
      </c>
      <c r="CN12" s="77">
        <f t="shared" si="65"/>
        <v>0</v>
      </c>
      <c r="CO12" s="146">
        <f t="shared" si="66"/>
        <v>48</v>
      </c>
      <c r="CP12" s="146">
        <f t="shared" si="67"/>
        <v>48</v>
      </c>
      <c r="CQ12" s="66">
        <f>VLOOKUP($A12,'sales data 3'!$B$2:$BI$21,CQ$1+1,0)</f>
        <v>0</v>
      </c>
      <c r="CR12" s="77">
        <f t="shared" si="68"/>
        <v>0</v>
      </c>
      <c r="CS12" s="146">
        <f t="shared" si="69"/>
        <v>48</v>
      </c>
      <c r="CT12" s="146">
        <f t="shared" si="70"/>
        <v>48</v>
      </c>
      <c r="CU12" s="66">
        <f>VLOOKUP($A12,'sales data 3'!$B$2:$BI$21,CU$1+1,0)</f>
        <v>0</v>
      </c>
      <c r="CV12" s="147">
        <v>0.0</v>
      </c>
      <c r="CW12" s="146">
        <f t="shared" si="71"/>
        <v>48</v>
      </c>
      <c r="CX12" s="146">
        <f t="shared" si="72"/>
        <v>48</v>
      </c>
      <c r="CY12" s="66">
        <f>VLOOKUP($A12,'sales data 3'!$B$2:$BI$21,CY$1+1,0)</f>
        <v>0</v>
      </c>
      <c r="CZ12" s="77">
        <f t="shared" si="73"/>
        <v>0</v>
      </c>
      <c r="DA12" s="146">
        <f t="shared" si="74"/>
        <v>48</v>
      </c>
      <c r="DB12" s="146">
        <f t="shared" si="75"/>
        <v>48</v>
      </c>
      <c r="DC12" s="66">
        <f>VLOOKUP($A12,'sales data 3'!$B$2:$BI$21,DC$1+1,0)</f>
        <v>0</v>
      </c>
      <c r="DD12" s="77">
        <f t="shared" si="76"/>
        <v>0</v>
      </c>
      <c r="DE12" s="146">
        <f t="shared" si="77"/>
        <v>48</v>
      </c>
      <c r="DF12" s="146">
        <f t="shared" si="78"/>
        <v>48</v>
      </c>
      <c r="DG12" s="66">
        <f>VLOOKUP($A12,'sales data 3'!$B$2:$BI$21,DG$1+1,0)</f>
        <v>0</v>
      </c>
      <c r="DH12" s="77">
        <f t="shared" si="79"/>
        <v>0</v>
      </c>
      <c r="DI12" s="146">
        <f t="shared" si="80"/>
        <v>48</v>
      </c>
      <c r="DJ12" s="146">
        <f t="shared" si="81"/>
        <v>48</v>
      </c>
      <c r="DK12" s="66">
        <f>VLOOKUP($A12,'sales data 3'!$B$2:$BI$21,DK$1+1,0)</f>
        <v>0</v>
      </c>
      <c r="DL12" s="77">
        <f t="shared" si="82"/>
        <v>0</v>
      </c>
      <c r="DM12" s="146">
        <f t="shared" si="83"/>
        <v>48</v>
      </c>
      <c r="DN12" s="146">
        <f t="shared" si="84"/>
        <v>48</v>
      </c>
      <c r="DO12" s="66">
        <f>VLOOKUP($A12,'sales data 3'!$B$2:$BI$21,DO$1+1,0)</f>
        <v>8</v>
      </c>
      <c r="DP12" s="77">
        <f t="shared" si="85"/>
        <v>0</v>
      </c>
      <c r="DQ12" s="146">
        <f t="shared" si="86"/>
        <v>40</v>
      </c>
      <c r="DR12" s="146">
        <f t="shared" si="87"/>
        <v>40</v>
      </c>
      <c r="DS12" s="66">
        <f>VLOOKUP($A12,'sales data 3'!$B$2:$BI$21,DS$1+1,0)</f>
        <v>0</v>
      </c>
      <c r="DT12" s="77">
        <f t="shared" si="88"/>
        <v>0</v>
      </c>
      <c r="DU12" s="146">
        <f t="shared" si="89"/>
        <v>40</v>
      </c>
      <c r="DV12" s="146">
        <f t="shared" si="90"/>
        <v>40</v>
      </c>
      <c r="DW12" s="66">
        <f>VLOOKUP($A12,'sales data 3'!$B$2:$BI$21,DW$1+1,0)</f>
        <v>0</v>
      </c>
      <c r="DX12" s="77">
        <f t="shared" si="91"/>
        <v>0</v>
      </c>
      <c r="DY12" s="146">
        <f t="shared" si="92"/>
        <v>40</v>
      </c>
      <c r="DZ12" s="146">
        <f t="shared" si="93"/>
        <v>40</v>
      </c>
      <c r="EA12" s="66">
        <f>VLOOKUP($A12,'sales data 3'!$B$2:$BI$21,EA$1+1,0)</f>
        <v>2</v>
      </c>
      <c r="EB12" s="77">
        <f t="shared" si="94"/>
        <v>0</v>
      </c>
      <c r="EC12" s="146">
        <f t="shared" si="95"/>
        <v>38</v>
      </c>
      <c r="ED12" s="146">
        <f t="shared" si="96"/>
        <v>38</v>
      </c>
      <c r="EE12" s="66">
        <f>VLOOKUP($A12,'sales data 3'!$B$2:$BI$21,EE$1+1,0)</f>
        <v>0</v>
      </c>
      <c r="EF12" s="77">
        <f t="shared" si="97"/>
        <v>0</v>
      </c>
      <c r="EG12" s="146">
        <f t="shared" si="98"/>
        <v>38</v>
      </c>
      <c r="EH12" s="146">
        <f t="shared" si="99"/>
        <v>38</v>
      </c>
      <c r="EI12" s="66">
        <f>VLOOKUP($A12,'sales data 3'!$B$2:$BI$21,EI$1+1,0)</f>
        <v>0</v>
      </c>
      <c r="EJ12" s="77">
        <f t="shared" si="100"/>
        <v>0</v>
      </c>
      <c r="EK12" s="146">
        <f t="shared" si="101"/>
        <v>38</v>
      </c>
      <c r="EL12" s="146">
        <f t="shared" si="102"/>
        <v>38</v>
      </c>
      <c r="EM12" s="66">
        <f>VLOOKUP($A12,'sales data 3'!$B$2:$BI$21,EM$1+1,0)</f>
        <v>0</v>
      </c>
      <c r="EN12" s="77">
        <v>0.0</v>
      </c>
      <c r="EO12" s="146">
        <f t="shared" si="103"/>
        <v>38</v>
      </c>
      <c r="EP12" s="146">
        <f t="shared" si="104"/>
        <v>38</v>
      </c>
      <c r="EQ12" s="66">
        <f>VLOOKUP($A12,'sales data 3'!$B$2:$BI$21,EQ$1+1,0)</f>
        <v>0</v>
      </c>
      <c r="ER12" s="77">
        <f t="shared" si="105"/>
        <v>0</v>
      </c>
      <c r="ES12" s="146">
        <f t="shared" si="106"/>
        <v>38</v>
      </c>
      <c r="ET12" s="146">
        <f t="shared" si="107"/>
        <v>38</v>
      </c>
      <c r="EU12" s="66">
        <f>VLOOKUP($A12,'sales data 3'!$B$2:$BI$21,EU$1+1,0)</f>
        <v>0</v>
      </c>
      <c r="EV12" s="77">
        <f t="shared" si="108"/>
        <v>0</v>
      </c>
      <c r="EW12" s="146">
        <f t="shared" si="109"/>
        <v>38</v>
      </c>
      <c r="EX12" s="146">
        <f t="shared" si="110"/>
        <v>38</v>
      </c>
      <c r="EY12" s="66">
        <f>VLOOKUP($A12,'sales data 3'!$B$2:$BI$21,EY$1+1,0)</f>
        <v>0</v>
      </c>
      <c r="EZ12" s="77">
        <f t="shared" si="111"/>
        <v>0</v>
      </c>
      <c r="FA12" s="146">
        <f t="shared" si="112"/>
        <v>38</v>
      </c>
      <c r="FB12" s="146">
        <f t="shared" si="113"/>
        <v>38</v>
      </c>
      <c r="FC12" s="66">
        <f>VLOOKUP($A12,'sales data 3'!$B$2:$BI$21,FC$1+1,0)</f>
        <v>0</v>
      </c>
      <c r="FD12" s="77">
        <f t="shared" si="114"/>
        <v>0</v>
      </c>
      <c r="FE12" s="146">
        <f t="shared" si="115"/>
        <v>38</v>
      </c>
      <c r="FF12" s="146">
        <f t="shared" si="116"/>
        <v>38</v>
      </c>
      <c r="FG12" s="66">
        <f>VLOOKUP($A12,'sales data 3'!$B$2:$BI$21,FG$1+1,0)</f>
        <v>6</v>
      </c>
      <c r="FH12" s="77">
        <f t="shared" si="117"/>
        <v>0</v>
      </c>
      <c r="FI12" s="146">
        <f t="shared" si="118"/>
        <v>32</v>
      </c>
      <c r="FJ12" s="146">
        <f t="shared" si="119"/>
        <v>32</v>
      </c>
      <c r="FK12" s="66">
        <f>VLOOKUP($A12,'sales data 3'!$B$2:$BI$21,FK$1+1,0)</f>
        <v>0</v>
      </c>
      <c r="FL12" s="77">
        <f t="shared" si="120"/>
        <v>0</v>
      </c>
      <c r="FM12" s="146">
        <f t="shared" si="121"/>
        <v>32</v>
      </c>
      <c r="FN12" s="146">
        <f t="shared" si="122"/>
        <v>32</v>
      </c>
      <c r="FO12" s="66">
        <f>VLOOKUP($A12,'sales data 3'!$B$2:$BI$21,FO$1+1,0)</f>
        <v>0</v>
      </c>
      <c r="FP12" s="77">
        <f t="shared" si="123"/>
        <v>0</v>
      </c>
      <c r="FQ12" s="146">
        <f t="shared" si="124"/>
        <v>32</v>
      </c>
      <c r="FR12" s="146">
        <f t="shared" si="125"/>
        <v>32</v>
      </c>
      <c r="FS12" s="66">
        <f>VLOOKUP($A12,'sales data 3'!$B$2:$BI$21,FS$1+1,0)</f>
        <v>0</v>
      </c>
      <c r="FT12" s="143">
        <v>50.0</v>
      </c>
      <c r="FU12" s="146">
        <f t="shared" si="126"/>
        <v>82</v>
      </c>
      <c r="FV12" s="146">
        <f t="shared" si="127"/>
        <v>82</v>
      </c>
      <c r="FW12" s="66">
        <f>VLOOKUP($A12,'sales data 3'!$B$2:$BI$21,FW$1+1,0)</f>
        <v>0</v>
      </c>
      <c r="FX12" s="77">
        <f t="shared" si="128"/>
        <v>0</v>
      </c>
      <c r="FY12" s="146">
        <f t="shared" si="129"/>
        <v>82</v>
      </c>
      <c r="FZ12" s="146">
        <f t="shared" si="130"/>
        <v>82</v>
      </c>
      <c r="GA12" s="66">
        <f>VLOOKUP($A12,'sales data 3'!$B$2:$BI$21,GA$1+1,0)</f>
        <v>5</v>
      </c>
      <c r="GB12" s="77">
        <f t="shared" si="131"/>
        <v>0</v>
      </c>
      <c r="GC12" s="146">
        <f t="shared" si="132"/>
        <v>77</v>
      </c>
      <c r="GD12" s="146">
        <f t="shared" si="133"/>
        <v>77</v>
      </c>
      <c r="GE12" s="66">
        <f>VLOOKUP($A12,'sales data 3'!$B$2:$BI$21,GE$1+1,0)</f>
        <v>0</v>
      </c>
      <c r="GF12" s="77">
        <f t="shared" si="134"/>
        <v>0</v>
      </c>
      <c r="GG12" s="146">
        <f t="shared" si="135"/>
        <v>77</v>
      </c>
      <c r="GH12" s="146">
        <f t="shared" si="136"/>
        <v>77</v>
      </c>
      <c r="GI12" s="66">
        <f>VLOOKUP($A12,'sales data 3'!$B$2:$BI$21,GI$1+1,0)</f>
        <v>0</v>
      </c>
      <c r="GJ12" s="77">
        <f t="shared" si="137"/>
        <v>0</v>
      </c>
      <c r="GK12" s="146">
        <f t="shared" si="138"/>
        <v>77</v>
      </c>
      <c r="GL12" s="146">
        <f t="shared" si="139"/>
        <v>77</v>
      </c>
      <c r="GM12" s="66">
        <f>VLOOKUP($A12,'sales data 3'!$B$2:$BI$21,GM$1+1,0)</f>
        <v>5</v>
      </c>
      <c r="GN12" s="77">
        <f t="shared" si="140"/>
        <v>0</v>
      </c>
      <c r="GO12" s="146">
        <f t="shared" si="141"/>
        <v>72</v>
      </c>
      <c r="GP12" s="146">
        <f t="shared" si="142"/>
        <v>72</v>
      </c>
      <c r="GQ12" s="66">
        <f>VLOOKUP($A12,'sales data 3'!$B$2:$BI$21,GQ$1+1,0)</f>
        <v>0</v>
      </c>
      <c r="GR12" s="77">
        <f t="shared" si="143"/>
        <v>0</v>
      </c>
      <c r="GS12" s="146">
        <f t="shared" si="144"/>
        <v>72</v>
      </c>
      <c r="GT12" s="146">
        <f t="shared" si="145"/>
        <v>72</v>
      </c>
      <c r="GU12" s="66">
        <f>VLOOKUP($A12,'sales data 3'!$B$2:$BI$21,GU$1+1,0)</f>
        <v>20</v>
      </c>
      <c r="GV12" s="77">
        <f t="shared" si="146"/>
        <v>0</v>
      </c>
      <c r="GW12" s="146">
        <f t="shared" si="147"/>
        <v>52</v>
      </c>
      <c r="GX12" s="146">
        <f t="shared" si="148"/>
        <v>52</v>
      </c>
      <c r="GY12" s="66">
        <f>VLOOKUP($A12,'sales data 3'!$B$2:$BI$21,GY$1+1,0)</f>
        <v>0</v>
      </c>
      <c r="GZ12" s="77">
        <f t="shared" si="149"/>
        <v>0</v>
      </c>
      <c r="HA12" s="146">
        <f t="shared" si="150"/>
        <v>52</v>
      </c>
      <c r="HB12" s="146">
        <f t="shared" si="151"/>
        <v>52</v>
      </c>
      <c r="HC12" s="66">
        <f>VLOOKUP($A12,'sales data 3'!$B$2:$BI$21,HC$1+1,0)</f>
        <v>8</v>
      </c>
      <c r="HD12" s="77">
        <f t="shared" si="152"/>
        <v>0</v>
      </c>
      <c r="HE12" s="146">
        <f t="shared" si="153"/>
        <v>44</v>
      </c>
      <c r="HF12" s="146">
        <f t="shared" si="154"/>
        <v>44</v>
      </c>
      <c r="HG12" s="66">
        <f>VLOOKUP($A12,'sales data 3'!$B$2:$BI$21,HG$1+1,0)</f>
        <v>0</v>
      </c>
      <c r="HH12" s="77">
        <f t="shared" si="155"/>
        <v>0</v>
      </c>
      <c r="HI12" s="146">
        <f t="shared" si="156"/>
        <v>44</v>
      </c>
      <c r="HJ12" s="146">
        <f t="shared" si="157"/>
        <v>44</v>
      </c>
      <c r="HK12" s="66">
        <f>VLOOKUP($A12,'sales data 3'!$B$2:$BI$21,HK$1+1,0)</f>
        <v>0</v>
      </c>
      <c r="HL12" s="77">
        <f t="shared" si="158"/>
        <v>0</v>
      </c>
      <c r="HM12" s="146">
        <f t="shared" si="159"/>
        <v>44</v>
      </c>
      <c r="HN12" s="146">
        <f t="shared" si="160"/>
        <v>44</v>
      </c>
      <c r="HO12" s="66">
        <f>VLOOKUP($A12,'sales data 3'!$B$2:$BI$21,HO$1+1,0)</f>
        <v>0</v>
      </c>
      <c r="HP12" s="77">
        <v>50.0</v>
      </c>
      <c r="HQ12" s="146">
        <f t="shared" si="161"/>
        <v>94</v>
      </c>
      <c r="HR12" s="146">
        <f t="shared" si="162"/>
        <v>94</v>
      </c>
      <c r="HS12" s="66">
        <f>VLOOKUP($A12,'sales data 3'!$B$2:$BI$21,HS$1+1,0)</f>
        <v>0</v>
      </c>
      <c r="HT12" s="77">
        <f t="shared" si="163"/>
        <v>0</v>
      </c>
      <c r="HU12" s="146">
        <f t="shared" si="164"/>
        <v>94</v>
      </c>
      <c r="HV12" s="146">
        <f t="shared" si="165"/>
        <v>94</v>
      </c>
      <c r="HW12" s="66">
        <f>VLOOKUP($A12,'sales data 3'!$B$2:$BI$21,HW$1+1,0)</f>
        <v>6</v>
      </c>
      <c r="HX12" s="77">
        <f t="shared" si="166"/>
        <v>0</v>
      </c>
      <c r="HY12" s="146">
        <f t="shared" si="167"/>
        <v>88</v>
      </c>
      <c r="HZ12" s="146">
        <f t="shared" si="168"/>
        <v>88</v>
      </c>
      <c r="IA12" s="66">
        <f>VLOOKUP($A12,'sales data 3'!$B$2:$BI$21,IA$1+1,0)</f>
        <v>0</v>
      </c>
      <c r="IB12" s="77">
        <f t="shared" si="169"/>
        <v>0</v>
      </c>
      <c r="IC12" s="146">
        <f t="shared" si="170"/>
        <v>88</v>
      </c>
      <c r="IE12" s="66"/>
      <c r="II12" s="66"/>
      <c r="IM12" s="66"/>
      <c r="IQ12" s="66"/>
      <c r="IU12" s="66"/>
    </row>
    <row r="13">
      <c r="A13" s="77" t="s">
        <v>14</v>
      </c>
      <c r="B13" s="146">
        <v>74.0</v>
      </c>
      <c r="C13" s="77">
        <f>VLOOKUP($A13,'sales data 3'!$B$2:$BI$21,C$1+1,0)</f>
        <v>0</v>
      </c>
      <c r="D13" s="77">
        <f t="shared" si="1"/>
        <v>0</v>
      </c>
      <c r="E13" s="146">
        <f t="shared" si="171"/>
        <v>74</v>
      </c>
      <c r="F13" s="146">
        <f t="shared" si="2"/>
        <v>74</v>
      </c>
      <c r="G13" s="66">
        <f>VLOOKUP($A13,'sales data 3'!$B$2:$BI$21,G$1+1,0)</f>
        <v>0</v>
      </c>
      <c r="H13" s="77">
        <f t="shared" si="3"/>
        <v>0</v>
      </c>
      <c r="I13" s="146">
        <f t="shared" si="4"/>
        <v>74</v>
      </c>
      <c r="J13" s="146">
        <f t="shared" si="5"/>
        <v>74</v>
      </c>
      <c r="K13" s="66">
        <f>VLOOKUP($A13,'sales data 3'!$B$2:$BI$21,K$1+1,0)</f>
        <v>0</v>
      </c>
      <c r="L13" s="77">
        <f t="shared" si="6"/>
        <v>0</v>
      </c>
      <c r="M13" s="146">
        <f t="shared" si="7"/>
        <v>74</v>
      </c>
      <c r="N13" s="146">
        <f t="shared" si="8"/>
        <v>74</v>
      </c>
      <c r="O13" s="66">
        <f>VLOOKUP($A13,'sales data 3'!$B$2:$BI$21,O$1+1,0)</f>
        <v>18</v>
      </c>
      <c r="P13" s="77">
        <f t="shared" si="9"/>
        <v>0</v>
      </c>
      <c r="Q13" s="146">
        <f t="shared" si="10"/>
        <v>56</v>
      </c>
      <c r="R13" s="146">
        <f t="shared" si="11"/>
        <v>56</v>
      </c>
      <c r="S13" s="66">
        <f>VLOOKUP($A13,'sales data 3'!$B$2:$BI$21,S$1+1,0)</f>
        <v>0</v>
      </c>
      <c r="T13" s="77">
        <f t="shared" si="12"/>
        <v>0</v>
      </c>
      <c r="U13" s="146">
        <f t="shared" si="13"/>
        <v>56</v>
      </c>
      <c r="V13" s="146">
        <f t="shared" si="14"/>
        <v>56</v>
      </c>
      <c r="W13" s="66">
        <f>VLOOKUP($A13,'sales data 3'!$B$2:$BI$21,W$1+1,0)</f>
        <v>8</v>
      </c>
      <c r="X13" s="77">
        <f t="shared" si="15"/>
        <v>0</v>
      </c>
      <c r="Y13" s="146">
        <f t="shared" si="16"/>
        <v>48</v>
      </c>
      <c r="Z13" s="146">
        <f t="shared" si="17"/>
        <v>48</v>
      </c>
      <c r="AA13" s="66">
        <f>VLOOKUP($A13,'sales data 3'!$B$2:$BI$21,AA$1+1,0)</f>
        <v>0</v>
      </c>
      <c r="AB13" s="77">
        <f t="shared" si="18"/>
        <v>0</v>
      </c>
      <c r="AC13" s="146">
        <f t="shared" si="19"/>
        <v>48</v>
      </c>
      <c r="AD13" s="146">
        <f t="shared" si="20"/>
        <v>48</v>
      </c>
      <c r="AE13" s="66">
        <f>VLOOKUP($A13,'sales data 3'!$B$2:$BI$21,AE$1+1,0)</f>
        <v>0</v>
      </c>
      <c r="AF13" s="77">
        <f t="shared" si="21"/>
        <v>0</v>
      </c>
      <c r="AG13" s="146">
        <f t="shared" si="22"/>
        <v>48</v>
      </c>
      <c r="AH13" s="146">
        <f t="shared" si="23"/>
        <v>48</v>
      </c>
      <c r="AI13" s="66">
        <f>VLOOKUP($A13,'sales data 3'!$B$2:$BI$21,AI$1+1,0)</f>
        <v>0</v>
      </c>
      <c r="AJ13" s="77">
        <f t="shared" si="24"/>
        <v>0</v>
      </c>
      <c r="AK13" s="146">
        <f t="shared" si="25"/>
        <v>48</v>
      </c>
      <c r="AL13" s="146">
        <f t="shared" si="26"/>
        <v>48</v>
      </c>
      <c r="AM13" s="66">
        <f>VLOOKUP($A13,'sales data 3'!$B$2:$BI$21,AM$1+1,0)</f>
        <v>0</v>
      </c>
      <c r="AN13" s="77">
        <f t="shared" si="27"/>
        <v>0</v>
      </c>
      <c r="AO13" s="146">
        <f t="shared" si="28"/>
        <v>48</v>
      </c>
      <c r="AP13" s="146">
        <f t="shared" si="29"/>
        <v>48</v>
      </c>
      <c r="AQ13" s="66">
        <f>VLOOKUP($A13,'sales data 3'!$B$2:$BI$21,AQ$1+1,0)</f>
        <v>0</v>
      </c>
      <c r="AR13" s="77">
        <f t="shared" si="30"/>
        <v>0</v>
      </c>
      <c r="AS13" s="146">
        <f t="shared" si="31"/>
        <v>48</v>
      </c>
      <c r="AT13" s="146">
        <f t="shared" si="32"/>
        <v>48</v>
      </c>
      <c r="AU13" s="66">
        <f>VLOOKUP($A13,'sales data 3'!$B$2:$BI$21,AU$1+1,0)</f>
        <v>0</v>
      </c>
      <c r="AV13" s="77">
        <f t="shared" si="33"/>
        <v>0</v>
      </c>
      <c r="AW13" s="146">
        <f t="shared" si="34"/>
        <v>48</v>
      </c>
      <c r="AX13" s="146">
        <f t="shared" si="35"/>
        <v>48</v>
      </c>
      <c r="AY13" s="66">
        <f>VLOOKUP($A13,'sales data 3'!$B$2:$BI$21,AY$1+1,0)</f>
        <v>0</v>
      </c>
      <c r="AZ13" s="77">
        <f t="shared" si="36"/>
        <v>0</v>
      </c>
      <c r="BA13" s="146">
        <f t="shared" si="37"/>
        <v>48</v>
      </c>
      <c r="BB13" s="146">
        <f t="shared" si="38"/>
        <v>48</v>
      </c>
      <c r="BC13" s="66">
        <f>VLOOKUP($A13,'sales data 3'!$B$2:$BI$21,BC$1+1,0)</f>
        <v>0</v>
      </c>
      <c r="BD13" s="77">
        <f t="shared" si="39"/>
        <v>0</v>
      </c>
      <c r="BE13" s="146">
        <f t="shared" si="40"/>
        <v>48</v>
      </c>
      <c r="BF13" s="146">
        <f t="shared" si="41"/>
        <v>48</v>
      </c>
      <c r="BG13" s="66">
        <f>VLOOKUP($A13,'sales data 3'!$B$2:$BI$21,BG$1+1,0)</f>
        <v>0</v>
      </c>
      <c r="BH13" s="77">
        <f t="shared" si="42"/>
        <v>0</v>
      </c>
      <c r="BI13" s="146">
        <f t="shared" si="43"/>
        <v>48</v>
      </c>
      <c r="BJ13" s="146">
        <f t="shared" si="44"/>
        <v>48</v>
      </c>
      <c r="BK13" s="66">
        <f>VLOOKUP($A13,'sales data 3'!$B$2:$BI$21,BK$1+1,0)</f>
        <v>0</v>
      </c>
      <c r="BL13" s="77">
        <v>50.0</v>
      </c>
      <c r="BM13" s="146">
        <f t="shared" si="45"/>
        <v>98</v>
      </c>
      <c r="BN13" s="146">
        <f t="shared" si="46"/>
        <v>98</v>
      </c>
      <c r="BO13" s="66">
        <f>VLOOKUP($A13,'sales data 3'!$B$2:$BI$21,BO$1+1,0)</f>
        <v>0</v>
      </c>
      <c r="BP13" s="77">
        <f t="shared" si="47"/>
        <v>0</v>
      </c>
      <c r="BQ13" s="146">
        <f t="shared" si="48"/>
        <v>98</v>
      </c>
      <c r="BR13" s="146">
        <f t="shared" si="49"/>
        <v>98</v>
      </c>
      <c r="BS13" s="66">
        <f>VLOOKUP($A13,'sales data 3'!$B$2:$BI$21,BS$1+1,0)</f>
        <v>0</v>
      </c>
      <c r="BT13" s="77">
        <f t="shared" si="50"/>
        <v>0</v>
      </c>
      <c r="BU13" s="146">
        <f t="shared" si="51"/>
        <v>98</v>
      </c>
      <c r="BV13" s="146">
        <f t="shared" si="52"/>
        <v>98</v>
      </c>
      <c r="BW13" s="66">
        <f>VLOOKUP($A13,'sales data 3'!$B$2:$BI$21,BW$1+1,0)</f>
        <v>16</v>
      </c>
      <c r="BX13" s="77">
        <f t="shared" si="53"/>
        <v>0</v>
      </c>
      <c r="BY13" s="146">
        <f t="shared" si="54"/>
        <v>82</v>
      </c>
      <c r="BZ13" s="146">
        <f t="shared" si="55"/>
        <v>82</v>
      </c>
      <c r="CA13" s="66">
        <f>VLOOKUP($A13,'sales data 3'!$B$2:$BI$21,CA$1+1,0)</f>
        <v>8</v>
      </c>
      <c r="CB13" s="77">
        <f t="shared" si="56"/>
        <v>0</v>
      </c>
      <c r="CC13" s="146">
        <f t="shared" si="57"/>
        <v>74</v>
      </c>
      <c r="CD13" s="146">
        <f t="shared" si="58"/>
        <v>74</v>
      </c>
      <c r="CE13" s="66">
        <f>VLOOKUP($A13,'sales data 3'!$B$2:$BI$21,CE$1+1,0)</f>
        <v>0</v>
      </c>
      <c r="CF13" s="77">
        <f t="shared" si="59"/>
        <v>0</v>
      </c>
      <c r="CG13" s="146">
        <f t="shared" si="60"/>
        <v>74</v>
      </c>
      <c r="CH13" s="146">
        <f t="shared" si="61"/>
        <v>74</v>
      </c>
      <c r="CI13" s="66">
        <f>VLOOKUP($A13,'sales data 3'!$B$2:$BI$21,CI$1+1,0)</f>
        <v>0</v>
      </c>
      <c r="CJ13" s="77">
        <f t="shared" si="62"/>
        <v>0</v>
      </c>
      <c r="CK13" s="146">
        <f t="shared" si="63"/>
        <v>74</v>
      </c>
      <c r="CL13" s="146">
        <f t="shared" si="64"/>
        <v>74</v>
      </c>
      <c r="CM13" s="66">
        <f>VLOOKUP($A13,'sales data 3'!$B$2:$BI$21,CM$1+1,0)</f>
        <v>0</v>
      </c>
      <c r="CN13" s="77">
        <f t="shared" si="65"/>
        <v>0</v>
      </c>
      <c r="CO13" s="146">
        <f t="shared" si="66"/>
        <v>74</v>
      </c>
      <c r="CP13" s="146">
        <f t="shared" si="67"/>
        <v>74</v>
      </c>
      <c r="CQ13" s="66">
        <f>VLOOKUP($A13,'sales data 3'!$B$2:$BI$21,CQ$1+1,0)</f>
        <v>1</v>
      </c>
      <c r="CR13" s="77">
        <f t="shared" si="68"/>
        <v>0</v>
      </c>
      <c r="CS13" s="146">
        <f t="shared" si="69"/>
        <v>73</v>
      </c>
      <c r="CT13" s="146">
        <f t="shared" si="70"/>
        <v>73</v>
      </c>
      <c r="CU13" s="66">
        <f>VLOOKUP($A13,'sales data 3'!$B$2:$BI$21,CU$1+1,0)</f>
        <v>0</v>
      </c>
      <c r="CV13" s="147">
        <v>50.0</v>
      </c>
      <c r="CW13" s="146">
        <f t="shared" si="71"/>
        <v>123</v>
      </c>
      <c r="CX13" s="146">
        <f t="shared" si="72"/>
        <v>123</v>
      </c>
      <c r="CY13" s="66">
        <f>VLOOKUP($A13,'sales data 3'!$B$2:$BI$21,CY$1+1,0)</f>
        <v>1</v>
      </c>
      <c r="CZ13" s="77">
        <f t="shared" si="73"/>
        <v>0</v>
      </c>
      <c r="DA13" s="146">
        <f t="shared" si="74"/>
        <v>122</v>
      </c>
      <c r="DB13" s="146">
        <f t="shared" si="75"/>
        <v>122</v>
      </c>
      <c r="DC13" s="66">
        <f>VLOOKUP($A13,'sales data 3'!$B$2:$BI$21,DC$1+1,0)</f>
        <v>20</v>
      </c>
      <c r="DD13" s="77">
        <f t="shared" si="76"/>
        <v>0</v>
      </c>
      <c r="DE13" s="146">
        <f t="shared" si="77"/>
        <v>102</v>
      </c>
      <c r="DF13" s="146">
        <f t="shared" si="78"/>
        <v>102</v>
      </c>
      <c r="DG13" s="66">
        <f>VLOOKUP($A13,'sales data 3'!$B$2:$BI$21,DG$1+1,0)</f>
        <v>0</v>
      </c>
      <c r="DH13" s="77">
        <f t="shared" si="79"/>
        <v>0</v>
      </c>
      <c r="DI13" s="146">
        <f t="shared" si="80"/>
        <v>102</v>
      </c>
      <c r="DJ13" s="146">
        <f t="shared" si="81"/>
        <v>102</v>
      </c>
      <c r="DK13" s="66">
        <f>VLOOKUP($A13,'sales data 3'!$B$2:$BI$21,DK$1+1,0)</f>
        <v>0</v>
      </c>
      <c r="DL13" s="77">
        <f t="shared" si="82"/>
        <v>0</v>
      </c>
      <c r="DM13" s="146">
        <f t="shared" si="83"/>
        <v>102</v>
      </c>
      <c r="DN13" s="146">
        <f t="shared" si="84"/>
        <v>102</v>
      </c>
      <c r="DO13" s="66">
        <f>VLOOKUP($A13,'sales data 3'!$B$2:$BI$21,DO$1+1,0)</f>
        <v>0</v>
      </c>
      <c r="DP13" s="77">
        <f t="shared" si="85"/>
        <v>0</v>
      </c>
      <c r="DQ13" s="146">
        <f t="shared" si="86"/>
        <v>102</v>
      </c>
      <c r="DR13" s="146">
        <f t="shared" si="87"/>
        <v>102</v>
      </c>
      <c r="DS13" s="66">
        <f>VLOOKUP($A13,'sales data 3'!$B$2:$BI$21,DS$1+1,0)</f>
        <v>0</v>
      </c>
      <c r="DT13" s="77">
        <f t="shared" si="88"/>
        <v>0</v>
      </c>
      <c r="DU13" s="146">
        <f t="shared" si="89"/>
        <v>102</v>
      </c>
      <c r="DV13" s="146">
        <f t="shared" si="90"/>
        <v>102</v>
      </c>
      <c r="DW13" s="66">
        <f>VLOOKUP($A13,'sales data 3'!$B$2:$BI$21,DW$1+1,0)</f>
        <v>0</v>
      </c>
      <c r="DX13" s="77">
        <f t="shared" si="91"/>
        <v>0</v>
      </c>
      <c r="DY13" s="146">
        <f t="shared" si="92"/>
        <v>102</v>
      </c>
      <c r="DZ13" s="146">
        <f t="shared" si="93"/>
        <v>102</v>
      </c>
      <c r="EA13" s="66">
        <f>VLOOKUP($A13,'sales data 3'!$B$2:$BI$21,EA$1+1,0)</f>
        <v>1</v>
      </c>
      <c r="EB13" s="77">
        <f t="shared" si="94"/>
        <v>0</v>
      </c>
      <c r="EC13" s="146">
        <f t="shared" si="95"/>
        <v>101</v>
      </c>
      <c r="ED13" s="146">
        <f t="shared" si="96"/>
        <v>101</v>
      </c>
      <c r="EE13" s="66">
        <f>VLOOKUP($A13,'sales data 3'!$B$2:$BI$21,EE$1+1,0)</f>
        <v>6</v>
      </c>
      <c r="EF13" s="77">
        <f t="shared" si="97"/>
        <v>0</v>
      </c>
      <c r="EG13" s="146">
        <f t="shared" si="98"/>
        <v>95</v>
      </c>
      <c r="EH13" s="146">
        <f t="shared" si="99"/>
        <v>95</v>
      </c>
      <c r="EI13" s="66">
        <f>VLOOKUP($A13,'sales data 3'!$B$2:$BI$21,EI$1+1,0)</f>
        <v>0</v>
      </c>
      <c r="EJ13" s="77">
        <f t="shared" si="100"/>
        <v>0</v>
      </c>
      <c r="EK13" s="146">
        <f t="shared" si="101"/>
        <v>95</v>
      </c>
      <c r="EL13" s="146">
        <f t="shared" si="102"/>
        <v>95</v>
      </c>
      <c r="EM13" s="66">
        <f>VLOOKUP($A13,'sales data 3'!$B$2:$BI$21,EM$1+1,0)</f>
        <v>0</v>
      </c>
      <c r="EN13" s="77">
        <v>0.0</v>
      </c>
      <c r="EO13" s="146">
        <f t="shared" si="103"/>
        <v>95</v>
      </c>
      <c r="EP13" s="146">
        <f t="shared" si="104"/>
        <v>95</v>
      </c>
      <c r="EQ13" s="66">
        <f>VLOOKUP($A13,'sales data 3'!$B$2:$BI$21,EQ$1+1,0)</f>
        <v>21</v>
      </c>
      <c r="ER13" s="77">
        <f t="shared" si="105"/>
        <v>0</v>
      </c>
      <c r="ES13" s="146">
        <f t="shared" si="106"/>
        <v>74</v>
      </c>
      <c r="ET13" s="146">
        <f t="shared" si="107"/>
        <v>74</v>
      </c>
      <c r="EU13" s="66">
        <f>VLOOKUP($A13,'sales data 3'!$B$2:$BI$21,EU$1+1,0)</f>
        <v>0</v>
      </c>
      <c r="EV13" s="77">
        <f t="shared" si="108"/>
        <v>0</v>
      </c>
      <c r="EW13" s="146">
        <f t="shared" si="109"/>
        <v>74</v>
      </c>
      <c r="EX13" s="146">
        <f t="shared" si="110"/>
        <v>74</v>
      </c>
      <c r="EY13" s="66">
        <f>VLOOKUP($A13,'sales data 3'!$B$2:$BI$21,EY$1+1,0)</f>
        <v>4</v>
      </c>
      <c r="EZ13" s="77">
        <f t="shared" si="111"/>
        <v>0</v>
      </c>
      <c r="FA13" s="146">
        <f t="shared" si="112"/>
        <v>70</v>
      </c>
      <c r="FB13" s="146">
        <f t="shared" si="113"/>
        <v>70</v>
      </c>
      <c r="FC13" s="66">
        <f>VLOOKUP($A13,'sales data 3'!$B$2:$BI$21,FC$1+1,0)</f>
        <v>0</v>
      </c>
      <c r="FD13" s="77">
        <f t="shared" si="114"/>
        <v>0</v>
      </c>
      <c r="FE13" s="146">
        <f t="shared" si="115"/>
        <v>70</v>
      </c>
      <c r="FF13" s="146">
        <f t="shared" si="116"/>
        <v>70</v>
      </c>
      <c r="FG13" s="66">
        <f>VLOOKUP($A13,'sales data 3'!$B$2:$BI$21,FG$1+1,0)</f>
        <v>0</v>
      </c>
      <c r="FH13" s="77">
        <f t="shared" si="117"/>
        <v>0</v>
      </c>
      <c r="FI13" s="146">
        <f t="shared" si="118"/>
        <v>70</v>
      </c>
      <c r="FJ13" s="146">
        <f t="shared" si="119"/>
        <v>70</v>
      </c>
      <c r="FK13" s="66">
        <f>VLOOKUP($A13,'sales data 3'!$B$2:$BI$21,FK$1+1,0)</f>
        <v>0</v>
      </c>
      <c r="FL13" s="77">
        <f t="shared" si="120"/>
        <v>0</v>
      </c>
      <c r="FM13" s="146">
        <f t="shared" si="121"/>
        <v>70</v>
      </c>
      <c r="FN13" s="146">
        <f t="shared" si="122"/>
        <v>70</v>
      </c>
      <c r="FO13" s="66">
        <f>VLOOKUP($A13,'sales data 3'!$B$2:$BI$21,FO$1+1,0)</f>
        <v>0</v>
      </c>
      <c r="FP13" s="77">
        <f t="shared" si="123"/>
        <v>0</v>
      </c>
      <c r="FQ13" s="146">
        <f t="shared" si="124"/>
        <v>70</v>
      </c>
      <c r="FR13" s="146">
        <f t="shared" si="125"/>
        <v>70</v>
      </c>
      <c r="FS13" s="66">
        <f>VLOOKUP($A13,'sales data 3'!$B$2:$BI$21,FS$1+1,0)</f>
        <v>0</v>
      </c>
      <c r="FT13" s="77">
        <v>0.0</v>
      </c>
      <c r="FU13" s="146">
        <f t="shared" si="126"/>
        <v>70</v>
      </c>
      <c r="FV13" s="146">
        <f t="shared" si="127"/>
        <v>70</v>
      </c>
      <c r="FW13" s="66">
        <f>VLOOKUP($A13,'sales data 3'!$B$2:$BI$21,FW$1+1,0)</f>
        <v>0</v>
      </c>
      <c r="FX13" s="77">
        <f t="shared" si="128"/>
        <v>0</v>
      </c>
      <c r="FY13" s="146">
        <f t="shared" si="129"/>
        <v>70</v>
      </c>
      <c r="FZ13" s="146">
        <f t="shared" si="130"/>
        <v>70</v>
      </c>
      <c r="GA13" s="66">
        <f>VLOOKUP($A13,'sales data 3'!$B$2:$BI$21,GA$1+1,0)</f>
        <v>10</v>
      </c>
      <c r="GB13" s="77">
        <f t="shared" si="131"/>
        <v>0</v>
      </c>
      <c r="GC13" s="146">
        <f t="shared" si="132"/>
        <v>60</v>
      </c>
      <c r="GD13" s="146">
        <f t="shared" si="133"/>
        <v>60</v>
      </c>
      <c r="GE13" s="66">
        <f>VLOOKUP($A13,'sales data 3'!$B$2:$BI$21,GE$1+1,0)</f>
        <v>0</v>
      </c>
      <c r="GF13" s="77">
        <f t="shared" si="134"/>
        <v>0</v>
      </c>
      <c r="GG13" s="146">
        <f t="shared" si="135"/>
        <v>60</v>
      </c>
      <c r="GH13" s="146">
        <f t="shared" si="136"/>
        <v>60</v>
      </c>
      <c r="GI13" s="66">
        <f>VLOOKUP($A13,'sales data 3'!$B$2:$BI$21,GI$1+1,0)</f>
        <v>0</v>
      </c>
      <c r="GJ13" s="77">
        <f t="shared" si="137"/>
        <v>0</v>
      </c>
      <c r="GK13" s="146">
        <f t="shared" si="138"/>
        <v>60</v>
      </c>
      <c r="GL13" s="146">
        <f t="shared" si="139"/>
        <v>60</v>
      </c>
      <c r="GM13" s="66">
        <f>VLOOKUP($A13,'sales data 3'!$B$2:$BI$21,GM$1+1,0)</f>
        <v>5</v>
      </c>
      <c r="GN13" s="77">
        <f t="shared" si="140"/>
        <v>0</v>
      </c>
      <c r="GO13" s="146">
        <f t="shared" si="141"/>
        <v>55</v>
      </c>
      <c r="GP13" s="146">
        <f t="shared" si="142"/>
        <v>55</v>
      </c>
      <c r="GQ13" s="66">
        <f>VLOOKUP($A13,'sales data 3'!$B$2:$BI$21,GQ$1+1,0)</f>
        <v>0</v>
      </c>
      <c r="GR13" s="77">
        <f t="shared" si="143"/>
        <v>0</v>
      </c>
      <c r="GS13" s="146">
        <f t="shared" si="144"/>
        <v>55</v>
      </c>
      <c r="GT13" s="146">
        <f t="shared" si="145"/>
        <v>55</v>
      </c>
      <c r="GU13" s="66">
        <f>VLOOKUP($A13,'sales data 3'!$B$2:$BI$21,GU$1+1,0)</f>
        <v>0</v>
      </c>
      <c r="GV13" s="77">
        <f t="shared" si="146"/>
        <v>0</v>
      </c>
      <c r="GW13" s="146">
        <f t="shared" si="147"/>
        <v>55</v>
      </c>
      <c r="GX13" s="146">
        <f t="shared" si="148"/>
        <v>55</v>
      </c>
      <c r="GY13" s="66">
        <f>VLOOKUP($A13,'sales data 3'!$B$2:$BI$21,GY$1+1,0)</f>
        <v>0</v>
      </c>
      <c r="GZ13" s="77">
        <f t="shared" si="149"/>
        <v>0</v>
      </c>
      <c r="HA13" s="146">
        <f t="shared" si="150"/>
        <v>55</v>
      </c>
      <c r="HB13" s="146">
        <f t="shared" si="151"/>
        <v>55</v>
      </c>
      <c r="HC13" s="66">
        <f>VLOOKUP($A13,'sales data 3'!$B$2:$BI$21,HC$1+1,0)</f>
        <v>0</v>
      </c>
      <c r="HD13" s="77">
        <f t="shared" si="152"/>
        <v>0</v>
      </c>
      <c r="HE13" s="146">
        <f t="shared" si="153"/>
        <v>55</v>
      </c>
      <c r="HF13" s="146">
        <f t="shared" si="154"/>
        <v>55</v>
      </c>
      <c r="HG13" s="66">
        <f>VLOOKUP($A13,'sales data 3'!$B$2:$BI$21,HG$1+1,0)</f>
        <v>0</v>
      </c>
      <c r="HH13" s="77">
        <f t="shared" si="155"/>
        <v>0</v>
      </c>
      <c r="HI13" s="146">
        <f t="shared" si="156"/>
        <v>55</v>
      </c>
      <c r="HJ13" s="146">
        <f t="shared" si="157"/>
        <v>55</v>
      </c>
      <c r="HK13" s="66">
        <f>VLOOKUP($A13,'sales data 3'!$B$2:$BI$21,HK$1+1,0)</f>
        <v>8</v>
      </c>
      <c r="HL13" s="77">
        <f t="shared" si="158"/>
        <v>0</v>
      </c>
      <c r="HM13" s="146">
        <f t="shared" si="159"/>
        <v>47</v>
      </c>
      <c r="HN13" s="146">
        <f t="shared" si="160"/>
        <v>47</v>
      </c>
      <c r="HO13" s="66">
        <f>VLOOKUP($A13,'sales data 3'!$B$2:$BI$21,HO$1+1,0)</f>
        <v>0</v>
      </c>
      <c r="HP13" s="77">
        <v>50.0</v>
      </c>
      <c r="HQ13" s="146">
        <f t="shared" si="161"/>
        <v>97</v>
      </c>
      <c r="HR13" s="146">
        <f t="shared" si="162"/>
        <v>97</v>
      </c>
      <c r="HS13" s="66">
        <f>VLOOKUP($A13,'sales data 3'!$B$2:$BI$21,HS$1+1,0)</f>
        <v>0</v>
      </c>
      <c r="HT13" s="77">
        <f t="shared" si="163"/>
        <v>0</v>
      </c>
      <c r="HU13" s="146">
        <f t="shared" si="164"/>
        <v>97</v>
      </c>
      <c r="HV13" s="146">
        <f t="shared" si="165"/>
        <v>97</v>
      </c>
      <c r="HW13" s="66">
        <f>VLOOKUP($A13,'sales data 3'!$B$2:$BI$21,HW$1+1,0)</f>
        <v>8</v>
      </c>
      <c r="HX13" s="77">
        <f t="shared" si="166"/>
        <v>0</v>
      </c>
      <c r="HY13" s="146">
        <f t="shared" si="167"/>
        <v>89</v>
      </c>
      <c r="HZ13" s="146">
        <f t="shared" si="168"/>
        <v>89</v>
      </c>
      <c r="IA13" s="66">
        <f>VLOOKUP($A13,'sales data 3'!$B$2:$BI$21,IA$1+1,0)</f>
        <v>0</v>
      </c>
      <c r="IB13" s="77">
        <f t="shared" si="169"/>
        <v>0</v>
      </c>
      <c r="IC13" s="146">
        <f t="shared" si="170"/>
        <v>89</v>
      </c>
      <c r="IE13" s="66"/>
      <c r="II13" s="66"/>
      <c r="IM13" s="66"/>
      <c r="IQ13" s="66"/>
      <c r="IU13" s="66"/>
    </row>
    <row r="14">
      <c r="A14" s="77" t="s">
        <v>15</v>
      </c>
      <c r="B14" s="146">
        <v>46.0</v>
      </c>
      <c r="C14" s="77">
        <f>VLOOKUP($A14,'sales data 3'!$B$2:$BI$21,C$1+1,0)</f>
        <v>0</v>
      </c>
      <c r="D14" s="77">
        <f t="shared" si="1"/>
        <v>0</v>
      </c>
      <c r="E14" s="146">
        <f t="shared" si="171"/>
        <v>46</v>
      </c>
      <c r="F14" s="146">
        <f t="shared" si="2"/>
        <v>46</v>
      </c>
      <c r="G14" s="66">
        <f>VLOOKUP($A14,'sales data 3'!$B$2:$BI$21,G$1+1,0)</f>
        <v>0</v>
      </c>
      <c r="H14" s="77">
        <f t="shared" si="3"/>
        <v>0</v>
      </c>
      <c r="I14" s="146">
        <f t="shared" si="4"/>
        <v>46</v>
      </c>
      <c r="J14" s="146">
        <f t="shared" si="5"/>
        <v>46</v>
      </c>
      <c r="K14" s="66">
        <f>VLOOKUP($A14,'sales data 3'!$B$2:$BI$21,K$1+1,0)</f>
        <v>0</v>
      </c>
      <c r="L14" s="77">
        <f t="shared" si="6"/>
        <v>0</v>
      </c>
      <c r="M14" s="146">
        <f t="shared" si="7"/>
        <v>46</v>
      </c>
      <c r="N14" s="146">
        <f t="shared" si="8"/>
        <v>46</v>
      </c>
      <c r="O14" s="66">
        <f>VLOOKUP($A14,'sales data 3'!$B$2:$BI$21,O$1+1,0)</f>
        <v>0</v>
      </c>
      <c r="P14" s="77">
        <f t="shared" si="9"/>
        <v>0</v>
      </c>
      <c r="Q14" s="146">
        <f t="shared" si="10"/>
        <v>46</v>
      </c>
      <c r="R14" s="146">
        <f t="shared" si="11"/>
        <v>46</v>
      </c>
      <c r="S14" s="66">
        <f>VLOOKUP($A14,'sales data 3'!$B$2:$BI$21,S$1+1,0)</f>
        <v>0</v>
      </c>
      <c r="T14" s="77">
        <f t="shared" si="12"/>
        <v>0</v>
      </c>
      <c r="U14" s="146">
        <f t="shared" si="13"/>
        <v>46</v>
      </c>
      <c r="V14" s="146">
        <f t="shared" si="14"/>
        <v>46</v>
      </c>
      <c r="W14" s="66">
        <f>VLOOKUP($A14,'sales data 3'!$B$2:$BI$21,W$1+1,0)</f>
        <v>0</v>
      </c>
      <c r="X14" s="77">
        <f t="shared" si="15"/>
        <v>0</v>
      </c>
      <c r="Y14" s="146">
        <f t="shared" si="16"/>
        <v>46</v>
      </c>
      <c r="Z14" s="146">
        <f t="shared" si="17"/>
        <v>46</v>
      </c>
      <c r="AA14" s="66">
        <f>VLOOKUP($A14,'sales data 3'!$B$2:$BI$21,AA$1+1,0)</f>
        <v>0</v>
      </c>
      <c r="AB14" s="77">
        <f t="shared" si="18"/>
        <v>0</v>
      </c>
      <c r="AC14" s="146">
        <f t="shared" si="19"/>
        <v>46</v>
      </c>
      <c r="AD14" s="146">
        <f t="shared" si="20"/>
        <v>46</v>
      </c>
      <c r="AE14" s="66">
        <f>VLOOKUP($A14,'sales data 3'!$B$2:$BI$21,AE$1+1,0)</f>
        <v>0</v>
      </c>
      <c r="AF14" s="77">
        <f t="shared" si="21"/>
        <v>0</v>
      </c>
      <c r="AG14" s="146">
        <f t="shared" si="22"/>
        <v>46</v>
      </c>
      <c r="AH14" s="146">
        <f t="shared" si="23"/>
        <v>46</v>
      </c>
      <c r="AI14" s="66">
        <f>VLOOKUP($A14,'sales data 3'!$B$2:$BI$21,AI$1+1,0)</f>
        <v>0</v>
      </c>
      <c r="AJ14" s="77">
        <f t="shared" si="24"/>
        <v>0</v>
      </c>
      <c r="AK14" s="146">
        <f t="shared" si="25"/>
        <v>46</v>
      </c>
      <c r="AL14" s="146">
        <f t="shared" si="26"/>
        <v>46</v>
      </c>
      <c r="AM14" s="66">
        <f>VLOOKUP($A14,'sales data 3'!$B$2:$BI$21,AM$1+1,0)</f>
        <v>0</v>
      </c>
      <c r="AN14" s="77">
        <f t="shared" si="27"/>
        <v>0</v>
      </c>
      <c r="AO14" s="146">
        <f t="shared" si="28"/>
        <v>46</v>
      </c>
      <c r="AP14" s="146">
        <f t="shared" si="29"/>
        <v>46</v>
      </c>
      <c r="AQ14" s="66">
        <f>VLOOKUP($A14,'sales data 3'!$B$2:$BI$21,AQ$1+1,0)</f>
        <v>0</v>
      </c>
      <c r="AR14" s="77">
        <f t="shared" si="30"/>
        <v>0</v>
      </c>
      <c r="AS14" s="146">
        <f t="shared" si="31"/>
        <v>46</v>
      </c>
      <c r="AT14" s="146">
        <f t="shared" si="32"/>
        <v>46</v>
      </c>
      <c r="AU14" s="66">
        <f>VLOOKUP($A14,'sales data 3'!$B$2:$BI$21,AU$1+1,0)</f>
        <v>0</v>
      </c>
      <c r="AV14" s="77">
        <f t="shared" si="33"/>
        <v>0</v>
      </c>
      <c r="AW14" s="146">
        <f t="shared" si="34"/>
        <v>46</v>
      </c>
      <c r="AX14" s="146">
        <f t="shared" si="35"/>
        <v>46</v>
      </c>
      <c r="AY14" s="66">
        <f>VLOOKUP($A14,'sales data 3'!$B$2:$BI$21,AY$1+1,0)</f>
        <v>0</v>
      </c>
      <c r="AZ14" s="77">
        <f t="shared" si="36"/>
        <v>0</v>
      </c>
      <c r="BA14" s="146">
        <f t="shared" si="37"/>
        <v>46</v>
      </c>
      <c r="BB14" s="146">
        <f t="shared" si="38"/>
        <v>46</v>
      </c>
      <c r="BC14" s="66">
        <f>VLOOKUP($A14,'sales data 3'!$B$2:$BI$21,BC$1+1,0)</f>
        <v>0</v>
      </c>
      <c r="BD14" s="77">
        <f t="shared" si="39"/>
        <v>0</v>
      </c>
      <c r="BE14" s="146">
        <f t="shared" si="40"/>
        <v>46</v>
      </c>
      <c r="BF14" s="146">
        <f t="shared" si="41"/>
        <v>46</v>
      </c>
      <c r="BG14" s="66">
        <f>VLOOKUP($A14,'sales data 3'!$B$2:$BI$21,BG$1+1,0)</f>
        <v>0</v>
      </c>
      <c r="BH14" s="77">
        <f t="shared" si="42"/>
        <v>0</v>
      </c>
      <c r="BI14" s="146">
        <f t="shared" si="43"/>
        <v>46</v>
      </c>
      <c r="BJ14" s="146">
        <f t="shared" si="44"/>
        <v>46</v>
      </c>
      <c r="BK14" s="66">
        <f>VLOOKUP($A14,'sales data 3'!$B$2:$BI$21,BK$1+1,0)</f>
        <v>10</v>
      </c>
      <c r="BL14" s="77">
        <v>50.0</v>
      </c>
      <c r="BM14" s="146">
        <f t="shared" si="45"/>
        <v>86</v>
      </c>
      <c r="BN14" s="146">
        <f t="shared" si="46"/>
        <v>86</v>
      </c>
      <c r="BO14" s="66">
        <f>VLOOKUP($A14,'sales data 3'!$B$2:$BI$21,BO$1+1,0)</f>
        <v>20</v>
      </c>
      <c r="BP14" s="77">
        <f t="shared" si="47"/>
        <v>0</v>
      </c>
      <c r="BQ14" s="146">
        <f t="shared" si="48"/>
        <v>66</v>
      </c>
      <c r="BR14" s="146">
        <f t="shared" si="49"/>
        <v>66</v>
      </c>
      <c r="BS14" s="66">
        <f>VLOOKUP($A14,'sales data 3'!$B$2:$BI$21,BS$1+1,0)</f>
        <v>0</v>
      </c>
      <c r="BT14" s="77">
        <f t="shared" si="50"/>
        <v>0</v>
      </c>
      <c r="BU14" s="146">
        <f t="shared" si="51"/>
        <v>66</v>
      </c>
      <c r="BV14" s="146">
        <f t="shared" si="52"/>
        <v>66</v>
      </c>
      <c r="BW14" s="66">
        <f>VLOOKUP($A14,'sales data 3'!$B$2:$BI$21,BW$1+1,0)</f>
        <v>0</v>
      </c>
      <c r="BX14" s="77">
        <f t="shared" si="53"/>
        <v>0</v>
      </c>
      <c r="BY14" s="146">
        <f t="shared" si="54"/>
        <v>66</v>
      </c>
      <c r="BZ14" s="146">
        <f t="shared" si="55"/>
        <v>66</v>
      </c>
      <c r="CA14" s="66">
        <f>VLOOKUP($A14,'sales data 3'!$B$2:$BI$21,CA$1+1,0)</f>
        <v>0</v>
      </c>
      <c r="CB14" s="77">
        <f t="shared" si="56"/>
        <v>0</v>
      </c>
      <c r="CC14" s="146">
        <f t="shared" si="57"/>
        <v>66</v>
      </c>
      <c r="CD14" s="146">
        <f t="shared" si="58"/>
        <v>66</v>
      </c>
      <c r="CE14" s="66">
        <f>VLOOKUP($A14,'sales data 3'!$B$2:$BI$21,CE$1+1,0)</f>
        <v>0</v>
      </c>
      <c r="CF14" s="77">
        <f t="shared" si="59"/>
        <v>0</v>
      </c>
      <c r="CG14" s="146">
        <f t="shared" si="60"/>
        <v>66</v>
      </c>
      <c r="CH14" s="146">
        <f t="shared" si="61"/>
        <v>66</v>
      </c>
      <c r="CI14" s="66">
        <f>VLOOKUP($A14,'sales data 3'!$B$2:$BI$21,CI$1+1,0)</f>
        <v>0</v>
      </c>
      <c r="CJ14" s="77">
        <f t="shared" si="62"/>
        <v>0</v>
      </c>
      <c r="CK14" s="146">
        <f t="shared" si="63"/>
        <v>66</v>
      </c>
      <c r="CL14" s="146">
        <f t="shared" si="64"/>
        <v>66</v>
      </c>
      <c r="CM14" s="66">
        <f>VLOOKUP($A14,'sales data 3'!$B$2:$BI$21,CM$1+1,0)</f>
        <v>0</v>
      </c>
      <c r="CN14" s="77">
        <f t="shared" si="65"/>
        <v>0</v>
      </c>
      <c r="CO14" s="146">
        <f t="shared" si="66"/>
        <v>66</v>
      </c>
      <c r="CP14" s="146">
        <f t="shared" si="67"/>
        <v>66</v>
      </c>
      <c r="CQ14" s="66">
        <f>VLOOKUP($A14,'sales data 3'!$B$2:$BI$21,CQ$1+1,0)</f>
        <v>0</v>
      </c>
      <c r="CR14" s="77">
        <f t="shared" si="68"/>
        <v>0</v>
      </c>
      <c r="CS14" s="146">
        <f t="shared" si="69"/>
        <v>66</v>
      </c>
      <c r="CT14" s="146">
        <f t="shared" si="70"/>
        <v>66</v>
      </c>
      <c r="CU14" s="66">
        <f>VLOOKUP($A14,'sales data 3'!$B$2:$BI$21,CU$1+1,0)</f>
        <v>0</v>
      </c>
      <c r="CV14" s="147">
        <v>20.0</v>
      </c>
      <c r="CW14" s="146">
        <f t="shared" si="71"/>
        <v>86</v>
      </c>
      <c r="CX14" s="146">
        <f t="shared" si="72"/>
        <v>86</v>
      </c>
      <c r="CY14" s="66">
        <f>VLOOKUP($A14,'sales data 3'!$B$2:$BI$21,CY$1+1,0)</f>
        <v>0</v>
      </c>
      <c r="CZ14" s="77">
        <f t="shared" si="73"/>
        <v>0</v>
      </c>
      <c r="DA14" s="146">
        <f t="shared" si="74"/>
        <v>86</v>
      </c>
      <c r="DB14" s="146">
        <f t="shared" si="75"/>
        <v>86</v>
      </c>
      <c r="DC14" s="66">
        <f>VLOOKUP($A14,'sales data 3'!$B$2:$BI$21,DC$1+1,0)</f>
        <v>0</v>
      </c>
      <c r="DD14" s="77">
        <f t="shared" si="76"/>
        <v>0</v>
      </c>
      <c r="DE14" s="146">
        <f t="shared" si="77"/>
        <v>86</v>
      </c>
      <c r="DF14" s="146">
        <f t="shared" si="78"/>
        <v>86</v>
      </c>
      <c r="DG14" s="66">
        <f>VLOOKUP($A14,'sales data 3'!$B$2:$BI$21,DG$1+1,0)</f>
        <v>0</v>
      </c>
      <c r="DH14" s="77">
        <f t="shared" si="79"/>
        <v>0</v>
      </c>
      <c r="DI14" s="146">
        <f t="shared" si="80"/>
        <v>86</v>
      </c>
      <c r="DJ14" s="146">
        <f t="shared" si="81"/>
        <v>86</v>
      </c>
      <c r="DK14" s="66">
        <f>VLOOKUP($A14,'sales data 3'!$B$2:$BI$21,DK$1+1,0)</f>
        <v>0</v>
      </c>
      <c r="DL14" s="77">
        <f t="shared" si="82"/>
        <v>0</v>
      </c>
      <c r="DM14" s="146">
        <f t="shared" si="83"/>
        <v>86</v>
      </c>
      <c r="DN14" s="146">
        <f t="shared" si="84"/>
        <v>86</v>
      </c>
      <c r="DO14" s="66">
        <f>VLOOKUP($A14,'sales data 3'!$B$2:$BI$21,DO$1+1,0)</f>
        <v>0</v>
      </c>
      <c r="DP14" s="77">
        <f t="shared" si="85"/>
        <v>0</v>
      </c>
      <c r="DQ14" s="146">
        <f t="shared" si="86"/>
        <v>86</v>
      </c>
      <c r="DR14" s="146">
        <f t="shared" si="87"/>
        <v>86</v>
      </c>
      <c r="DS14" s="66">
        <f>VLOOKUP($A14,'sales data 3'!$B$2:$BI$21,DS$1+1,0)</f>
        <v>0</v>
      </c>
      <c r="DT14" s="77">
        <f t="shared" si="88"/>
        <v>0</v>
      </c>
      <c r="DU14" s="146">
        <f t="shared" si="89"/>
        <v>86</v>
      </c>
      <c r="DV14" s="146">
        <f t="shared" si="90"/>
        <v>86</v>
      </c>
      <c r="DW14" s="66">
        <f>VLOOKUP($A14,'sales data 3'!$B$2:$BI$21,DW$1+1,0)</f>
        <v>0</v>
      </c>
      <c r="DX14" s="77">
        <f t="shared" si="91"/>
        <v>0</v>
      </c>
      <c r="DY14" s="146">
        <f t="shared" si="92"/>
        <v>86</v>
      </c>
      <c r="DZ14" s="146">
        <f t="shared" si="93"/>
        <v>86</v>
      </c>
      <c r="EA14" s="66">
        <f>VLOOKUP($A14,'sales data 3'!$B$2:$BI$21,EA$1+1,0)</f>
        <v>1</v>
      </c>
      <c r="EB14" s="77">
        <f t="shared" si="94"/>
        <v>0</v>
      </c>
      <c r="EC14" s="146">
        <f t="shared" si="95"/>
        <v>85</v>
      </c>
      <c r="ED14" s="146">
        <f t="shared" si="96"/>
        <v>85</v>
      </c>
      <c r="EE14" s="66">
        <f>VLOOKUP($A14,'sales data 3'!$B$2:$BI$21,EE$1+1,0)</f>
        <v>0</v>
      </c>
      <c r="EF14" s="77">
        <f t="shared" si="97"/>
        <v>0</v>
      </c>
      <c r="EG14" s="146">
        <f t="shared" si="98"/>
        <v>85</v>
      </c>
      <c r="EH14" s="146">
        <f t="shared" si="99"/>
        <v>85</v>
      </c>
      <c r="EI14" s="66">
        <f>VLOOKUP($A14,'sales data 3'!$B$2:$BI$21,EI$1+1,0)</f>
        <v>5</v>
      </c>
      <c r="EJ14" s="77">
        <f t="shared" si="100"/>
        <v>0</v>
      </c>
      <c r="EK14" s="146">
        <f t="shared" si="101"/>
        <v>80</v>
      </c>
      <c r="EL14" s="146">
        <f t="shared" si="102"/>
        <v>80</v>
      </c>
      <c r="EM14" s="66">
        <f>VLOOKUP($A14,'sales data 3'!$B$2:$BI$21,EM$1+1,0)</f>
        <v>0</v>
      </c>
      <c r="EN14" s="77">
        <v>0.0</v>
      </c>
      <c r="EO14" s="146">
        <f t="shared" si="103"/>
        <v>80</v>
      </c>
      <c r="EP14" s="146">
        <f t="shared" si="104"/>
        <v>80</v>
      </c>
      <c r="EQ14" s="66">
        <f>VLOOKUP($A14,'sales data 3'!$B$2:$BI$21,EQ$1+1,0)</f>
        <v>13</v>
      </c>
      <c r="ER14" s="77">
        <f t="shared" si="105"/>
        <v>0</v>
      </c>
      <c r="ES14" s="146">
        <f t="shared" si="106"/>
        <v>67</v>
      </c>
      <c r="ET14" s="146">
        <f t="shared" si="107"/>
        <v>67</v>
      </c>
      <c r="EU14" s="66">
        <f>VLOOKUP($A14,'sales data 3'!$B$2:$BI$21,EU$1+1,0)</f>
        <v>0</v>
      </c>
      <c r="EV14" s="77">
        <f t="shared" si="108"/>
        <v>0</v>
      </c>
      <c r="EW14" s="146">
        <f t="shared" si="109"/>
        <v>67</v>
      </c>
      <c r="EX14" s="146">
        <f t="shared" si="110"/>
        <v>67</v>
      </c>
      <c r="EY14" s="66">
        <f>VLOOKUP($A14,'sales data 3'!$B$2:$BI$21,EY$1+1,0)</f>
        <v>0</v>
      </c>
      <c r="EZ14" s="77">
        <f t="shared" si="111"/>
        <v>0</v>
      </c>
      <c r="FA14" s="146">
        <f t="shared" si="112"/>
        <v>67</v>
      </c>
      <c r="FB14" s="146">
        <f t="shared" si="113"/>
        <v>67</v>
      </c>
      <c r="FC14" s="66">
        <f>VLOOKUP($A14,'sales data 3'!$B$2:$BI$21,FC$1+1,0)</f>
        <v>0</v>
      </c>
      <c r="FD14" s="77">
        <f t="shared" si="114"/>
        <v>0</v>
      </c>
      <c r="FE14" s="146">
        <f t="shared" si="115"/>
        <v>67</v>
      </c>
      <c r="FF14" s="146">
        <f t="shared" si="116"/>
        <v>67</v>
      </c>
      <c r="FG14" s="66">
        <f>VLOOKUP($A14,'sales data 3'!$B$2:$BI$21,FG$1+1,0)</f>
        <v>0</v>
      </c>
      <c r="FH14" s="77">
        <f t="shared" si="117"/>
        <v>0</v>
      </c>
      <c r="FI14" s="146">
        <f t="shared" si="118"/>
        <v>67</v>
      </c>
      <c r="FJ14" s="146">
        <f t="shared" si="119"/>
        <v>67</v>
      </c>
      <c r="FK14" s="66">
        <f>VLOOKUP($A14,'sales data 3'!$B$2:$BI$21,FK$1+1,0)</f>
        <v>0</v>
      </c>
      <c r="FL14" s="77">
        <f t="shared" si="120"/>
        <v>0</v>
      </c>
      <c r="FM14" s="146">
        <f t="shared" si="121"/>
        <v>67</v>
      </c>
      <c r="FN14" s="146">
        <f t="shared" si="122"/>
        <v>67</v>
      </c>
      <c r="FO14" s="66">
        <f>VLOOKUP($A14,'sales data 3'!$B$2:$BI$21,FO$1+1,0)</f>
        <v>0</v>
      </c>
      <c r="FP14" s="77">
        <f t="shared" si="123"/>
        <v>0</v>
      </c>
      <c r="FQ14" s="146">
        <f t="shared" si="124"/>
        <v>67</v>
      </c>
      <c r="FR14" s="146">
        <f t="shared" si="125"/>
        <v>67</v>
      </c>
      <c r="FS14" s="66">
        <f>VLOOKUP($A14,'sales data 3'!$B$2:$BI$21,FS$1+1,0)</f>
        <v>0</v>
      </c>
      <c r="FT14" s="77">
        <v>0.0</v>
      </c>
      <c r="FU14" s="146">
        <f t="shared" si="126"/>
        <v>67</v>
      </c>
      <c r="FV14" s="146">
        <f t="shared" si="127"/>
        <v>67</v>
      </c>
      <c r="FW14" s="66">
        <f>VLOOKUP($A14,'sales data 3'!$B$2:$BI$21,FW$1+1,0)</f>
        <v>0</v>
      </c>
      <c r="FX14" s="77">
        <f t="shared" si="128"/>
        <v>0</v>
      </c>
      <c r="FY14" s="146">
        <f t="shared" si="129"/>
        <v>67</v>
      </c>
      <c r="FZ14" s="146">
        <f t="shared" si="130"/>
        <v>67</v>
      </c>
      <c r="GA14" s="66">
        <f>VLOOKUP($A14,'sales data 3'!$B$2:$BI$21,GA$1+1,0)</f>
        <v>5</v>
      </c>
      <c r="GB14" s="77">
        <f t="shared" si="131"/>
        <v>0</v>
      </c>
      <c r="GC14" s="146">
        <f t="shared" si="132"/>
        <v>62</v>
      </c>
      <c r="GD14" s="146">
        <f t="shared" si="133"/>
        <v>62</v>
      </c>
      <c r="GE14" s="66">
        <f>VLOOKUP($A14,'sales data 3'!$B$2:$BI$21,GE$1+1,0)</f>
        <v>7</v>
      </c>
      <c r="GF14" s="77">
        <f t="shared" si="134"/>
        <v>0</v>
      </c>
      <c r="GG14" s="146">
        <f t="shared" si="135"/>
        <v>55</v>
      </c>
      <c r="GH14" s="146">
        <f t="shared" si="136"/>
        <v>55</v>
      </c>
      <c r="GI14" s="66">
        <f>VLOOKUP($A14,'sales data 3'!$B$2:$BI$21,GI$1+1,0)</f>
        <v>0</v>
      </c>
      <c r="GJ14" s="77">
        <f t="shared" si="137"/>
        <v>0</v>
      </c>
      <c r="GK14" s="146">
        <f t="shared" si="138"/>
        <v>55</v>
      </c>
      <c r="GL14" s="146">
        <f t="shared" si="139"/>
        <v>55</v>
      </c>
      <c r="GM14" s="66">
        <f>VLOOKUP($A14,'sales data 3'!$B$2:$BI$21,GM$1+1,0)</f>
        <v>5</v>
      </c>
      <c r="GN14" s="77">
        <f t="shared" si="140"/>
        <v>0</v>
      </c>
      <c r="GO14" s="146">
        <f t="shared" si="141"/>
        <v>50</v>
      </c>
      <c r="GP14" s="146">
        <f t="shared" si="142"/>
        <v>50</v>
      </c>
      <c r="GQ14" s="66">
        <f>VLOOKUP($A14,'sales data 3'!$B$2:$BI$21,GQ$1+1,0)</f>
        <v>4</v>
      </c>
      <c r="GR14" s="77">
        <f t="shared" si="143"/>
        <v>0</v>
      </c>
      <c r="GS14" s="146">
        <f t="shared" si="144"/>
        <v>46</v>
      </c>
      <c r="GT14" s="146">
        <f t="shared" si="145"/>
        <v>46</v>
      </c>
      <c r="GU14" s="66">
        <f>VLOOKUP($A14,'sales data 3'!$B$2:$BI$21,GU$1+1,0)</f>
        <v>0</v>
      </c>
      <c r="GV14" s="77">
        <f t="shared" si="146"/>
        <v>0</v>
      </c>
      <c r="GW14" s="146">
        <f t="shared" si="147"/>
        <v>46</v>
      </c>
      <c r="GX14" s="146">
        <f t="shared" si="148"/>
        <v>46</v>
      </c>
      <c r="GY14" s="66">
        <f>VLOOKUP($A14,'sales data 3'!$B$2:$BI$21,GY$1+1,0)</f>
        <v>0</v>
      </c>
      <c r="GZ14" s="77">
        <f t="shared" si="149"/>
        <v>0</v>
      </c>
      <c r="HA14" s="146">
        <f t="shared" si="150"/>
        <v>46</v>
      </c>
      <c r="HB14" s="146">
        <f t="shared" si="151"/>
        <v>46</v>
      </c>
      <c r="HC14" s="66">
        <f>VLOOKUP($A14,'sales data 3'!$B$2:$BI$21,HC$1+1,0)</f>
        <v>0</v>
      </c>
      <c r="HD14" s="77">
        <f t="shared" si="152"/>
        <v>0</v>
      </c>
      <c r="HE14" s="146">
        <f t="shared" si="153"/>
        <v>46</v>
      </c>
      <c r="HF14" s="146">
        <f t="shared" si="154"/>
        <v>46</v>
      </c>
      <c r="HG14" s="66">
        <f>VLOOKUP($A14,'sales data 3'!$B$2:$BI$21,HG$1+1,0)</f>
        <v>0</v>
      </c>
      <c r="HH14" s="77">
        <f t="shared" si="155"/>
        <v>0</v>
      </c>
      <c r="HI14" s="146">
        <f t="shared" si="156"/>
        <v>46</v>
      </c>
      <c r="HJ14" s="146">
        <f t="shared" si="157"/>
        <v>46</v>
      </c>
      <c r="HK14" s="66">
        <f>VLOOKUP($A14,'sales data 3'!$B$2:$BI$21,HK$1+1,0)</f>
        <v>0</v>
      </c>
      <c r="HL14" s="77">
        <f t="shared" si="158"/>
        <v>0</v>
      </c>
      <c r="HM14" s="146">
        <f t="shared" si="159"/>
        <v>46</v>
      </c>
      <c r="HN14" s="146">
        <f t="shared" si="160"/>
        <v>46</v>
      </c>
      <c r="HO14" s="66">
        <f>VLOOKUP($A14,'sales data 3'!$B$2:$BI$21,HO$1+1,0)</f>
        <v>0</v>
      </c>
      <c r="HP14" s="77">
        <v>50.0</v>
      </c>
      <c r="HQ14" s="146">
        <f t="shared" si="161"/>
        <v>96</v>
      </c>
      <c r="HR14" s="146">
        <f t="shared" si="162"/>
        <v>96</v>
      </c>
      <c r="HS14" s="66">
        <f>VLOOKUP($A14,'sales data 3'!$B$2:$BI$21,HS$1+1,0)</f>
        <v>12</v>
      </c>
      <c r="HT14" s="77">
        <f t="shared" si="163"/>
        <v>0</v>
      </c>
      <c r="HU14" s="146">
        <f t="shared" si="164"/>
        <v>84</v>
      </c>
      <c r="HV14" s="146">
        <f t="shared" si="165"/>
        <v>84</v>
      </c>
      <c r="HW14" s="66">
        <f>VLOOKUP($A14,'sales data 3'!$B$2:$BI$21,HW$1+1,0)</f>
        <v>0</v>
      </c>
      <c r="HX14" s="77">
        <f t="shared" si="166"/>
        <v>0</v>
      </c>
      <c r="HY14" s="146">
        <f t="shared" si="167"/>
        <v>84</v>
      </c>
      <c r="HZ14" s="146">
        <f t="shared" si="168"/>
        <v>84</v>
      </c>
      <c r="IA14" s="66">
        <f>VLOOKUP($A14,'sales data 3'!$B$2:$BI$21,IA$1+1,0)</f>
        <v>2</v>
      </c>
      <c r="IB14" s="77">
        <f t="shared" si="169"/>
        <v>0</v>
      </c>
      <c r="IC14" s="146">
        <f t="shared" si="170"/>
        <v>82</v>
      </c>
      <c r="IE14" s="66"/>
      <c r="II14" s="66"/>
      <c r="IM14" s="66"/>
      <c r="IQ14" s="66"/>
      <c r="IU14" s="66"/>
    </row>
    <row r="15">
      <c r="A15" s="77" t="s">
        <v>16</v>
      </c>
      <c r="B15" s="146">
        <v>69.0</v>
      </c>
      <c r="C15" s="77">
        <f>VLOOKUP($A15,'sales data 3'!$B$2:$BI$21,C$1+1,0)</f>
        <v>10</v>
      </c>
      <c r="D15" s="77">
        <f t="shared" si="1"/>
        <v>0</v>
      </c>
      <c r="E15" s="146">
        <f t="shared" si="171"/>
        <v>59</v>
      </c>
      <c r="F15" s="146">
        <f t="shared" si="2"/>
        <v>59</v>
      </c>
      <c r="G15" s="66">
        <f>VLOOKUP($A15,'sales data 3'!$B$2:$BI$21,G$1+1,0)</f>
        <v>0</v>
      </c>
      <c r="H15" s="77">
        <f t="shared" si="3"/>
        <v>0</v>
      </c>
      <c r="I15" s="146">
        <f t="shared" si="4"/>
        <v>59</v>
      </c>
      <c r="J15" s="146">
        <f t="shared" si="5"/>
        <v>59</v>
      </c>
      <c r="K15" s="66">
        <f>VLOOKUP($A15,'sales data 3'!$B$2:$BI$21,K$1+1,0)</f>
        <v>0</v>
      </c>
      <c r="L15" s="77">
        <f t="shared" si="6"/>
        <v>0</v>
      </c>
      <c r="M15" s="146">
        <f t="shared" si="7"/>
        <v>59</v>
      </c>
      <c r="N15" s="146">
        <f t="shared" si="8"/>
        <v>59</v>
      </c>
      <c r="O15" s="66">
        <f>VLOOKUP($A15,'sales data 3'!$B$2:$BI$21,O$1+1,0)</f>
        <v>0</v>
      </c>
      <c r="P15" s="77">
        <f t="shared" si="9"/>
        <v>0</v>
      </c>
      <c r="Q15" s="146">
        <f t="shared" si="10"/>
        <v>59</v>
      </c>
      <c r="R15" s="146">
        <f t="shared" si="11"/>
        <v>59</v>
      </c>
      <c r="S15" s="66">
        <f>VLOOKUP($A15,'sales data 3'!$B$2:$BI$21,S$1+1,0)</f>
        <v>0</v>
      </c>
      <c r="T15" s="77">
        <f t="shared" si="12"/>
        <v>0</v>
      </c>
      <c r="U15" s="146">
        <f t="shared" si="13"/>
        <v>59</v>
      </c>
      <c r="V15" s="146">
        <f t="shared" si="14"/>
        <v>59</v>
      </c>
      <c r="W15" s="66">
        <f>VLOOKUP($A15,'sales data 3'!$B$2:$BI$21,W$1+1,0)</f>
        <v>0</v>
      </c>
      <c r="X15" s="77">
        <f t="shared" si="15"/>
        <v>0</v>
      </c>
      <c r="Y15" s="146">
        <f t="shared" si="16"/>
        <v>59</v>
      </c>
      <c r="Z15" s="146">
        <f t="shared" si="17"/>
        <v>59</v>
      </c>
      <c r="AA15" s="66">
        <f>VLOOKUP($A15,'sales data 3'!$B$2:$BI$21,AA$1+1,0)</f>
        <v>10</v>
      </c>
      <c r="AB15" s="77">
        <f t="shared" si="18"/>
        <v>0</v>
      </c>
      <c r="AC15" s="146">
        <f t="shared" si="19"/>
        <v>49</v>
      </c>
      <c r="AD15" s="146">
        <f t="shared" si="20"/>
        <v>49</v>
      </c>
      <c r="AE15" s="66">
        <f>VLOOKUP($A15,'sales data 3'!$B$2:$BI$21,AE$1+1,0)</f>
        <v>0</v>
      </c>
      <c r="AF15" s="77">
        <f t="shared" si="21"/>
        <v>0</v>
      </c>
      <c r="AG15" s="146">
        <f t="shared" si="22"/>
        <v>49</v>
      </c>
      <c r="AH15" s="146">
        <f t="shared" si="23"/>
        <v>49</v>
      </c>
      <c r="AI15" s="66">
        <f>VLOOKUP($A15,'sales data 3'!$B$2:$BI$21,AI$1+1,0)</f>
        <v>0</v>
      </c>
      <c r="AJ15" s="77">
        <f t="shared" si="24"/>
        <v>0</v>
      </c>
      <c r="AK15" s="146">
        <f t="shared" si="25"/>
        <v>49</v>
      </c>
      <c r="AL15" s="146">
        <f t="shared" si="26"/>
        <v>49</v>
      </c>
      <c r="AM15" s="66">
        <f>VLOOKUP($A15,'sales data 3'!$B$2:$BI$21,AM$1+1,0)</f>
        <v>0</v>
      </c>
      <c r="AN15" s="77">
        <f t="shared" si="27"/>
        <v>0</v>
      </c>
      <c r="AO15" s="146">
        <f t="shared" si="28"/>
        <v>49</v>
      </c>
      <c r="AP15" s="146">
        <f t="shared" si="29"/>
        <v>49</v>
      </c>
      <c r="AQ15" s="66">
        <f>VLOOKUP($A15,'sales data 3'!$B$2:$BI$21,AQ$1+1,0)</f>
        <v>0</v>
      </c>
      <c r="AR15" s="77">
        <f t="shared" si="30"/>
        <v>0</v>
      </c>
      <c r="AS15" s="146">
        <f t="shared" si="31"/>
        <v>49</v>
      </c>
      <c r="AT15" s="146">
        <f t="shared" si="32"/>
        <v>49</v>
      </c>
      <c r="AU15" s="66">
        <f>VLOOKUP($A15,'sales data 3'!$B$2:$BI$21,AU$1+1,0)</f>
        <v>10</v>
      </c>
      <c r="AV15" s="77">
        <f t="shared" si="33"/>
        <v>0</v>
      </c>
      <c r="AW15" s="146">
        <f t="shared" si="34"/>
        <v>39</v>
      </c>
      <c r="AX15" s="146">
        <f t="shared" si="35"/>
        <v>39</v>
      </c>
      <c r="AY15" s="66">
        <f>VLOOKUP($A15,'sales data 3'!$B$2:$BI$21,AY$1+1,0)</f>
        <v>15</v>
      </c>
      <c r="AZ15" s="77">
        <f t="shared" si="36"/>
        <v>0</v>
      </c>
      <c r="BA15" s="146">
        <f t="shared" si="37"/>
        <v>24</v>
      </c>
      <c r="BB15" s="146">
        <f t="shared" si="38"/>
        <v>24</v>
      </c>
      <c r="BC15" s="66">
        <f>VLOOKUP($A15,'sales data 3'!$B$2:$BI$21,BC$1+1,0)</f>
        <v>0</v>
      </c>
      <c r="BD15" s="77">
        <f t="shared" si="39"/>
        <v>0</v>
      </c>
      <c r="BE15" s="146">
        <f t="shared" si="40"/>
        <v>24</v>
      </c>
      <c r="BF15" s="146">
        <f t="shared" si="41"/>
        <v>24</v>
      </c>
      <c r="BG15" s="66">
        <f>VLOOKUP($A15,'sales data 3'!$B$2:$BI$21,BG$1+1,0)</f>
        <v>0</v>
      </c>
      <c r="BH15" s="77">
        <f t="shared" si="42"/>
        <v>0</v>
      </c>
      <c r="BI15" s="146">
        <f t="shared" si="43"/>
        <v>24</v>
      </c>
      <c r="BJ15" s="146">
        <f t="shared" si="44"/>
        <v>24</v>
      </c>
      <c r="BK15" s="66">
        <f>VLOOKUP($A15,'sales data 3'!$B$2:$BI$21,BK$1+1,0)</f>
        <v>0</v>
      </c>
      <c r="BL15" s="77">
        <v>50.0</v>
      </c>
      <c r="BM15" s="146">
        <f t="shared" si="45"/>
        <v>74</v>
      </c>
      <c r="BN15" s="146">
        <f t="shared" si="46"/>
        <v>74</v>
      </c>
      <c r="BO15" s="66">
        <f>VLOOKUP($A15,'sales data 3'!$B$2:$BI$21,BO$1+1,0)</f>
        <v>0</v>
      </c>
      <c r="BP15" s="77">
        <f t="shared" si="47"/>
        <v>0</v>
      </c>
      <c r="BQ15" s="146">
        <f t="shared" si="48"/>
        <v>74</v>
      </c>
      <c r="BR15" s="146">
        <f t="shared" si="49"/>
        <v>74</v>
      </c>
      <c r="BS15" s="66">
        <f>VLOOKUP($A15,'sales data 3'!$B$2:$BI$21,BS$1+1,0)</f>
        <v>0</v>
      </c>
      <c r="BT15" s="77">
        <f t="shared" si="50"/>
        <v>0</v>
      </c>
      <c r="BU15" s="146">
        <f t="shared" si="51"/>
        <v>74</v>
      </c>
      <c r="BV15" s="146">
        <f t="shared" si="52"/>
        <v>74</v>
      </c>
      <c r="BW15" s="66">
        <f>VLOOKUP($A15,'sales data 3'!$B$2:$BI$21,BW$1+1,0)</f>
        <v>0</v>
      </c>
      <c r="BX15" s="77">
        <f t="shared" si="53"/>
        <v>0</v>
      </c>
      <c r="BY15" s="146">
        <f t="shared" si="54"/>
        <v>74</v>
      </c>
      <c r="BZ15" s="146">
        <f t="shared" si="55"/>
        <v>74</v>
      </c>
      <c r="CA15" s="66">
        <f>VLOOKUP($A15,'sales data 3'!$B$2:$BI$21,CA$1+1,0)</f>
        <v>0</v>
      </c>
      <c r="CB15" s="77">
        <f t="shared" si="56"/>
        <v>0</v>
      </c>
      <c r="CC15" s="146">
        <f t="shared" si="57"/>
        <v>74</v>
      </c>
      <c r="CD15" s="146">
        <f t="shared" si="58"/>
        <v>74</v>
      </c>
      <c r="CE15" s="66">
        <f>VLOOKUP($A15,'sales data 3'!$B$2:$BI$21,CE$1+1,0)</f>
        <v>6</v>
      </c>
      <c r="CF15" s="77">
        <f t="shared" si="59"/>
        <v>0</v>
      </c>
      <c r="CG15" s="146">
        <f t="shared" si="60"/>
        <v>68</v>
      </c>
      <c r="CH15" s="146">
        <f t="shared" si="61"/>
        <v>68</v>
      </c>
      <c r="CI15" s="66">
        <f>VLOOKUP($A15,'sales data 3'!$B$2:$BI$21,CI$1+1,0)</f>
        <v>5</v>
      </c>
      <c r="CJ15" s="77">
        <f t="shared" si="62"/>
        <v>0</v>
      </c>
      <c r="CK15" s="146">
        <f t="shared" si="63"/>
        <v>63</v>
      </c>
      <c r="CL15" s="146">
        <f t="shared" si="64"/>
        <v>63</v>
      </c>
      <c r="CM15" s="66">
        <f>VLOOKUP($A15,'sales data 3'!$B$2:$BI$21,CM$1+1,0)</f>
        <v>0</v>
      </c>
      <c r="CN15" s="77">
        <f t="shared" si="65"/>
        <v>0</v>
      </c>
      <c r="CO15" s="146">
        <f t="shared" si="66"/>
        <v>63</v>
      </c>
      <c r="CP15" s="146">
        <f t="shared" si="67"/>
        <v>63</v>
      </c>
      <c r="CQ15" s="66">
        <f>VLOOKUP($A15,'sales data 3'!$B$2:$BI$21,CQ$1+1,0)</f>
        <v>2</v>
      </c>
      <c r="CR15" s="77">
        <f t="shared" si="68"/>
        <v>0</v>
      </c>
      <c r="CS15" s="146">
        <f t="shared" si="69"/>
        <v>61</v>
      </c>
      <c r="CT15" s="146">
        <f t="shared" si="70"/>
        <v>61</v>
      </c>
      <c r="CU15" s="66">
        <f>VLOOKUP($A15,'sales data 3'!$B$2:$BI$21,CU$1+1,0)</f>
        <v>6</v>
      </c>
      <c r="CV15" s="147">
        <v>0.0</v>
      </c>
      <c r="CW15" s="146">
        <f t="shared" si="71"/>
        <v>55</v>
      </c>
      <c r="CX15" s="146">
        <f t="shared" si="72"/>
        <v>55</v>
      </c>
      <c r="CY15" s="66">
        <f>VLOOKUP($A15,'sales data 3'!$B$2:$BI$21,CY$1+1,0)</f>
        <v>0</v>
      </c>
      <c r="CZ15" s="77">
        <f t="shared" si="73"/>
        <v>0</v>
      </c>
      <c r="DA15" s="146">
        <f t="shared" si="74"/>
        <v>55</v>
      </c>
      <c r="DB15" s="146">
        <f t="shared" si="75"/>
        <v>55</v>
      </c>
      <c r="DC15" s="66">
        <f>VLOOKUP($A15,'sales data 3'!$B$2:$BI$21,DC$1+1,0)</f>
        <v>0</v>
      </c>
      <c r="DD15" s="77">
        <f t="shared" si="76"/>
        <v>0</v>
      </c>
      <c r="DE15" s="146">
        <f t="shared" si="77"/>
        <v>55</v>
      </c>
      <c r="DF15" s="146">
        <f t="shared" si="78"/>
        <v>55</v>
      </c>
      <c r="DG15" s="66">
        <f>VLOOKUP($A15,'sales data 3'!$B$2:$BI$21,DG$1+1,0)</f>
        <v>9</v>
      </c>
      <c r="DH15" s="77">
        <f t="shared" si="79"/>
        <v>0</v>
      </c>
      <c r="DI15" s="146">
        <f t="shared" si="80"/>
        <v>46</v>
      </c>
      <c r="DJ15" s="146">
        <f t="shared" si="81"/>
        <v>46</v>
      </c>
      <c r="DK15" s="66">
        <f>VLOOKUP($A15,'sales data 3'!$B$2:$BI$21,DK$1+1,0)</f>
        <v>0</v>
      </c>
      <c r="DL15" s="77">
        <f t="shared" si="82"/>
        <v>0</v>
      </c>
      <c r="DM15" s="146">
        <f t="shared" si="83"/>
        <v>46</v>
      </c>
      <c r="DN15" s="146">
        <f t="shared" si="84"/>
        <v>46</v>
      </c>
      <c r="DO15" s="66">
        <f>VLOOKUP($A15,'sales data 3'!$B$2:$BI$21,DO$1+1,0)</f>
        <v>11</v>
      </c>
      <c r="DP15" s="77">
        <f t="shared" si="85"/>
        <v>0</v>
      </c>
      <c r="DQ15" s="146">
        <f t="shared" si="86"/>
        <v>35</v>
      </c>
      <c r="DR15" s="146">
        <f t="shared" si="87"/>
        <v>35</v>
      </c>
      <c r="DS15" s="66">
        <f>VLOOKUP($A15,'sales data 3'!$B$2:$BI$21,DS$1+1,0)</f>
        <v>0</v>
      </c>
      <c r="DT15" s="77">
        <f t="shared" si="88"/>
        <v>0</v>
      </c>
      <c r="DU15" s="146">
        <f t="shared" si="89"/>
        <v>35</v>
      </c>
      <c r="DV15" s="146">
        <f t="shared" si="90"/>
        <v>35</v>
      </c>
      <c r="DW15" s="66">
        <f>VLOOKUP($A15,'sales data 3'!$B$2:$BI$21,DW$1+1,0)</f>
        <v>0</v>
      </c>
      <c r="DX15" s="77">
        <f t="shared" si="91"/>
        <v>0</v>
      </c>
      <c r="DY15" s="146">
        <f t="shared" si="92"/>
        <v>35</v>
      </c>
      <c r="DZ15" s="146">
        <f t="shared" si="93"/>
        <v>35</v>
      </c>
      <c r="EA15" s="66">
        <f>VLOOKUP($A15,'sales data 3'!$B$2:$BI$21,EA$1+1,0)</f>
        <v>0</v>
      </c>
      <c r="EB15" s="77">
        <f t="shared" si="94"/>
        <v>0</v>
      </c>
      <c r="EC15" s="146">
        <f t="shared" si="95"/>
        <v>35</v>
      </c>
      <c r="ED15" s="146">
        <f t="shared" si="96"/>
        <v>35</v>
      </c>
      <c r="EE15" s="66">
        <f>VLOOKUP($A15,'sales data 3'!$B$2:$BI$21,EE$1+1,0)</f>
        <v>1</v>
      </c>
      <c r="EF15" s="77">
        <f t="shared" si="97"/>
        <v>0</v>
      </c>
      <c r="EG15" s="146">
        <f t="shared" si="98"/>
        <v>34</v>
      </c>
      <c r="EH15" s="146">
        <f t="shared" si="99"/>
        <v>34</v>
      </c>
      <c r="EI15" s="66">
        <f>VLOOKUP($A15,'sales data 3'!$B$2:$BI$21,EI$1+1,0)</f>
        <v>0</v>
      </c>
      <c r="EJ15" s="77">
        <f t="shared" si="100"/>
        <v>0</v>
      </c>
      <c r="EK15" s="146">
        <f t="shared" si="101"/>
        <v>34</v>
      </c>
      <c r="EL15" s="146">
        <f t="shared" si="102"/>
        <v>34</v>
      </c>
      <c r="EM15" s="66">
        <f>VLOOKUP($A15,'sales data 3'!$B$2:$BI$21,EM$1+1,0)</f>
        <v>6</v>
      </c>
      <c r="EN15" s="77">
        <v>0.0</v>
      </c>
      <c r="EO15" s="146">
        <f t="shared" si="103"/>
        <v>28</v>
      </c>
      <c r="EP15" s="146">
        <f t="shared" si="104"/>
        <v>28</v>
      </c>
      <c r="EQ15" s="66">
        <f>VLOOKUP($A15,'sales data 3'!$B$2:$BI$21,EQ$1+1,0)</f>
        <v>5</v>
      </c>
      <c r="ER15" s="77">
        <f t="shared" si="105"/>
        <v>0</v>
      </c>
      <c r="ES15" s="146">
        <f t="shared" si="106"/>
        <v>23</v>
      </c>
      <c r="ET15" s="146">
        <f t="shared" si="107"/>
        <v>23</v>
      </c>
      <c r="EU15" s="66">
        <f>VLOOKUP($A15,'sales data 3'!$B$2:$BI$21,EU$1+1,0)</f>
        <v>5</v>
      </c>
      <c r="EV15" s="77">
        <f t="shared" si="108"/>
        <v>0</v>
      </c>
      <c r="EW15" s="146">
        <f t="shared" si="109"/>
        <v>18</v>
      </c>
      <c r="EX15" s="146">
        <f t="shared" si="110"/>
        <v>18</v>
      </c>
      <c r="EY15" s="66">
        <f>VLOOKUP($A15,'sales data 3'!$B$2:$BI$21,EY$1+1,0)</f>
        <v>0</v>
      </c>
      <c r="EZ15" s="77">
        <f t="shared" si="111"/>
        <v>0</v>
      </c>
      <c r="FA15" s="146">
        <f t="shared" si="112"/>
        <v>18</v>
      </c>
      <c r="FB15" s="146">
        <f t="shared" si="113"/>
        <v>18</v>
      </c>
      <c r="FC15" s="66">
        <f>VLOOKUP($A15,'sales data 3'!$B$2:$BI$21,FC$1+1,0)</f>
        <v>9</v>
      </c>
      <c r="FD15" s="77">
        <f t="shared" si="114"/>
        <v>0</v>
      </c>
      <c r="FE15" s="146">
        <f t="shared" si="115"/>
        <v>9</v>
      </c>
      <c r="FF15" s="146">
        <f t="shared" si="116"/>
        <v>9</v>
      </c>
      <c r="FG15" s="66">
        <f>VLOOKUP($A15,'sales data 3'!$B$2:$BI$21,FG$1+1,0)</f>
        <v>0</v>
      </c>
      <c r="FH15" s="77">
        <f t="shared" si="117"/>
        <v>0</v>
      </c>
      <c r="FI15" s="146">
        <f t="shared" si="118"/>
        <v>9</v>
      </c>
      <c r="FJ15" s="146">
        <f t="shared" si="119"/>
        <v>9</v>
      </c>
      <c r="FK15" s="66">
        <f>VLOOKUP($A15,'sales data 3'!$B$2:$BI$21,FK$1+1,0)</f>
        <v>4</v>
      </c>
      <c r="FL15" s="77">
        <f t="shared" si="120"/>
        <v>0</v>
      </c>
      <c r="FM15" s="146">
        <f t="shared" si="121"/>
        <v>5</v>
      </c>
      <c r="FN15" s="146">
        <f t="shared" si="122"/>
        <v>5</v>
      </c>
      <c r="FO15" s="66">
        <f>VLOOKUP($A15,'sales data 3'!$B$2:$BI$21,FO$1+1,0)</f>
        <v>0</v>
      </c>
      <c r="FP15" s="77">
        <f t="shared" si="123"/>
        <v>0</v>
      </c>
      <c r="FQ15" s="146">
        <f t="shared" si="124"/>
        <v>5</v>
      </c>
      <c r="FR15" s="146">
        <f t="shared" si="125"/>
        <v>5</v>
      </c>
      <c r="FS15" s="66">
        <f>VLOOKUP($A15,'sales data 3'!$B$2:$BI$21,FS$1+1,0)</f>
        <v>0</v>
      </c>
      <c r="FT15" s="143">
        <v>50.0</v>
      </c>
      <c r="FU15" s="146">
        <f t="shared" si="126"/>
        <v>55</v>
      </c>
      <c r="FV15" s="146">
        <f t="shared" si="127"/>
        <v>55</v>
      </c>
      <c r="FW15" s="66">
        <f>VLOOKUP($A15,'sales data 3'!$B$2:$BI$21,FW$1+1,0)</f>
        <v>0</v>
      </c>
      <c r="FX15" s="77">
        <f t="shared" si="128"/>
        <v>0</v>
      </c>
      <c r="FY15" s="146">
        <f t="shared" si="129"/>
        <v>55</v>
      </c>
      <c r="FZ15" s="146">
        <f t="shared" si="130"/>
        <v>55</v>
      </c>
      <c r="GA15" s="66">
        <f>VLOOKUP($A15,'sales data 3'!$B$2:$BI$21,GA$1+1,0)</f>
        <v>5</v>
      </c>
      <c r="GB15" s="77">
        <f t="shared" si="131"/>
        <v>0</v>
      </c>
      <c r="GC15" s="146">
        <f t="shared" si="132"/>
        <v>50</v>
      </c>
      <c r="GD15" s="146">
        <f t="shared" si="133"/>
        <v>50</v>
      </c>
      <c r="GE15" s="66">
        <f>VLOOKUP($A15,'sales data 3'!$B$2:$BI$21,GE$1+1,0)</f>
        <v>0</v>
      </c>
      <c r="GF15" s="77">
        <f t="shared" si="134"/>
        <v>0</v>
      </c>
      <c r="GG15" s="146">
        <f t="shared" si="135"/>
        <v>50</v>
      </c>
      <c r="GH15" s="146">
        <f t="shared" si="136"/>
        <v>50</v>
      </c>
      <c r="GI15" s="66">
        <f>VLOOKUP($A15,'sales data 3'!$B$2:$BI$21,GI$1+1,0)</f>
        <v>1</v>
      </c>
      <c r="GJ15" s="77">
        <f t="shared" si="137"/>
        <v>0</v>
      </c>
      <c r="GK15" s="146">
        <f t="shared" si="138"/>
        <v>49</v>
      </c>
      <c r="GL15" s="146">
        <f t="shared" si="139"/>
        <v>49</v>
      </c>
      <c r="GM15" s="66">
        <f>VLOOKUP($A15,'sales data 3'!$B$2:$BI$21,GM$1+1,0)</f>
        <v>5</v>
      </c>
      <c r="GN15" s="77">
        <f t="shared" si="140"/>
        <v>0</v>
      </c>
      <c r="GO15" s="146">
        <f t="shared" si="141"/>
        <v>44</v>
      </c>
      <c r="GP15" s="146">
        <f t="shared" si="142"/>
        <v>44</v>
      </c>
      <c r="GQ15" s="66">
        <f>VLOOKUP($A15,'sales data 3'!$B$2:$BI$21,GQ$1+1,0)</f>
        <v>0</v>
      </c>
      <c r="GR15" s="77">
        <f t="shared" si="143"/>
        <v>0</v>
      </c>
      <c r="GS15" s="146">
        <f t="shared" si="144"/>
        <v>44</v>
      </c>
      <c r="GT15" s="146">
        <f t="shared" si="145"/>
        <v>44</v>
      </c>
      <c r="GU15" s="66">
        <f>VLOOKUP($A15,'sales data 3'!$B$2:$BI$21,GU$1+1,0)</f>
        <v>0</v>
      </c>
      <c r="GV15" s="77">
        <f t="shared" si="146"/>
        <v>0</v>
      </c>
      <c r="GW15" s="146">
        <f t="shared" si="147"/>
        <v>44</v>
      </c>
      <c r="GX15" s="146">
        <f t="shared" si="148"/>
        <v>44</v>
      </c>
      <c r="GY15" s="66">
        <f>VLOOKUP($A15,'sales data 3'!$B$2:$BI$21,GY$1+1,0)</f>
        <v>0</v>
      </c>
      <c r="GZ15" s="77">
        <f t="shared" si="149"/>
        <v>0</v>
      </c>
      <c r="HA15" s="146">
        <f t="shared" si="150"/>
        <v>44</v>
      </c>
      <c r="HB15" s="146">
        <f t="shared" si="151"/>
        <v>44</v>
      </c>
      <c r="HC15" s="66">
        <f>VLOOKUP($A15,'sales data 3'!$B$2:$BI$21,HC$1+1,0)</f>
        <v>0</v>
      </c>
      <c r="HD15" s="77">
        <f t="shared" si="152"/>
        <v>0</v>
      </c>
      <c r="HE15" s="146">
        <f t="shared" si="153"/>
        <v>44</v>
      </c>
      <c r="HF15" s="146">
        <f t="shared" si="154"/>
        <v>44</v>
      </c>
      <c r="HG15" s="66">
        <f>VLOOKUP($A15,'sales data 3'!$B$2:$BI$21,HG$1+1,0)</f>
        <v>0</v>
      </c>
      <c r="HH15" s="77">
        <f t="shared" si="155"/>
        <v>0</v>
      </c>
      <c r="HI15" s="146">
        <f t="shared" si="156"/>
        <v>44</v>
      </c>
      <c r="HJ15" s="146">
        <f t="shared" si="157"/>
        <v>44</v>
      </c>
      <c r="HK15" s="66">
        <f>VLOOKUP($A15,'sales data 3'!$B$2:$BI$21,HK$1+1,0)</f>
        <v>0</v>
      </c>
      <c r="HL15" s="77">
        <f t="shared" si="158"/>
        <v>0</v>
      </c>
      <c r="HM15" s="146">
        <f t="shared" si="159"/>
        <v>44</v>
      </c>
      <c r="HN15" s="146">
        <f t="shared" si="160"/>
        <v>44</v>
      </c>
      <c r="HO15" s="66">
        <f>VLOOKUP($A15,'sales data 3'!$B$2:$BI$21,HO$1+1,0)</f>
        <v>0</v>
      </c>
      <c r="HP15" s="77">
        <v>50.0</v>
      </c>
      <c r="HQ15" s="146">
        <f t="shared" si="161"/>
        <v>94</v>
      </c>
      <c r="HR15" s="146">
        <f t="shared" si="162"/>
        <v>94</v>
      </c>
      <c r="HS15" s="66">
        <f>VLOOKUP($A15,'sales data 3'!$B$2:$BI$21,HS$1+1,0)</f>
        <v>0</v>
      </c>
      <c r="HT15" s="77">
        <f t="shared" si="163"/>
        <v>0</v>
      </c>
      <c r="HU15" s="146">
        <f t="shared" si="164"/>
        <v>94</v>
      </c>
      <c r="HV15" s="146">
        <f t="shared" si="165"/>
        <v>94</v>
      </c>
      <c r="HW15" s="66">
        <f>VLOOKUP($A15,'sales data 3'!$B$2:$BI$21,HW$1+1,0)</f>
        <v>2</v>
      </c>
      <c r="HX15" s="77">
        <f t="shared" si="166"/>
        <v>0</v>
      </c>
      <c r="HY15" s="146">
        <f t="shared" si="167"/>
        <v>92</v>
      </c>
      <c r="HZ15" s="146">
        <f t="shared" si="168"/>
        <v>92</v>
      </c>
      <c r="IA15" s="66">
        <f>VLOOKUP($A15,'sales data 3'!$B$2:$BI$21,IA$1+1,0)</f>
        <v>0</v>
      </c>
      <c r="IB15" s="77">
        <f t="shared" si="169"/>
        <v>0</v>
      </c>
      <c r="IC15" s="146">
        <f t="shared" si="170"/>
        <v>92</v>
      </c>
      <c r="IE15" s="66"/>
      <c r="II15" s="66"/>
      <c r="IM15" s="66"/>
      <c r="IQ15" s="66"/>
      <c r="IU15" s="66"/>
    </row>
    <row r="16">
      <c r="A16" s="77" t="s">
        <v>17</v>
      </c>
      <c r="B16" s="146">
        <v>95.0</v>
      </c>
      <c r="C16" s="77">
        <f>VLOOKUP($A16,'sales data 3'!$B$2:$BI$21,C$1+1,0)</f>
        <v>0</v>
      </c>
      <c r="D16" s="77">
        <f t="shared" si="1"/>
        <v>0</v>
      </c>
      <c r="E16" s="146">
        <f t="shared" si="171"/>
        <v>95</v>
      </c>
      <c r="F16" s="146">
        <f t="shared" si="2"/>
        <v>95</v>
      </c>
      <c r="G16" s="66">
        <f>VLOOKUP($A16,'sales data 3'!$B$2:$BI$21,G$1+1,0)</f>
        <v>20</v>
      </c>
      <c r="H16" s="77">
        <f t="shared" si="3"/>
        <v>0</v>
      </c>
      <c r="I16" s="146">
        <f t="shared" si="4"/>
        <v>75</v>
      </c>
      <c r="J16" s="146">
        <f t="shared" si="5"/>
        <v>75</v>
      </c>
      <c r="K16" s="66">
        <f>VLOOKUP($A16,'sales data 3'!$B$2:$BI$21,K$1+1,0)</f>
        <v>40</v>
      </c>
      <c r="L16" s="77">
        <f t="shared" si="6"/>
        <v>0</v>
      </c>
      <c r="M16" s="146">
        <f t="shared" si="7"/>
        <v>35</v>
      </c>
      <c r="N16" s="146">
        <f t="shared" si="8"/>
        <v>35</v>
      </c>
      <c r="O16" s="66">
        <f>VLOOKUP($A16,'sales data 3'!$B$2:$BI$21,O$1+1,0)</f>
        <v>0</v>
      </c>
      <c r="P16" s="77">
        <f t="shared" si="9"/>
        <v>0</v>
      </c>
      <c r="Q16" s="146">
        <f t="shared" si="10"/>
        <v>35</v>
      </c>
      <c r="R16" s="146">
        <f t="shared" si="11"/>
        <v>35</v>
      </c>
      <c r="S16" s="66">
        <f>VLOOKUP($A16,'sales data 3'!$B$2:$BI$21,S$1+1,0)</f>
        <v>0</v>
      </c>
      <c r="T16" s="77">
        <f t="shared" si="12"/>
        <v>0</v>
      </c>
      <c r="U16" s="146">
        <f t="shared" si="13"/>
        <v>35</v>
      </c>
      <c r="V16" s="146">
        <f t="shared" si="14"/>
        <v>35</v>
      </c>
      <c r="W16" s="66">
        <f>VLOOKUP($A16,'sales data 3'!$B$2:$BI$21,W$1+1,0)</f>
        <v>2</v>
      </c>
      <c r="X16" s="77">
        <f t="shared" si="15"/>
        <v>0</v>
      </c>
      <c r="Y16" s="146">
        <f t="shared" si="16"/>
        <v>33</v>
      </c>
      <c r="Z16" s="146">
        <f t="shared" si="17"/>
        <v>33</v>
      </c>
      <c r="AA16" s="66">
        <f>VLOOKUP($A16,'sales data 3'!$B$2:$BI$21,AA$1+1,0)</f>
        <v>0</v>
      </c>
      <c r="AB16" s="77">
        <f t="shared" si="18"/>
        <v>0</v>
      </c>
      <c r="AC16" s="146">
        <f t="shared" si="19"/>
        <v>33</v>
      </c>
      <c r="AD16" s="146">
        <f t="shared" si="20"/>
        <v>33</v>
      </c>
      <c r="AE16" s="66">
        <f>VLOOKUP($A16,'sales data 3'!$B$2:$BI$21,AE$1+1,0)</f>
        <v>17</v>
      </c>
      <c r="AF16" s="77">
        <f t="shared" si="21"/>
        <v>0</v>
      </c>
      <c r="AG16" s="146">
        <f t="shared" si="22"/>
        <v>16</v>
      </c>
      <c r="AH16" s="146">
        <f t="shared" si="23"/>
        <v>16</v>
      </c>
      <c r="AI16" s="66">
        <f>VLOOKUP($A16,'sales data 3'!$B$2:$BI$21,AI$1+1,0)</f>
        <v>0</v>
      </c>
      <c r="AJ16" s="77">
        <f t="shared" si="24"/>
        <v>0</v>
      </c>
      <c r="AK16" s="146">
        <f t="shared" si="25"/>
        <v>16</v>
      </c>
      <c r="AL16" s="146">
        <f t="shared" si="26"/>
        <v>16</v>
      </c>
      <c r="AM16" s="66">
        <f>VLOOKUP($A16,'sales data 3'!$B$2:$BI$21,AM$1+1,0)</f>
        <v>5</v>
      </c>
      <c r="AN16" s="77">
        <f t="shared" si="27"/>
        <v>0</v>
      </c>
      <c r="AO16" s="146">
        <f t="shared" si="28"/>
        <v>11</v>
      </c>
      <c r="AP16" s="146">
        <f t="shared" si="29"/>
        <v>11</v>
      </c>
      <c r="AQ16" s="66">
        <f>VLOOKUP($A16,'sales data 3'!$B$2:$BI$21,AQ$1+1,0)</f>
        <v>0</v>
      </c>
      <c r="AR16" s="77">
        <f t="shared" si="30"/>
        <v>0</v>
      </c>
      <c r="AS16" s="146">
        <f t="shared" si="31"/>
        <v>11</v>
      </c>
      <c r="AT16" s="146">
        <f t="shared" si="32"/>
        <v>11</v>
      </c>
      <c r="AU16" s="66">
        <f>VLOOKUP($A16,'sales data 3'!$B$2:$BI$21,AU$1+1,0)</f>
        <v>0</v>
      </c>
      <c r="AV16" s="77">
        <f t="shared" si="33"/>
        <v>0</v>
      </c>
      <c r="AW16" s="146">
        <f t="shared" si="34"/>
        <v>11</v>
      </c>
      <c r="AX16" s="146">
        <f t="shared" si="35"/>
        <v>11</v>
      </c>
      <c r="AY16" s="66">
        <f>VLOOKUP($A16,'sales data 3'!$B$2:$BI$21,AY$1+1,0)</f>
        <v>0</v>
      </c>
      <c r="AZ16" s="77">
        <f t="shared" si="36"/>
        <v>0</v>
      </c>
      <c r="BA16" s="146">
        <f t="shared" si="37"/>
        <v>11</v>
      </c>
      <c r="BB16" s="146">
        <f t="shared" si="38"/>
        <v>11</v>
      </c>
      <c r="BC16" s="66">
        <f>VLOOKUP($A16,'sales data 3'!$B$2:$BI$21,BC$1+1,0)</f>
        <v>0</v>
      </c>
      <c r="BD16" s="77">
        <f t="shared" si="39"/>
        <v>0</v>
      </c>
      <c r="BE16" s="146">
        <f t="shared" si="40"/>
        <v>11</v>
      </c>
      <c r="BF16" s="146">
        <f t="shared" si="41"/>
        <v>11</v>
      </c>
      <c r="BG16" s="66">
        <f>VLOOKUP($A16,'sales data 3'!$B$2:$BI$21,BG$1+1,0)</f>
        <v>0</v>
      </c>
      <c r="BH16" s="77">
        <f t="shared" si="42"/>
        <v>0</v>
      </c>
      <c r="BI16" s="146">
        <f t="shared" si="43"/>
        <v>11</v>
      </c>
      <c r="BJ16" s="146">
        <f t="shared" si="44"/>
        <v>11</v>
      </c>
      <c r="BK16" s="66">
        <f>VLOOKUP($A16,'sales data 3'!$B$2:$BI$21,BK$1+1,0)</f>
        <v>0</v>
      </c>
      <c r="BL16" s="77">
        <v>0.0</v>
      </c>
      <c r="BM16" s="146">
        <f t="shared" si="45"/>
        <v>11</v>
      </c>
      <c r="BN16" s="146">
        <f t="shared" si="46"/>
        <v>11</v>
      </c>
      <c r="BO16" s="66">
        <f>VLOOKUP($A16,'sales data 3'!$B$2:$BI$21,BO$1+1,0)</f>
        <v>0</v>
      </c>
      <c r="BP16" s="77">
        <f t="shared" si="47"/>
        <v>0</v>
      </c>
      <c r="BQ16" s="146">
        <f t="shared" si="48"/>
        <v>11</v>
      </c>
      <c r="BR16" s="146">
        <f t="shared" si="49"/>
        <v>11</v>
      </c>
      <c r="BS16" s="66">
        <f>VLOOKUP($A16,'sales data 3'!$B$2:$BI$21,BS$1+1,0)</f>
        <v>11</v>
      </c>
      <c r="BT16" s="77">
        <f t="shared" si="50"/>
        <v>0</v>
      </c>
      <c r="BU16" s="146">
        <f t="shared" si="51"/>
        <v>0</v>
      </c>
      <c r="BV16" s="146">
        <f t="shared" si="52"/>
        <v>0</v>
      </c>
      <c r="BW16" s="66">
        <f>VLOOKUP($A16,'sales data 3'!$B$2:$BI$21,BW$1+1,0)</f>
        <v>0</v>
      </c>
      <c r="BX16" s="77">
        <f t="shared" si="53"/>
        <v>0</v>
      </c>
      <c r="BY16" s="146">
        <f t="shared" si="54"/>
        <v>0</v>
      </c>
      <c r="BZ16" s="146">
        <f t="shared" si="55"/>
        <v>0</v>
      </c>
      <c r="CA16" s="66">
        <f>VLOOKUP($A16,'sales data 3'!$B$2:$BI$21,CA$1+1,0)</f>
        <v>0</v>
      </c>
      <c r="CB16" s="77">
        <f t="shared" si="56"/>
        <v>0</v>
      </c>
      <c r="CC16" s="146">
        <f t="shared" si="57"/>
        <v>0</v>
      </c>
      <c r="CD16" s="146">
        <f t="shared" si="58"/>
        <v>0</v>
      </c>
      <c r="CE16" s="66">
        <f>VLOOKUP($A16,'sales data 3'!$B$2:$BI$21,CE$1+1,0)</f>
        <v>0</v>
      </c>
      <c r="CF16" s="77">
        <f t="shared" si="59"/>
        <v>0</v>
      </c>
      <c r="CG16" s="146">
        <f t="shared" si="60"/>
        <v>0</v>
      </c>
      <c r="CH16" s="146">
        <f t="shared" si="61"/>
        <v>0</v>
      </c>
      <c r="CI16" s="66">
        <f>VLOOKUP($A16,'sales data 3'!$B$2:$BI$21,CI$1+1,0)</f>
        <v>0</v>
      </c>
      <c r="CJ16" s="77">
        <f t="shared" si="62"/>
        <v>0</v>
      </c>
      <c r="CK16" s="146">
        <f t="shared" si="63"/>
        <v>0</v>
      </c>
      <c r="CL16" s="146">
        <f t="shared" si="64"/>
        <v>0</v>
      </c>
      <c r="CM16" s="66">
        <f>VLOOKUP($A16,'sales data 3'!$B$2:$BI$21,CM$1+1,0)</f>
        <v>0</v>
      </c>
      <c r="CN16" s="77">
        <f t="shared" si="65"/>
        <v>0</v>
      </c>
      <c r="CO16" s="146">
        <f t="shared" si="66"/>
        <v>0</v>
      </c>
      <c r="CP16" s="146">
        <f t="shared" si="67"/>
        <v>0</v>
      </c>
      <c r="CQ16" s="66">
        <f>VLOOKUP($A16,'sales data 3'!$B$2:$BI$21,CQ$1+1,0)</f>
        <v>0</v>
      </c>
      <c r="CR16" s="77">
        <f t="shared" si="68"/>
        <v>0</v>
      </c>
      <c r="CS16" s="146">
        <f t="shared" si="69"/>
        <v>0</v>
      </c>
      <c r="CT16" s="146">
        <f t="shared" si="70"/>
        <v>0</v>
      </c>
      <c r="CU16" s="66">
        <f>VLOOKUP($A16,'sales data 3'!$B$2:$BI$21,CU$1+1,0)</f>
        <v>0</v>
      </c>
      <c r="CV16" s="143">
        <v>30.0</v>
      </c>
      <c r="CW16" s="146">
        <f t="shared" si="71"/>
        <v>30</v>
      </c>
      <c r="CX16" s="146">
        <f t="shared" si="72"/>
        <v>30</v>
      </c>
      <c r="CY16" s="66">
        <f>VLOOKUP($A16,'sales data 3'!$B$2:$BI$21,CY$1+1,0)</f>
        <v>0</v>
      </c>
      <c r="CZ16" s="77">
        <f t="shared" si="73"/>
        <v>0</v>
      </c>
      <c r="DA16" s="146">
        <f t="shared" si="74"/>
        <v>30</v>
      </c>
      <c r="DB16" s="146">
        <f t="shared" si="75"/>
        <v>30</v>
      </c>
      <c r="DC16" s="66">
        <f>VLOOKUP($A16,'sales data 3'!$B$2:$BI$21,DC$1+1,0)</f>
        <v>7</v>
      </c>
      <c r="DD16" s="77">
        <f t="shared" si="76"/>
        <v>0</v>
      </c>
      <c r="DE16" s="146">
        <f t="shared" si="77"/>
        <v>23</v>
      </c>
      <c r="DF16" s="146">
        <f t="shared" si="78"/>
        <v>23</v>
      </c>
      <c r="DG16" s="66">
        <f>VLOOKUP($A16,'sales data 3'!$B$2:$BI$21,DG$1+1,0)</f>
        <v>0</v>
      </c>
      <c r="DH16" s="77">
        <f t="shared" si="79"/>
        <v>0</v>
      </c>
      <c r="DI16" s="146">
        <f t="shared" si="80"/>
        <v>23</v>
      </c>
      <c r="DJ16" s="146">
        <f t="shared" si="81"/>
        <v>23</v>
      </c>
      <c r="DK16" s="66">
        <f>VLOOKUP($A16,'sales data 3'!$B$2:$BI$21,DK$1+1,0)</f>
        <v>0</v>
      </c>
      <c r="DL16" s="77">
        <f t="shared" si="82"/>
        <v>0</v>
      </c>
      <c r="DM16" s="146">
        <f t="shared" si="83"/>
        <v>23</v>
      </c>
      <c r="DN16" s="146">
        <f t="shared" si="84"/>
        <v>23</v>
      </c>
      <c r="DO16" s="66">
        <f>VLOOKUP($A16,'sales data 3'!$B$2:$BI$21,DO$1+1,0)</f>
        <v>0</v>
      </c>
      <c r="DP16" s="77">
        <f t="shared" si="85"/>
        <v>0</v>
      </c>
      <c r="DQ16" s="146">
        <f t="shared" si="86"/>
        <v>23</v>
      </c>
      <c r="DR16" s="146">
        <f t="shared" si="87"/>
        <v>23</v>
      </c>
      <c r="DS16" s="66">
        <f>VLOOKUP($A16,'sales data 3'!$B$2:$BI$21,DS$1+1,0)</f>
        <v>0</v>
      </c>
      <c r="DT16" s="77">
        <f t="shared" si="88"/>
        <v>0</v>
      </c>
      <c r="DU16" s="146">
        <f t="shared" si="89"/>
        <v>23</v>
      </c>
      <c r="DV16" s="146">
        <f t="shared" si="90"/>
        <v>23</v>
      </c>
      <c r="DW16" s="66">
        <f>VLOOKUP($A16,'sales data 3'!$B$2:$BI$21,DW$1+1,0)</f>
        <v>0</v>
      </c>
      <c r="DX16" s="77">
        <f t="shared" si="91"/>
        <v>0</v>
      </c>
      <c r="DY16" s="146">
        <f t="shared" si="92"/>
        <v>23</v>
      </c>
      <c r="DZ16" s="146">
        <f t="shared" si="93"/>
        <v>23</v>
      </c>
      <c r="EA16" s="66">
        <f>VLOOKUP($A16,'sales data 3'!$B$2:$BI$21,EA$1+1,0)</f>
        <v>4</v>
      </c>
      <c r="EB16" s="77">
        <f t="shared" si="94"/>
        <v>0</v>
      </c>
      <c r="EC16" s="146">
        <f t="shared" si="95"/>
        <v>19</v>
      </c>
      <c r="ED16" s="146">
        <f t="shared" si="96"/>
        <v>19</v>
      </c>
      <c r="EE16" s="66">
        <f>VLOOKUP($A16,'sales data 3'!$B$2:$BI$21,EE$1+1,0)</f>
        <v>3</v>
      </c>
      <c r="EF16" s="77">
        <f t="shared" si="97"/>
        <v>0</v>
      </c>
      <c r="EG16" s="146">
        <f t="shared" si="98"/>
        <v>16</v>
      </c>
      <c r="EH16" s="146">
        <f t="shared" si="99"/>
        <v>16</v>
      </c>
      <c r="EI16" s="66">
        <f>VLOOKUP($A16,'sales data 3'!$B$2:$BI$21,EI$1+1,0)</f>
        <v>0</v>
      </c>
      <c r="EJ16" s="77">
        <f t="shared" si="100"/>
        <v>0</v>
      </c>
      <c r="EK16" s="146">
        <f t="shared" si="101"/>
        <v>16</v>
      </c>
      <c r="EL16" s="146">
        <f t="shared" si="102"/>
        <v>16</v>
      </c>
      <c r="EM16" s="66">
        <f>VLOOKUP($A16,'sales data 3'!$B$2:$BI$21,EM$1+1,0)</f>
        <v>0</v>
      </c>
      <c r="EN16" s="77">
        <v>0.0</v>
      </c>
      <c r="EO16" s="146">
        <f t="shared" si="103"/>
        <v>16</v>
      </c>
      <c r="EP16" s="146">
        <f t="shared" si="104"/>
        <v>16</v>
      </c>
      <c r="EQ16" s="66">
        <f>VLOOKUP($A16,'sales data 3'!$B$2:$BI$21,EQ$1+1,0)</f>
        <v>0</v>
      </c>
      <c r="ER16" s="77">
        <f t="shared" si="105"/>
        <v>0</v>
      </c>
      <c r="ES16" s="146">
        <f t="shared" si="106"/>
        <v>16</v>
      </c>
      <c r="ET16" s="146">
        <f t="shared" si="107"/>
        <v>16</v>
      </c>
      <c r="EU16" s="66">
        <f>VLOOKUP($A16,'sales data 3'!$B$2:$BI$21,EU$1+1,0)</f>
        <v>0</v>
      </c>
      <c r="EV16" s="77">
        <f t="shared" si="108"/>
        <v>0</v>
      </c>
      <c r="EW16" s="146">
        <f t="shared" si="109"/>
        <v>16</v>
      </c>
      <c r="EX16" s="146">
        <f t="shared" si="110"/>
        <v>16</v>
      </c>
      <c r="EY16" s="66">
        <f>VLOOKUP($A16,'sales data 3'!$B$2:$BI$21,EY$1+1,0)</f>
        <v>0</v>
      </c>
      <c r="EZ16" s="77">
        <f t="shared" si="111"/>
        <v>0</v>
      </c>
      <c r="FA16" s="146">
        <f t="shared" si="112"/>
        <v>16</v>
      </c>
      <c r="FB16" s="146">
        <f t="shared" si="113"/>
        <v>16</v>
      </c>
      <c r="FC16" s="66">
        <f>VLOOKUP($A16,'sales data 3'!$B$2:$BI$21,FC$1+1,0)</f>
        <v>0</v>
      </c>
      <c r="FD16" s="77">
        <f t="shared" si="114"/>
        <v>0</v>
      </c>
      <c r="FE16" s="146">
        <f t="shared" si="115"/>
        <v>16</v>
      </c>
      <c r="FF16" s="146">
        <f t="shared" si="116"/>
        <v>16</v>
      </c>
      <c r="FG16" s="66">
        <f>VLOOKUP($A16,'sales data 3'!$B$2:$BI$21,FG$1+1,0)</f>
        <v>0</v>
      </c>
      <c r="FH16" s="77">
        <f t="shared" si="117"/>
        <v>0</v>
      </c>
      <c r="FI16" s="146">
        <f t="shared" si="118"/>
        <v>16</v>
      </c>
      <c r="FJ16" s="146">
        <f t="shared" si="119"/>
        <v>16</v>
      </c>
      <c r="FK16" s="66">
        <f>VLOOKUP($A16,'sales data 3'!$B$2:$BI$21,FK$1+1,0)</f>
        <v>0</v>
      </c>
      <c r="FL16" s="77">
        <f t="shared" si="120"/>
        <v>0</v>
      </c>
      <c r="FM16" s="146">
        <f t="shared" si="121"/>
        <v>16</v>
      </c>
      <c r="FN16" s="146">
        <f t="shared" si="122"/>
        <v>16</v>
      </c>
      <c r="FO16" s="66">
        <f>VLOOKUP($A16,'sales data 3'!$B$2:$BI$21,FO$1+1,0)</f>
        <v>10</v>
      </c>
      <c r="FP16" s="77">
        <f t="shared" si="123"/>
        <v>0</v>
      </c>
      <c r="FQ16" s="146">
        <f t="shared" si="124"/>
        <v>6</v>
      </c>
      <c r="FR16" s="146">
        <f t="shared" si="125"/>
        <v>6</v>
      </c>
      <c r="FS16" s="66">
        <f>VLOOKUP($A16,'sales data 3'!$B$2:$BI$21,FS$1+1,0)</f>
        <v>0</v>
      </c>
      <c r="FT16" s="143">
        <v>50.0</v>
      </c>
      <c r="FU16" s="146">
        <f t="shared" si="126"/>
        <v>56</v>
      </c>
      <c r="FV16" s="146">
        <f t="shared" si="127"/>
        <v>56</v>
      </c>
      <c r="FW16" s="66">
        <f>VLOOKUP($A16,'sales data 3'!$B$2:$BI$21,FW$1+1,0)</f>
        <v>5</v>
      </c>
      <c r="FX16" s="77">
        <f t="shared" si="128"/>
        <v>0</v>
      </c>
      <c r="FY16" s="146">
        <f t="shared" si="129"/>
        <v>51</v>
      </c>
      <c r="FZ16" s="146">
        <f t="shared" si="130"/>
        <v>51</v>
      </c>
      <c r="GA16" s="66">
        <f>VLOOKUP($A16,'sales data 3'!$B$2:$BI$21,GA$1+1,0)</f>
        <v>5</v>
      </c>
      <c r="GB16" s="77">
        <f t="shared" si="131"/>
        <v>0</v>
      </c>
      <c r="GC16" s="146">
        <f t="shared" si="132"/>
        <v>46</v>
      </c>
      <c r="GD16" s="146">
        <f t="shared" si="133"/>
        <v>46</v>
      </c>
      <c r="GE16" s="66">
        <f>VLOOKUP($A16,'sales data 3'!$B$2:$BI$21,GE$1+1,0)</f>
        <v>0</v>
      </c>
      <c r="GF16" s="77">
        <f t="shared" si="134"/>
        <v>0</v>
      </c>
      <c r="GG16" s="146">
        <f t="shared" si="135"/>
        <v>46</v>
      </c>
      <c r="GH16" s="146">
        <f t="shared" si="136"/>
        <v>46</v>
      </c>
      <c r="GI16" s="66">
        <f>VLOOKUP($A16,'sales data 3'!$B$2:$BI$21,GI$1+1,0)</f>
        <v>0</v>
      </c>
      <c r="GJ16" s="77">
        <f t="shared" si="137"/>
        <v>0</v>
      </c>
      <c r="GK16" s="146">
        <f t="shared" si="138"/>
        <v>46</v>
      </c>
      <c r="GL16" s="146">
        <f t="shared" si="139"/>
        <v>46</v>
      </c>
      <c r="GM16" s="66">
        <f>VLOOKUP($A16,'sales data 3'!$B$2:$BI$21,GM$1+1,0)</f>
        <v>0</v>
      </c>
      <c r="GN16" s="77">
        <f t="shared" si="140"/>
        <v>0</v>
      </c>
      <c r="GO16" s="146">
        <f t="shared" si="141"/>
        <v>46</v>
      </c>
      <c r="GP16" s="146">
        <f t="shared" si="142"/>
        <v>46</v>
      </c>
      <c r="GQ16" s="66">
        <f>VLOOKUP($A16,'sales data 3'!$B$2:$BI$21,GQ$1+1,0)</f>
        <v>0</v>
      </c>
      <c r="GR16" s="77">
        <f t="shared" si="143"/>
        <v>0</v>
      </c>
      <c r="GS16" s="146">
        <f t="shared" si="144"/>
        <v>46</v>
      </c>
      <c r="GT16" s="146">
        <f t="shared" si="145"/>
        <v>46</v>
      </c>
      <c r="GU16" s="66">
        <f>VLOOKUP($A16,'sales data 3'!$B$2:$BI$21,GU$1+1,0)</f>
        <v>0</v>
      </c>
      <c r="GV16" s="77">
        <f t="shared" si="146"/>
        <v>0</v>
      </c>
      <c r="GW16" s="146">
        <f t="shared" si="147"/>
        <v>46</v>
      </c>
      <c r="GX16" s="146">
        <f t="shared" si="148"/>
        <v>46</v>
      </c>
      <c r="GY16" s="66">
        <f>VLOOKUP($A16,'sales data 3'!$B$2:$BI$21,GY$1+1,0)</f>
        <v>17</v>
      </c>
      <c r="GZ16" s="77">
        <f t="shared" si="149"/>
        <v>0</v>
      </c>
      <c r="HA16" s="146">
        <f t="shared" si="150"/>
        <v>29</v>
      </c>
      <c r="HB16" s="146">
        <f t="shared" si="151"/>
        <v>29</v>
      </c>
      <c r="HC16" s="66">
        <f>VLOOKUP($A16,'sales data 3'!$B$2:$BI$21,HC$1+1,0)</f>
        <v>9</v>
      </c>
      <c r="HD16" s="77">
        <f t="shared" si="152"/>
        <v>0</v>
      </c>
      <c r="HE16" s="146">
        <f t="shared" si="153"/>
        <v>20</v>
      </c>
      <c r="HF16" s="146">
        <f t="shared" si="154"/>
        <v>20</v>
      </c>
      <c r="HG16" s="66">
        <f>VLOOKUP($A16,'sales data 3'!$B$2:$BI$21,HG$1+1,0)</f>
        <v>0</v>
      </c>
      <c r="HH16" s="77">
        <f t="shared" si="155"/>
        <v>0</v>
      </c>
      <c r="HI16" s="146">
        <f t="shared" si="156"/>
        <v>20</v>
      </c>
      <c r="HJ16" s="146">
        <f t="shared" si="157"/>
        <v>20</v>
      </c>
      <c r="HK16" s="66">
        <f>VLOOKUP($A16,'sales data 3'!$B$2:$BI$21,HK$1+1,0)</f>
        <v>0</v>
      </c>
      <c r="HL16" s="77">
        <f t="shared" si="158"/>
        <v>0</v>
      </c>
      <c r="HM16" s="146">
        <f t="shared" si="159"/>
        <v>20</v>
      </c>
      <c r="HN16" s="146">
        <f t="shared" si="160"/>
        <v>20</v>
      </c>
      <c r="HO16" s="66">
        <f>VLOOKUP($A16,'sales data 3'!$B$2:$BI$21,HO$1+1,0)</f>
        <v>0</v>
      </c>
      <c r="HP16" s="77">
        <v>50.0</v>
      </c>
      <c r="HQ16" s="146">
        <f t="shared" si="161"/>
        <v>70</v>
      </c>
      <c r="HR16" s="146">
        <f t="shared" si="162"/>
        <v>70</v>
      </c>
      <c r="HS16" s="66">
        <f>VLOOKUP($A16,'sales data 3'!$B$2:$BI$21,HS$1+1,0)</f>
        <v>15</v>
      </c>
      <c r="HT16" s="77">
        <f t="shared" si="163"/>
        <v>0</v>
      </c>
      <c r="HU16" s="146">
        <f t="shared" si="164"/>
        <v>55</v>
      </c>
      <c r="HV16" s="146">
        <f t="shared" si="165"/>
        <v>55</v>
      </c>
      <c r="HW16" s="66">
        <f>VLOOKUP($A16,'sales data 3'!$B$2:$BI$21,HW$1+1,0)</f>
        <v>0</v>
      </c>
      <c r="HX16" s="77">
        <f t="shared" si="166"/>
        <v>0</v>
      </c>
      <c r="HY16" s="146">
        <f t="shared" si="167"/>
        <v>55</v>
      </c>
      <c r="HZ16" s="146">
        <f t="shared" si="168"/>
        <v>55</v>
      </c>
      <c r="IA16" s="66">
        <f>VLOOKUP($A16,'sales data 3'!$B$2:$BI$21,IA$1+1,0)</f>
        <v>4</v>
      </c>
      <c r="IB16" s="77">
        <f t="shared" si="169"/>
        <v>0</v>
      </c>
      <c r="IC16" s="146">
        <f t="shared" si="170"/>
        <v>51</v>
      </c>
      <c r="IE16" s="66"/>
      <c r="II16" s="66"/>
      <c r="IM16" s="66"/>
      <c r="IQ16" s="66"/>
      <c r="IU16" s="66"/>
    </row>
    <row r="17">
      <c r="A17" s="77" t="s">
        <v>18</v>
      </c>
      <c r="B17" s="146">
        <v>118.0</v>
      </c>
      <c r="C17" s="77">
        <f>VLOOKUP($A17,'sales data 3'!$B$2:$BI$21,C$1+1,0)</f>
        <v>0</v>
      </c>
      <c r="D17" s="77">
        <f t="shared" si="1"/>
        <v>0</v>
      </c>
      <c r="E17" s="146">
        <f t="shared" si="171"/>
        <v>118</v>
      </c>
      <c r="F17" s="146">
        <f t="shared" si="2"/>
        <v>118</v>
      </c>
      <c r="G17" s="66">
        <f>VLOOKUP($A17,'sales data 3'!$B$2:$BI$21,G$1+1,0)</f>
        <v>25</v>
      </c>
      <c r="H17" s="77">
        <f t="shared" si="3"/>
        <v>0</v>
      </c>
      <c r="I17" s="146">
        <f t="shared" si="4"/>
        <v>93</v>
      </c>
      <c r="J17" s="146">
        <f t="shared" si="5"/>
        <v>93</v>
      </c>
      <c r="K17" s="66">
        <f>VLOOKUP($A17,'sales data 3'!$B$2:$BI$21,K$1+1,0)</f>
        <v>0</v>
      </c>
      <c r="L17" s="77">
        <f t="shared" si="6"/>
        <v>0</v>
      </c>
      <c r="M17" s="146">
        <f t="shared" si="7"/>
        <v>93</v>
      </c>
      <c r="N17" s="146">
        <f t="shared" si="8"/>
        <v>93</v>
      </c>
      <c r="O17" s="66">
        <f>VLOOKUP($A17,'sales data 3'!$B$2:$BI$21,O$1+1,0)</f>
        <v>0</v>
      </c>
      <c r="P17" s="77">
        <f t="shared" si="9"/>
        <v>0</v>
      </c>
      <c r="Q17" s="146">
        <f t="shared" si="10"/>
        <v>93</v>
      </c>
      <c r="R17" s="146">
        <f t="shared" si="11"/>
        <v>93</v>
      </c>
      <c r="S17" s="66">
        <f>VLOOKUP($A17,'sales data 3'!$B$2:$BI$21,S$1+1,0)</f>
        <v>0</v>
      </c>
      <c r="T17" s="77">
        <f t="shared" si="12"/>
        <v>0</v>
      </c>
      <c r="U17" s="146">
        <f t="shared" si="13"/>
        <v>93</v>
      </c>
      <c r="V17" s="146">
        <f t="shared" si="14"/>
        <v>93</v>
      </c>
      <c r="W17" s="66">
        <f>VLOOKUP($A17,'sales data 3'!$B$2:$BI$21,W$1+1,0)</f>
        <v>0</v>
      </c>
      <c r="X17" s="77">
        <f t="shared" si="15"/>
        <v>0</v>
      </c>
      <c r="Y17" s="146">
        <f t="shared" si="16"/>
        <v>93</v>
      </c>
      <c r="Z17" s="146">
        <f t="shared" si="17"/>
        <v>93</v>
      </c>
      <c r="AA17" s="66">
        <f>VLOOKUP($A17,'sales data 3'!$B$2:$BI$21,AA$1+1,0)</f>
        <v>0</v>
      </c>
      <c r="AB17" s="77">
        <f t="shared" si="18"/>
        <v>0</v>
      </c>
      <c r="AC17" s="146">
        <f t="shared" si="19"/>
        <v>93</v>
      </c>
      <c r="AD17" s="146">
        <f t="shared" si="20"/>
        <v>93</v>
      </c>
      <c r="AE17" s="66">
        <f>VLOOKUP($A17,'sales data 3'!$B$2:$BI$21,AE$1+1,0)</f>
        <v>0</v>
      </c>
      <c r="AF17" s="77">
        <f t="shared" si="21"/>
        <v>0</v>
      </c>
      <c r="AG17" s="146">
        <f t="shared" si="22"/>
        <v>93</v>
      </c>
      <c r="AH17" s="146">
        <f t="shared" si="23"/>
        <v>93</v>
      </c>
      <c r="AI17" s="66">
        <f>VLOOKUP($A17,'sales data 3'!$B$2:$BI$21,AI$1+1,0)</f>
        <v>0</v>
      </c>
      <c r="AJ17" s="77">
        <f t="shared" si="24"/>
        <v>0</v>
      </c>
      <c r="AK17" s="146">
        <f t="shared" si="25"/>
        <v>93</v>
      </c>
      <c r="AL17" s="146">
        <f t="shared" si="26"/>
        <v>93</v>
      </c>
      <c r="AM17" s="66">
        <f>VLOOKUP($A17,'sales data 3'!$B$2:$BI$21,AM$1+1,0)</f>
        <v>0</v>
      </c>
      <c r="AN17" s="77">
        <f t="shared" si="27"/>
        <v>0</v>
      </c>
      <c r="AO17" s="146">
        <f t="shared" si="28"/>
        <v>93</v>
      </c>
      <c r="AP17" s="146">
        <f t="shared" si="29"/>
        <v>93</v>
      </c>
      <c r="AQ17" s="66">
        <f>VLOOKUP($A17,'sales data 3'!$B$2:$BI$21,AQ$1+1,0)</f>
        <v>0</v>
      </c>
      <c r="AR17" s="77">
        <f t="shared" si="30"/>
        <v>0</v>
      </c>
      <c r="AS17" s="146">
        <f t="shared" si="31"/>
        <v>93</v>
      </c>
      <c r="AT17" s="146">
        <f t="shared" si="32"/>
        <v>93</v>
      </c>
      <c r="AU17" s="66">
        <f>VLOOKUP($A17,'sales data 3'!$B$2:$BI$21,AU$1+1,0)</f>
        <v>0</v>
      </c>
      <c r="AV17" s="77">
        <f t="shared" si="33"/>
        <v>0</v>
      </c>
      <c r="AW17" s="146">
        <f t="shared" si="34"/>
        <v>93</v>
      </c>
      <c r="AX17" s="146">
        <f t="shared" si="35"/>
        <v>93</v>
      </c>
      <c r="AY17" s="66">
        <f>VLOOKUP($A17,'sales data 3'!$B$2:$BI$21,AY$1+1,0)</f>
        <v>0</v>
      </c>
      <c r="AZ17" s="77">
        <f t="shared" si="36"/>
        <v>0</v>
      </c>
      <c r="BA17" s="146">
        <f t="shared" si="37"/>
        <v>93</v>
      </c>
      <c r="BB17" s="146">
        <f t="shared" si="38"/>
        <v>93</v>
      </c>
      <c r="BC17" s="66">
        <f>VLOOKUP($A17,'sales data 3'!$B$2:$BI$21,BC$1+1,0)</f>
        <v>0</v>
      </c>
      <c r="BD17" s="77">
        <f t="shared" si="39"/>
        <v>0</v>
      </c>
      <c r="BE17" s="146">
        <f t="shared" si="40"/>
        <v>93</v>
      </c>
      <c r="BF17" s="146">
        <f t="shared" si="41"/>
        <v>93</v>
      </c>
      <c r="BG17" s="66">
        <f>VLOOKUP($A17,'sales data 3'!$B$2:$BI$21,BG$1+1,0)</f>
        <v>0</v>
      </c>
      <c r="BH17" s="77">
        <f t="shared" si="42"/>
        <v>0</v>
      </c>
      <c r="BI17" s="146">
        <f t="shared" si="43"/>
        <v>93</v>
      </c>
      <c r="BJ17" s="146">
        <f t="shared" si="44"/>
        <v>93</v>
      </c>
      <c r="BK17" s="66">
        <f>VLOOKUP($A17,'sales data 3'!$B$2:$BI$21,BK$1+1,0)</f>
        <v>6</v>
      </c>
      <c r="BL17" s="77">
        <v>0.0</v>
      </c>
      <c r="BM17" s="146">
        <f t="shared" si="45"/>
        <v>87</v>
      </c>
      <c r="BN17" s="146">
        <f t="shared" si="46"/>
        <v>87</v>
      </c>
      <c r="BO17" s="66">
        <f>VLOOKUP($A17,'sales data 3'!$B$2:$BI$21,BO$1+1,0)</f>
        <v>8</v>
      </c>
      <c r="BP17" s="77">
        <f t="shared" si="47"/>
        <v>0</v>
      </c>
      <c r="BQ17" s="146">
        <f t="shared" si="48"/>
        <v>79</v>
      </c>
      <c r="BR17" s="146">
        <f t="shared" si="49"/>
        <v>79</v>
      </c>
      <c r="BS17" s="66">
        <f>VLOOKUP($A17,'sales data 3'!$B$2:$BI$21,BS$1+1,0)</f>
        <v>0</v>
      </c>
      <c r="BT17" s="77">
        <f t="shared" si="50"/>
        <v>0</v>
      </c>
      <c r="BU17" s="146">
        <f t="shared" si="51"/>
        <v>79</v>
      </c>
      <c r="BV17" s="146">
        <f t="shared" si="52"/>
        <v>79</v>
      </c>
      <c r="BW17" s="66">
        <f>VLOOKUP($A17,'sales data 3'!$B$2:$BI$21,BW$1+1,0)</f>
        <v>8</v>
      </c>
      <c r="BX17" s="77">
        <f t="shared" si="53"/>
        <v>0</v>
      </c>
      <c r="BY17" s="146">
        <f t="shared" si="54"/>
        <v>71</v>
      </c>
      <c r="BZ17" s="146">
        <f t="shared" si="55"/>
        <v>71</v>
      </c>
      <c r="CA17" s="66">
        <f>VLOOKUP($A17,'sales data 3'!$B$2:$BI$21,CA$1+1,0)</f>
        <v>9</v>
      </c>
      <c r="CB17" s="77">
        <f t="shared" si="56"/>
        <v>0</v>
      </c>
      <c r="CC17" s="146">
        <f t="shared" si="57"/>
        <v>62</v>
      </c>
      <c r="CD17" s="146">
        <f t="shared" si="58"/>
        <v>62</v>
      </c>
      <c r="CE17" s="66">
        <f>VLOOKUP($A17,'sales data 3'!$B$2:$BI$21,CE$1+1,0)</f>
        <v>0</v>
      </c>
      <c r="CF17" s="77">
        <f t="shared" si="59"/>
        <v>0</v>
      </c>
      <c r="CG17" s="146">
        <f t="shared" si="60"/>
        <v>62</v>
      </c>
      <c r="CH17" s="146">
        <f t="shared" si="61"/>
        <v>62</v>
      </c>
      <c r="CI17" s="66">
        <f>VLOOKUP($A17,'sales data 3'!$B$2:$BI$21,CI$1+1,0)</f>
        <v>0</v>
      </c>
      <c r="CJ17" s="77">
        <f t="shared" si="62"/>
        <v>0</v>
      </c>
      <c r="CK17" s="146">
        <f t="shared" si="63"/>
        <v>62</v>
      </c>
      <c r="CL17" s="146">
        <f t="shared" si="64"/>
        <v>62</v>
      </c>
      <c r="CM17" s="66">
        <f>VLOOKUP($A17,'sales data 3'!$B$2:$BI$21,CM$1+1,0)</f>
        <v>0</v>
      </c>
      <c r="CN17" s="77">
        <f t="shared" si="65"/>
        <v>0</v>
      </c>
      <c r="CO17" s="146">
        <f t="shared" si="66"/>
        <v>62</v>
      </c>
      <c r="CP17" s="146">
        <f t="shared" si="67"/>
        <v>62</v>
      </c>
      <c r="CQ17" s="66">
        <f>VLOOKUP($A17,'sales data 3'!$B$2:$BI$21,CQ$1+1,0)</f>
        <v>8</v>
      </c>
      <c r="CR17" s="77">
        <f t="shared" si="68"/>
        <v>0</v>
      </c>
      <c r="CS17" s="146">
        <f t="shared" si="69"/>
        <v>54</v>
      </c>
      <c r="CT17" s="146">
        <f t="shared" si="70"/>
        <v>54</v>
      </c>
      <c r="CU17" s="66">
        <f>VLOOKUP($A17,'sales data 3'!$B$2:$BI$21,CU$1+1,0)</f>
        <v>0</v>
      </c>
      <c r="CV17" s="147">
        <v>0.0</v>
      </c>
      <c r="CW17" s="146">
        <f t="shared" si="71"/>
        <v>54</v>
      </c>
      <c r="CX17" s="146">
        <f t="shared" si="72"/>
        <v>54</v>
      </c>
      <c r="CY17" s="66">
        <f>VLOOKUP($A17,'sales data 3'!$B$2:$BI$21,CY$1+1,0)</f>
        <v>5</v>
      </c>
      <c r="CZ17" s="77">
        <f t="shared" si="73"/>
        <v>0</v>
      </c>
      <c r="DA17" s="146">
        <f t="shared" si="74"/>
        <v>49</v>
      </c>
      <c r="DB17" s="146">
        <f t="shared" si="75"/>
        <v>49</v>
      </c>
      <c r="DC17" s="66">
        <f>VLOOKUP($A17,'sales data 3'!$B$2:$BI$21,DC$1+1,0)</f>
        <v>0</v>
      </c>
      <c r="DD17" s="77">
        <f t="shared" si="76"/>
        <v>0</v>
      </c>
      <c r="DE17" s="146">
        <f t="shared" si="77"/>
        <v>49</v>
      </c>
      <c r="DF17" s="146">
        <f t="shared" si="78"/>
        <v>49</v>
      </c>
      <c r="DG17" s="66">
        <f>VLOOKUP($A17,'sales data 3'!$B$2:$BI$21,DG$1+1,0)</f>
        <v>0</v>
      </c>
      <c r="DH17" s="77">
        <f t="shared" si="79"/>
        <v>0</v>
      </c>
      <c r="DI17" s="146">
        <f t="shared" si="80"/>
        <v>49</v>
      </c>
      <c r="DJ17" s="146">
        <f t="shared" si="81"/>
        <v>49</v>
      </c>
      <c r="DK17" s="66">
        <f>VLOOKUP($A17,'sales data 3'!$B$2:$BI$21,DK$1+1,0)</f>
        <v>0</v>
      </c>
      <c r="DL17" s="77">
        <f t="shared" si="82"/>
        <v>0</v>
      </c>
      <c r="DM17" s="146">
        <f t="shared" si="83"/>
        <v>49</v>
      </c>
      <c r="DN17" s="146">
        <f t="shared" si="84"/>
        <v>49</v>
      </c>
      <c r="DO17" s="66">
        <f>VLOOKUP($A17,'sales data 3'!$B$2:$BI$21,DO$1+1,0)</f>
        <v>0</v>
      </c>
      <c r="DP17" s="77">
        <f t="shared" si="85"/>
        <v>0</v>
      </c>
      <c r="DQ17" s="146">
        <f t="shared" si="86"/>
        <v>49</v>
      </c>
      <c r="DR17" s="146">
        <f t="shared" si="87"/>
        <v>49</v>
      </c>
      <c r="DS17" s="66">
        <f>VLOOKUP($A17,'sales data 3'!$B$2:$BI$21,DS$1+1,0)</f>
        <v>0</v>
      </c>
      <c r="DT17" s="77">
        <f t="shared" si="88"/>
        <v>0</v>
      </c>
      <c r="DU17" s="146">
        <f t="shared" si="89"/>
        <v>49</v>
      </c>
      <c r="DV17" s="146">
        <f t="shared" si="90"/>
        <v>49</v>
      </c>
      <c r="DW17" s="66">
        <f>VLOOKUP($A17,'sales data 3'!$B$2:$BI$21,DW$1+1,0)</f>
        <v>0</v>
      </c>
      <c r="DX17" s="77">
        <f t="shared" si="91"/>
        <v>0</v>
      </c>
      <c r="DY17" s="146">
        <f t="shared" si="92"/>
        <v>49</v>
      </c>
      <c r="DZ17" s="146">
        <f t="shared" si="93"/>
        <v>49</v>
      </c>
      <c r="EA17" s="66">
        <f>VLOOKUP($A17,'sales data 3'!$B$2:$BI$21,EA$1+1,0)</f>
        <v>1</v>
      </c>
      <c r="EB17" s="77">
        <f t="shared" si="94"/>
        <v>0</v>
      </c>
      <c r="EC17" s="146">
        <f t="shared" si="95"/>
        <v>48</v>
      </c>
      <c r="ED17" s="146">
        <f t="shared" si="96"/>
        <v>48</v>
      </c>
      <c r="EE17" s="66">
        <f>VLOOKUP($A17,'sales data 3'!$B$2:$BI$21,EE$1+1,0)</f>
        <v>0</v>
      </c>
      <c r="EF17" s="77">
        <f t="shared" si="97"/>
        <v>0</v>
      </c>
      <c r="EG17" s="146">
        <f t="shared" si="98"/>
        <v>48</v>
      </c>
      <c r="EH17" s="146">
        <f t="shared" si="99"/>
        <v>48</v>
      </c>
      <c r="EI17" s="66">
        <f>VLOOKUP($A17,'sales data 3'!$B$2:$BI$21,EI$1+1,0)</f>
        <v>7</v>
      </c>
      <c r="EJ17" s="77">
        <f t="shared" si="100"/>
        <v>0</v>
      </c>
      <c r="EK17" s="146">
        <f t="shared" si="101"/>
        <v>41</v>
      </c>
      <c r="EL17" s="146">
        <f t="shared" si="102"/>
        <v>41</v>
      </c>
      <c r="EM17" s="66">
        <f>VLOOKUP($A17,'sales data 3'!$B$2:$BI$21,EM$1+1,0)</f>
        <v>0</v>
      </c>
      <c r="EN17" s="143">
        <v>100.0</v>
      </c>
      <c r="EO17" s="146">
        <f t="shared" si="103"/>
        <v>141</v>
      </c>
      <c r="EP17" s="146">
        <f t="shared" si="104"/>
        <v>141</v>
      </c>
      <c r="EQ17" s="66">
        <f>VLOOKUP($A17,'sales data 3'!$B$2:$BI$21,EQ$1+1,0)</f>
        <v>5</v>
      </c>
      <c r="ER17" s="77">
        <f t="shared" si="105"/>
        <v>0</v>
      </c>
      <c r="ES17" s="146">
        <f t="shared" si="106"/>
        <v>136</v>
      </c>
      <c r="ET17" s="146">
        <f t="shared" si="107"/>
        <v>136</v>
      </c>
      <c r="EU17" s="66">
        <f>VLOOKUP($A17,'sales data 3'!$B$2:$BI$21,EU$1+1,0)</f>
        <v>7</v>
      </c>
      <c r="EV17" s="77">
        <f t="shared" si="108"/>
        <v>0</v>
      </c>
      <c r="EW17" s="146">
        <f t="shared" si="109"/>
        <v>129</v>
      </c>
      <c r="EX17" s="146">
        <f t="shared" si="110"/>
        <v>129</v>
      </c>
      <c r="EY17" s="66">
        <f>VLOOKUP($A17,'sales data 3'!$B$2:$BI$21,EY$1+1,0)</f>
        <v>0</v>
      </c>
      <c r="EZ17" s="77">
        <f t="shared" si="111"/>
        <v>0</v>
      </c>
      <c r="FA17" s="146">
        <f t="shared" si="112"/>
        <v>129</v>
      </c>
      <c r="FB17" s="146">
        <f t="shared" si="113"/>
        <v>129</v>
      </c>
      <c r="FC17" s="66">
        <f>VLOOKUP($A17,'sales data 3'!$B$2:$BI$21,FC$1+1,0)</f>
        <v>0</v>
      </c>
      <c r="FD17" s="77">
        <f t="shared" si="114"/>
        <v>0</v>
      </c>
      <c r="FE17" s="146">
        <f t="shared" si="115"/>
        <v>129</v>
      </c>
      <c r="FF17" s="146">
        <f t="shared" si="116"/>
        <v>129</v>
      </c>
      <c r="FG17" s="66">
        <f>VLOOKUP($A17,'sales data 3'!$B$2:$BI$21,FG$1+1,0)</f>
        <v>10</v>
      </c>
      <c r="FH17" s="77">
        <f t="shared" si="117"/>
        <v>0</v>
      </c>
      <c r="FI17" s="146">
        <f t="shared" si="118"/>
        <v>119</v>
      </c>
      <c r="FJ17" s="146">
        <f t="shared" si="119"/>
        <v>119</v>
      </c>
      <c r="FK17" s="66">
        <f>VLOOKUP($A17,'sales data 3'!$B$2:$BI$21,FK$1+1,0)</f>
        <v>5</v>
      </c>
      <c r="FL17" s="77">
        <f t="shared" si="120"/>
        <v>0</v>
      </c>
      <c r="FM17" s="146">
        <f t="shared" si="121"/>
        <v>114</v>
      </c>
      <c r="FN17" s="146">
        <f t="shared" si="122"/>
        <v>114</v>
      </c>
      <c r="FO17" s="66">
        <f>VLOOKUP($A17,'sales data 3'!$B$2:$BI$21,FO$1+1,0)</f>
        <v>0</v>
      </c>
      <c r="FP17" s="77">
        <f t="shared" si="123"/>
        <v>0</v>
      </c>
      <c r="FQ17" s="146">
        <f t="shared" si="124"/>
        <v>114</v>
      </c>
      <c r="FR17" s="146">
        <f t="shared" si="125"/>
        <v>114</v>
      </c>
      <c r="FS17" s="66">
        <f>VLOOKUP($A17,'sales data 3'!$B$2:$BI$21,FS$1+1,0)</f>
        <v>10</v>
      </c>
      <c r="FT17" s="77">
        <v>0.0</v>
      </c>
      <c r="FU17" s="146">
        <f t="shared" si="126"/>
        <v>104</v>
      </c>
      <c r="FV17" s="146">
        <f t="shared" si="127"/>
        <v>104</v>
      </c>
      <c r="FW17" s="66">
        <f>VLOOKUP($A17,'sales data 3'!$B$2:$BI$21,FW$1+1,0)</f>
        <v>0</v>
      </c>
      <c r="FX17" s="77">
        <f t="shared" si="128"/>
        <v>0</v>
      </c>
      <c r="FY17" s="146">
        <f t="shared" si="129"/>
        <v>104</v>
      </c>
      <c r="FZ17" s="146">
        <f t="shared" si="130"/>
        <v>104</v>
      </c>
      <c r="GA17" s="66">
        <f>VLOOKUP($A17,'sales data 3'!$B$2:$BI$21,GA$1+1,0)</f>
        <v>5</v>
      </c>
      <c r="GB17" s="77">
        <f t="shared" si="131"/>
        <v>0</v>
      </c>
      <c r="GC17" s="146">
        <f t="shared" si="132"/>
        <v>99</v>
      </c>
      <c r="GD17" s="146">
        <f t="shared" si="133"/>
        <v>99</v>
      </c>
      <c r="GE17" s="66">
        <f>VLOOKUP($A17,'sales data 3'!$B$2:$BI$21,GE$1+1,0)</f>
        <v>8</v>
      </c>
      <c r="GF17" s="77">
        <f t="shared" si="134"/>
        <v>0</v>
      </c>
      <c r="GG17" s="146">
        <f t="shared" si="135"/>
        <v>91</v>
      </c>
      <c r="GH17" s="146">
        <f t="shared" si="136"/>
        <v>91</v>
      </c>
      <c r="GI17" s="66">
        <f>VLOOKUP($A17,'sales data 3'!$B$2:$BI$21,GI$1+1,0)</f>
        <v>2</v>
      </c>
      <c r="GJ17" s="77">
        <f t="shared" si="137"/>
        <v>0</v>
      </c>
      <c r="GK17" s="146">
        <f t="shared" si="138"/>
        <v>89</v>
      </c>
      <c r="GL17" s="146">
        <f t="shared" si="139"/>
        <v>89</v>
      </c>
      <c r="GM17" s="66">
        <f>VLOOKUP($A17,'sales data 3'!$B$2:$BI$21,GM$1+1,0)</f>
        <v>12</v>
      </c>
      <c r="GN17" s="77">
        <f t="shared" si="140"/>
        <v>0</v>
      </c>
      <c r="GO17" s="146">
        <f t="shared" si="141"/>
        <v>77</v>
      </c>
      <c r="GP17" s="146">
        <f t="shared" si="142"/>
        <v>77</v>
      </c>
      <c r="GQ17" s="66">
        <f>VLOOKUP($A17,'sales data 3'!$B$2:$BI$21,GQ$1+1,0)</f>
        <v>0</v>
      </c>
      <c r="GR17" s="77">
        <f t="shared" si="143"/>
        <v>0</v>
      </c>
      <c r="GS17" s="146">
        <f t="shared" si="144"/>
        <v>77</v>
      </c>
      <c r="GT17" s="146">
        <f t="shared" si="145"/>
        <v>77</v>
      </c>
      <c r="GU17" s="66">
        <f>VLOOKUP($A17,'sales data 3'!$B$2:$BI$21,GU$1+1,0)</f>
        <v>0</v>
      </c>
      <c r="GV17" s="77">
        <f t="shared" si="146"/>
        <v>0</v>
      </c>
      <c r="GW17" s="146">
        <f t="shared" si="147"/>
        <v>77</v>
      </c>
      <c r="GX17" s="146">
        <f t="shared" si="148"/>
        <v>77</v>
      </c>
      <c r="GY17" s="66">
        <f>VLOOKUP($A17,'sales data 3'!$B$2:$BI$21,GY$1+1,0)</f>
        <v>25</v>
      </c>
      <c r="GZ17" s="77">
        <f t="shared" si="149"/>
        <v>0</v>
      </c>
      <c r="HA17" s="146">
        <f t="shared" si="150"/>
        <v>52</v>
      </c>
      <c r="HB17" s="146">
        <f t="shared" si="151"/>
        <v>52</v>
      </c>
      <c r="HC17" s="66">
        <f>VLOOKUP($A17,'sales data 3'!$B$2:$BI$21,HC$1+1,0)</f>
        <v>15</v>
      </c>
      <c r="HD17" s="77">
        <f t="shared" si="152"/>
        <v>0</v>
      </c>
      <c r="HE17" s="146">
        <f t="shared" si="153"/>
        <v>37</v>
      </c>
      <c r="HF17" s="146">
        <f t="shared" si="154"/>
        <v>37</v>
      </c>
      <c r="HG17" s="66">
        <f>VLOOKUP($A17,'sales data 3'!$B$2:$BI$21,HG$1+1,0)</f>
        <v>15</v>
      </c>
      <c r="HH17" s="77">
        <f t="shared" si="155"/>
        <v>0</v>
      </c>
      <c r="HI17" s="146">
        <f t="shared" si="156"/>
        <v>22</v>
      </c>
      <c r="HJ17" s="146">
        <f t="shared" si="157"/>
        <v>22</v>
      </c>
      <c r="HK17" s="66">
        <f>VLOOKUP($A17,'sales data 3'!$B$2:$BI$21,HK$1+1,0)</f>
        <v>0</v>
      </c>
      <c r="HL17" s="77">
        <f t="shared" si="158"/>
        <v>0</v>
      </c>
      <c r="HM17" s="146">
        <f t="shared" si="159"/>
        <v>22</v>
      </c>
      <c r="HN17" s="146">
        <f t="shared" si="160"/>
        <v>22</v>
      </c>
      <c r="HO17" s="66">
        <f>VLOOKUP($A17,'sales data 3'!$B$2:$BI$21,HO$1+1,0)</f>
        <v>0</v>
      </c>
      <c r="HP17" s="77">
        <v>50.0</v>
      </c>
      <c r="HQ17" s="146">
        <f t="shared" si="161"/>
        <v>72</v>
      </c>
      <c r="HR17" s="146">
        <f t="shared" si="162"/>
        <v>72</v>
      </c>
      <c r="HS17" s="66">
        <f>VLOOKUP($A17,'sales data 3'!$B$2:$BI$21,HS$1+1,0)</f>
        <v>15</v>
      </c>
      <c r="HT17" s="77">
        <f t="shared" si="163"/>
        <v>0</v>
      </c>
      <c r="HU17" s="146">
        <f t="shared" si="164"/>
        <v>57</v>
      </c>
      <c r="HV17" s="146">
        <f t="shared" si="165"/>
        <v>57</v>
      </c>
      <c r="HW17" s="66">
        <f>VLOOKUP($A17,'sales data 3'!$B$2:$BI$21,HW$1+1,0)</f>
        <v>5</v>
      </c>
      <c r="HX17" s="77">
        <f t="shared" si="166"/>
        <v>0</v>
      </c>
      <c r="HY17" s="146">
        <f t="shared" si="167"/>
        <v>52</v>
      </c>
      <c r="HZ17" s="146">
        <f t="shared" si="168"/>
        <v>52</v>
      </c>
      <c r="IA17" s="66">
        <f>VLOOKUP($A17,'sales data 3'!$B$2:$BI$21,IA$1+1,0)</f>
        <v>0</v>
      </c>
      <c r="IB17" s="77">
        <f t="shared" si="169"/>
        <v>0</v>
      </c>
      <c r="IC17" s="146">
        <f t="shared" si="170"/>
        <v>52</v>
      </c>
      <c r="IE17" s="66"/>
      <c r="II17" s="66"/>
      <c r="IM17" s="66"/>
      <c r="IQ17" s="66"/>
      <c r="IU17" s="66"/>
    </row>
    <row r="18">
      <c r="A18" s="77" t="s">
        <v>19</v>
      </c>
      <c r="B18" s="146">
        <v>101.0</v>
      </c>
      <c r="C18" s="77">
        <f>VLOOKUP($A18,'sales data 3'!$B$2:$BI$21,C$1+1,0)</f>
        <v>0</v>
      </c>
      <c r="D18" s="77">
        <f t="shared" si="1"/>
        <v>0</v>
      </c>
      <c r="E18" s="146">
        <f t="shared" si="171"/>
        <v>101</v>
      </c>
      <c r="F18" s="146">
        <f t="shared" si="2"/>
        <v>101</v>
      </c>
      <c r="G18" s="66">
        <f>VLOOKUP($A18,'sales data 3'!$B$2:$BI$21,G$1+1,0)</f>
        <v>0</v>
      </c>
      <c r="H18" s="77">
        <f t="shared" si="3"/>
        <v>0</v>
      </c>
      <c r="I18" s="146">
        <f t="shared" si="4"/>
        <v>101</v>
      </c>
      <c r="J18" s="146">
        <f t="shared" si="5"/>
        <v>101</v>
      </c>
      <c r="K18" s="66">
        <f>VLOOKUP($A18,'sales data 3'!$B$2:$BI$21,K$1+1,0)</f>
        <v>0</v>
      </c>
      <c r="L18" s="77">
        <f t="shared" si="6"/>
        <v>0</v>
      </c>
      <c r="M18" s="146">
        <f t="shared" si="7"/>
        <v>101</v>
      </c>
      <c r="N18" s="146">
        <f t="shared" si="8"/>
        <v>101</v>
      </c>
      <c r="O18" s="66">
        <f>VLOOKUP($A18,'sales data 3'!$B$2:$BI$21,O$1+1,0)</f>
        <v>20</v>
      </c>
      <c r="P18" s="77">
        <f t="shared" si="9"/>
        <v>0</v>
      </c>
      <c r="Q18" s="146">
        <f t="shared" si="10"/>
        <v>81</v>
      </c>
      <c r="R18" s="146">
        <f t="shared" si="11"/>
        <v>81</v>
      </c>
      <c r="S18" s="66">
        <f>VLOOKUP($A18,'sales data 3'!$B$2:$BI$21,S$1+1,0)</f>
        <v>0</v>
      </c>
      <c r="T18" s="77">
        <f t="shared" si="12"/>
        <v>0</v>
      </c>
      <c r="U18" s="146">
        <f t="shared" si="13"/>
        <v>81</v>
      </c>
      <c r="V18" s="146">
        <f t="shared" si="14"/>
        <v>81</v>
      </c>
      <c r="W18" s="66">
        <f>VLOOKUP($A18,'sales data 3'!$B$2:$BI$21,W$1+1,0)</f>
        <v>4</v>
      </c>
      <c r="X18" s="77">
        <f t="shared" si="15"/>
        <v>0</v>
      </c>
      <c r="Y18" s="146">
        <f t="shared" si="16"/>
        <v>77</v>
      </c>
      <c r="Z18" s="146">
        <f t="shared" si="17"/>
        <v>77</v>
      </c>
      <c r="AA18" s="66">
        <f>VLOOKUP($A18,'sales data 3'!$B$2:$BI$21,AA$1+1,0)</f>
        <v>0</v>
      </c>
      <c r="AB18" s="77">
        <f t="shared" si="18"/>
        <v>0</v>
      </c>
      <c r="AC18" s="146">
        <f t="shared" si="19"/>
        <v>77</v>
      </c>
      <c r="AD18" s="146">
        <f t="shared" si="20"/>
        <v>77</v>
      </c>
      <c r="AE18" s="66">
        <f>VLOOKUP($A18,'sales data 3'!$B$2:$BI$21,AE$1+1,0)</f>
        <v>0</v>
      </c>
      <c r="AF18" s="77">
        <f t="shared" si="21"/>
        <v>0</v>
      </c>
      <c r="AG18" s="146">
        <f t="shared" si="22"/>
        <v>77</v>
      </c>
      <c r="AH18" s="146">
        <f t="shared" si="23"/>
        <v>77</v>
      </c>
      <c r="AI18" s="66">
        <f>VLOOKUP($A18,'sales data 3'!$B$2:$BI$21,AI$1+1,0)</f>
        <v>2</v>
      </c>
      <c r="AJ18" s="77">
        <f t="shared" si="24"/>
        <v>0</v>
      </c>
      <c r="AK18" s="146">
        <f t="shared" si="25"/>
        <v>75</v>
      </c>
      <c r="AL18" s="146">
        <f t="shared" si="26"/>
        <v>75</v>
      </c>
      <c r="AM18" s="66">
        <f>VLOOKUP($A18,'sales data 3'!$B$2:$BI$21,AM$1+1,0)</f>
        <v>0</v>
      </c>
      <c r="AN18" s="77">
        <f t="shared" si="27"/>
        <v>0</v>
      </c>
      <c r="AO18" s="146">
        <f t="shared" si="28"/>
        <v>75</v>
      </c>
      <c r="AP18" s="146">
        <f t="shared" si="29"/>
        <v>75</v>
      </c>
      <c r="AQ18" s="66">
        <f>VLOOKUP($A18,'sales data 3'!$B$2:$BI$21,AQ$1+1,0)</f>
        <v>0</v>
      </c>
      <c r="AR18" s="77">
        <f t="shared" si="30"/>
        <v>0</v>
      </c>
      <c r="AS18" s="146">
        <f t="shared" si="31"/>
        <v>75</v>
      </c>
      <c r="AT18" s="146">
        <f t="shared" si="32"/>
        <v>75</v>
      </c>
      <c r="AU18" s="66">
        <f>VLOOKUP($A18,'sales data 3'!$B$2:$BI$21,AU$1+1,0)</f>
        <v>0</v>
      </c>
      <c r="AV18" s="77">
        <f t="shared" si="33"/>
        <v>0</v>
      </c>
      <c r="AW18" s="146">
        <f t="shared" si="34"/>
        <v>75</v>
      </c>
      <c r="AX18" s="146">
        <f t="shared" si="35"/>
        <v>75</v>
      </c>
      <c r="AY18" s="66">
        <f>VLOOKUP($A18,'sales data 3'!$B$2:$BI$21,AY$1+1,0)</f>
        <v>0</v>
      </c>
      <c r="AZ18" s="77">
        <f t="shared" si="36"/>
        <v>0</v>
      </c>
      <c r="BA18" s="146">
        <f t="shared" si="37"/>
        <v>75</v>
      </c>
      <c r="BB18" s="146">
        <f t="shared" si="38"/>
        <v>75</v>
      </c>
      <c r="BC18" s="66">
        <f>VLOOKUP($A18,'sales data 3'!$B$2:$BI$21,BC$1+1,0)</f>
        <v>0</v>
      </c>
      <c r="BD18" s="77">
        <f t="shared" si="39"/>
        <v>0</v>
      </c>
      <c r="BE18" s="146">
        <f t="shared" si="40"/>
        <v>75</v>
      </c>
      <c r="BF18" s="146">
        <f t="shared" si="41"/>
        <v>75</v>
      </c>
      <c r="BG18" s="66">
        <f>VLOOKUP($A18,'sales data 3'!$B$2:$BI$21,BG$1+1,0)</f>
        <v>0</v>
      </c>
      <c r="BH18" s="77">
        <f t="shared" si="42"/>
        <v>0</v>
      </c>
      <c r="BI18" s="146">
        <f t="shared" si="43"/>
        <v>75</v>
      </c>
      <c r="BJ18" s="146">
        <f t="shared" si="44"/>
        <v>75</v>
      </c>
      <c r="BK18" s="66">
        <f>VLOOKUP($A18,'sales data 3'!$B$2:$BI$21,BK$1+1,0)</f>
        <v>0</v>
      </c>
      <c r="BL18" s="77">
        <v>0.0</v>
      </c>
      <c r="BM18" s="146">
        <f t="shared" si="45"/>
        <v>75</v>
      </c>
      <c r="BN18" s="146">
        <f t="shared" si="46"/>
        <v>75</v>
      </c>
      <c r="BO18" s="66">
        <f>VLOOKUP($A18,'sales data 3'!$B$2:$BI$21,BO$1+1,0)</f>
        <v>4</v>
      </c>
      <c r="BP18" s="77">
        <f t="shared" si="47"/>
        <v>0</v>
      </c>
      <c r="BQ18" s="146">
        <f t="shared" si="48"/>
        <v>71</v>
      </c>
      <c r="BR18" s="146">
        <f t="shared" si="49"/>
        <v>71</v>
      </c>
      <c r="BS18" s="66">
        <f>VLOOKUP($A18,'sales data 3'!$B$2:$BI$21,BS$1+1,0)</f>
        <v>0</v>
      </c>
      <c r="BT18" s="77">
        <f t="shared" si="50"/>
        <v>0</v>
      </c>
      <c r="BU18" s="146">
        <f t="shared" si="51"/>
        <v>71</v>
      </c>
      <c r="BV18" s="146">
        <f t="shared" si="52"/>
        <v>71</v>
      </c>
      <c r="BW18" s="66">
        <f>VLOOKUP($A18,'sales data 3'!$B$2:$BI$21,BW$1+1,0)</f>
        <v>0</v>
      </c>
      <c r="BX18" s="77">
        <f t="shared" si="53"/>
        <v>0</v>
      </c>
      <c r="BY18" s="146">
        <f t="shared" si="54"/>
        <v>71</v>
      </c>
      <c r="BZ18" s="146">
        <f t="shared" si="55"/>
        <v>71</v>
      </c>
      <c r="CA18" s="66">
        <f>VLOOKUP($A18,'sales data 3'!$B$2:$BI$21,CA$1+1,0)</f>
        <v>15</v>
      </c>
      <c r="CB18" s="77">
        <f t="shared" si="56"/>
        <v>0</v>
      </c>
      <c r="CC18" s="146">
        <f t="shared" si="57"/>
        <v>56</v>
      </c>
      <c r="CD18" s="146">
        <f t="shared" si="58"/>
        <v>56</v>
      </c>
      <c r="CE18" s="66">
        <f>VLOOKUP($A18,'sales data 3'!$B$2:$BI$21,CE$1+1,0)</f>
        <v>0</v>
      </c>
      <c r="CF18" s="77">
        <f t="shared" si="59"/>
        <v>0</v>
      </c>
      <c r="CG18" s="146">
        <f t="shared" si="60"/>
        <v>56</v>
      </c>
      <c r="CH18" s="146">
        <f t="shared" si="61"/>
        <v>56</v>
      </c>
      <c r="CI18" s="66">
        <f>VLOOKUP($A18,'sales data 3'!$B$2:$BI$21,CI$1+1,0)</f>
        <v>8</v>
      </c>
      <c r="CJ18" s="77">
        <f t="shared" si="62"/>
        <v>0</v>
      </c>
      <c r="CK18" s="146">
        <f t="shared" si="63"/>
        <v>48</v>
      </c>
      <c r="CL18" s="146">
        <f t="shared" si="64"/>
        <v>48</v>
      </c>
      <c r="CM18" s="66">
        <f>VLOOKUP($A18,'sales data 3'!$B$2:$BI$21,CM$1+1,0)</f>
        <v>0</v>
      </c>
      <c r="CN18" s="77">
        <f t="shared" si="65"/>
        <v>0</v>
      </c>
      <c r="CO18" s="146">
        <f t="shared" si="66"/>
        <v>48</v>
      </c>
      <c r="CP18" s="146">
        <f t="shared" si="67"/>
        <v>48</v>
      </c>
      <c r="CQ18" s="66">
        <f>VLOOKUP($A18,'sales data 3'!$B$2:$BI$21,CQ$1+1,0)</f>
        <v>4</v>
      </c>
      <c r="CR18" s="77">
        <f t="shared" si="68"/>
        <v>0</v>
      </c>
      <c r="CS18" s="146">
        <f t="shared" si="69"/>
        <v>44</v>
      </c>
      <c r="CT18" s="146">
        <f t="shared" si="70"/>
        <v>44</v>
      </c>
      <c r="CU18" s="66">
        <f>VLOOKUP($A18,'sales data 3'!$B$2:$BI$21,CU$1+1,0)</f>
        <v>0</v>
      </c>
      <c r="CV18" s="147">
        <v>0.0</v>
      </c>
      <c r="CW18" s="146">
        <f t="shared" si="71"/>
        <v>44</v>
      </c>
      <c r="CX18" s="146">
        <f t="shared" si="72"/>
        <v>44</v>
      </c>
      <c r="CY18" s="66">
        <f>VLOOKUP($A18,'sales data 3'!$B$2:$BI$21,CY$1+1,0)</f>
        <v>0</v>
      </c>
      <c r="CZ18" s="77">
        <f t="shared" si="73"/>
        <v>0</v>
      </c>
      <c r="DA18" s="146">
        <f t="shared" si="74"/>
        <v>44</v>
      </c>
      <c r="DB18" s="146">
        <f t="shared" si="75"/>
        <v>44</v>
      </c>
      <c r="DC18" s="66">
        <f>VLOOKUP($A18,'sales data 3'!$B$2:$BI$21,DC$1+1,0)</f>
        <v>0</v>
      </c>
      <c r="DD18" s="77">
        <f t="shared" si="76"/>
        <v>0</v>
      </c>
      <c r="DE18" s="146">
        <f t="shared" si="77"/>
        <v>44</v>
      </c>
      <c r="DF18" s="146">
        <f t="shared" si="78"/>
        <v>44</v>
      </c>
      <c r="DG18" s="66">
        <f>VLOOKUP($A18,'sales data 3'!$B$2:$BI$21,DG$1+1,0)</f>
        <v>0</v>
      </c>
      <c r="DH18" s="77">
        <f t="shared" si="79"/>
        <v>0</v>
      </c>
      <c r="DI18" s="146">
        <f t="shared" si="80"/>
        <v>44</v>
      </c>
      <c r="DJ18" s="146">
        <f t="shared" si="81"/>
        <v>44</v>
      </c>
      <c r="DK18" s="66">
        <f>VLOOKUP($A18,'sales data 3'!$B$2:$BI$21,DK$1+1,0)</f>
        <v>7</v>
      </c>
      <c r="DL18" s="77">
        <f t="shared" si="82"/>
        <v>0</v>
      </c>
      <c r="DM18" s="146">
        <f t="shared" si="83"/>
        <v>37</v>
      </c>
      <c r="DN18" s="146">
        <f t="shared" si="84"/>
        <v>37</v>
      </c>
      <c r="DO18" s="66">
        <f>VLOOKUP($A18,'sales data 3'!$B$2:$BI$21,DO$1+1,0)</f>
        <v>13</v>
      </c>
      <c r="DP18" s="77">
        <f t="shared" si="85"/>
        <v>0</v>
      </c>
      <c r="DQ18" s="146">
        <f t="shared" si="86"/>
        <v>24</v>
      </c>
      <c r="DR18" s="146">
        <f t="shared" si="87"/>
        <v>24</v>
      </c>
      <c r="DS18" s="66">
        <f>VLOOKUP($A18,'sales data 3'!$B$2:$BI$21,DS$1+1,0)</f>
        <v>0</v>
      </c>
      <c r="DT18" s="77">
        <f t="shared" si="88"/>
        <v>0</v>
      </c>
      <c r="DU18" s="146">
        <f t="shared" si="89"/>
        <v>24</v>
      </c>
      <c r="DV18" s="146">
        <f t="shared" si="90"/>
        <v>24</v>
      </c>
      <c r="DW18" s="66">
        <f>VLOOKUP($A18,'sales data 3'!$B$2:$BI$21,DW$1+1,0)</f>
        <v>0</v>
      </c>
      <c r="DX18" s="77">
        <f t="shared" si="91"/>
        <v>0</v>
      </c>
      <c r="DY18" s="146">
        <f t="shared" si="92"/>
        <v>24</v>
      </c>
      <c r="DZ18" s="146">
        <f t="shared" si="93"/>
        <v>24</v>
      </c>
      <c r="EA18" s="66">
        <f>VLOOKUP($A18,'sales data 3'!$B$2:$BI$21,EA$1+1,0)</f>
        <v>1</v>
      </c>
      <c r="EB18" s="77">
        <f t="shared" si="94"/>
        <v>0</v>
      </c>
      <c r="EC18" s="146">
        <f t="shared" si="95"/>
        <v>23</v>
      </c>
      <c r="ED18" s="146">
        <f t="shared" si="96"/>
        <v>23</v>
      </c>
      <c r="EE18" s="66">
        <f>VLOOKUP($A18,'sales data 3'!$B$2:$BI$21,EE$1+1,0)</f>
        <v>2</v>
      </c>
      <c r="EF18" s="77">
        <f t="shared" si="97"/>
        <v>0</v>
      </c>
      <c r="EG18" s="146">
        <f t="shared" si="98"/>
        <v>21</v>
      </c>
      <c r="EH18" s="146">
        <f t="shared" si="99"/>
        <v>21</v>
      </c>
      <c r="EI18" s="66">
        <f>VLOOKUP($A18,'sales data 3'!$B$2:$BI$21,EI$1+1,0)</f>
        <v>0</v>
      </c>
      <c r="EJ18" s="77">
        <f t="shared" si="100"/>
        <v>0</v>
      </c>
      <c r="EK18" s="146">
        <f t="shared" si="101"/>
        <v>21</v>
      </c>
      <c r="EL18" s="146">
        <f t="shared" si="102"/>
        <v>21</v>
      </c>
      <c r="EM18" s="66">
        <f>VLOOKUP($A18,'sales data 3'!$B$2:$BI$21,EM$1+1,0)</f>
        <v>0</v>
      </c>
      <c r="EN18" s="143">
        <v>100.0</v>
      </c>
      <c r="EO18" s="146">
        <f t="shared" si="103"/>
        <v>121</v>
      </c>
      <c r="EP18" s="146">
        <f t="shared" si="104"/>
        <v>121</v>
      </c>
      <c r="EQ18" s="66">
        <f>VLOOKUP($A18,'sales data 3'!$B$2:$BI$21,EQ$1+1,0)</f>
        <v>5</v>
      </c>
      <c r="ER18" s="77">
        <f t="shared" si="105"/>
        <v>0</v>
      </c>
      <c r="ES18" s="146">
        <f t="shared" si="106"/>
        <v>116</v>
      </c>
      <c r="ET18" s="146">
        <f t="shared" si="107"/>
        <v>116</v>
      </c>
      <c r="EU18" s="66">
        <f>VLOOKUP($A18,'sales data 3'!$B$2:$BI$21,EU$1+1,0)</f>
        <v>8</v>
      </c>
      <c r="EV18" s="77">
        <f t="shared" si="108"/>
        <v>0</v>
      </c>
      <c r="EW18" s="146">
        <f t="shared" si="109"/>
        <v>108</v>
      </c>
      <c r="EX18" s="146">
        <f t="shared" si="110"/>
        <v>108</v>
      </c>
      <c r="EY18" s="66">
        <f>VLOOKUP($A18,'sales data 3'!$B$2:$BI$21,EY$1+1,0)</f>
        <v>50</v>
      </c>
      <c r="EZ18" s="77">
        <f t="shared" si="111"/>
        <v>0</v>
      </c>
      <c r="FA18" s="146">
        <f t="shared" si="112"/>
        <v>58</v>
      </c>
      <c r="FB18" s="146">
        <f t="shared" si="113"/>
        <v>58</v>
      </c>
      <c r="FC18" s="66">
        <f>VLOOKUP($A18,'sales data 3'!$B$2:$BI$21,FC$1+1,0)</f>
        <v>10</v>
      </c>
      <c r="FD18" s="77">
        <f t="shared" si="114"/>
        <v>0</v>
      </c>
      <c r="FE18" s="146">
        <f t="shared" si="115"/>
        <v>48</v>
      </c>
      <c r="FF18" s="146">
        <f t="shared" si="116"/>
        <v>48</v>
      </c>
      <c r="FG18" s="66">
        <f>VLOOKUP($A18,'sales data 3'!$B$2:$BI$21,FG$1+1,0)</f>
        <v>12</v>
      </c>
      <c r="FH18" s="77">
        <f t="shared" si="117"/>
        <v>0</v>
      </c>
      <c r="FI18" s="146">
        <f t="shared" si="118"/>
        <v>36</v>
      </c>
      <c r="FJ18" s="146">
        <f t="shared" si="119"/>
        <v>36</v>
      </c>
      <c r="FK18" s="66">
        <f>VLOOKUP($A18,'sales data 3'!$B$2:$BI$21,FK$1+1,0)</f>
        <v>0</v>
      </c>
      <c r="FL18" s="77">
        <f t="shared" si="120"/>
        <v>0</v>
      </c>
      <c r="FM18" s="146">
        <f t="shared" si="121"/>
        <v>36</v>
      </c>
      <c r="FN18" s="146">
        <f t="shared" si="122"/>
        <v>36</v>
      </c>
      <c r="FO18" s="66">
        <f>VLOOKUP($A18,'sales data 3'!$B$2:$BI$21,FO$1+1,0)</f>
        <v>0</v>
      </c>
      <c r="FP18" s="77">
        <f t="shared" si="123"/>
        <v>0</v>
      </c>
      <c r="FQ18" s="146">
        <f t="shared" si="124"/>
        <v>36</v>
      </c>
      <c r="FR18" s="146">
        <f t="shared" si="125"/>
        <v>36</v>
      </c>
      <c r="FS18" s="66">
        <f>VLOOKUP($A18,'sales data 3'!$B$2:$BI$21,FS$1+1,0)</f>
        <v>0</v>
      </c>
      <c r="FT18" s="77">
        <v>0.0</v>
      </c>
      <c r="FU18" s="146">
        <f t="shared" si="126"/>
        <v>36</v>
      </c>
      <c r="FV18" s="146">
        <f t="shared" si="127"/>
        <v>36</v>
      </c>
      <c r="FW18" s="66">
        <f>VLOOKUP($A18,'sales data 3'!$B$2:$BI$21,FW$1+1,0)</f>
        <v>0</v>
      </c>
      <c r="FX18" s="77">
        <f t="shared" si="128"/>
        <v>0</v>
      </c>
      <c r="FY18" s="146">
        <f t="shared" si="129"/>
        <v>36</v>
      </c>
      <c r="FZ18" s="146">
        <f t="shared" si="130"/>
        <v>36</v>
      </c>
      <c r="GA18" s="66">
        <f>VLOOKUP($A18,'sales data 3'!$B$2:$BI$21,GA$1+1,0)</f>
        <v>5</v>
      </c>
      <c r="GB18" s="77">
        <f t="shared" si="131"/>
        <v>0</v>
      </c>
      <c r="GC18" s="146">
        <f t="shared" si="132"/>
        <v>31</v>
      </c>
      <c r="GD18" s="146">
        <f t="shared" si="133"/>
        <v>31</v>
      </c>
      <c r="GE18" s="66">
        <f>VLOOKUP($A18,'sales data 3'!$B$2:$BI$21,GE$1+1,0)</f>
        <v>0</v>
      </c>
      <c r="GF18" s="77">
        <f t="shared" si="134"/>
        <v>0</v>
      </c>
      <c r="GG18" s="146">
        <f t="shared" si="135"/>
        <v>31</v>
      </c>
      <c r="GH18" s="146">
        <f t="shared" si="136"/>
        <v>31</v>
      </c>
      <c r="GI18" s="66">
        <f>VLOOKUP($A18,'sales data 3'!$B$2:$BI$21,GI$1+1,0)</f>
        <v>3</v>
      </c>
      <c r="GJ18" s="77">
        <f t="shared" si="137"/>
        <v>0</v>
      </c>
      <c r="GK18" s="146">
        <f t="shared" si="138"/>
        <v>28</v>
      </c>
      <c r="GL18" s="146">
        <f t="shared" si="139"/>
        <v>28</v>
      </c>
      <c r="GM18" s="66">
        <f>VLOOKUP($A18,'sales data 3'!$B$2:$BI$21,GM$1+1,0)</f>
        <v>0</v>
      </c>
      <c r="GN18" s="77">
        <f t="shared" si="140"/>
        <v>0</v>
      </c>
      <c r="GO18" s="146">
        <f t="shared" si="141"/>
        <v>28</v>
      </c>
      <c r="GP18" s="146">
        <f t="shared" si="142"/>
        <v>28</v>
      </c>
      <c r="GQ18" s="66">
        <f>VLOOKUP($A18,'sales data 3'!$B$2:$BI$21,GQ$1+1,0)</f>
        <v>0</v>
      </c>
      <c r="GR18" s="77">
        <f t="shared" si="143"/>
        <v>0</v>
      </c>
      <c r="GS18" s="146">
        <f t="shared" si="144"/>
        <v>28</v>
      </c>
      <c r="GT18" s="146">
        <f t="shared" si="145"/>
        <v>28</v>
      </c>
      <c r="GU18" s="66">
        <f>VLOOKUP($A18,'sales data 3'!$B$2:$BI$21,GU$1+1,0)</f>
        <v>0</v>
      </c>
      <c r="GV18" s="77">
        <f t="shared" si="146"/>
        <v>0</v>
      </c>
      <c r="GW18" s="146">
        <f t="shared" si="147"/>
        <v>28</v>
      </c>
      <c r="GX18" s="146">
        <f t="shared" si="148"/>
        <v>28</v>
      </c>
      <c r="GY18" s="66">
        <f>VLOOKUP($A18,'sales data 3'!$B$2:$BI$21,GY$1+1,0)</f>
        <v>0</v>
      </c>
      <c r="GZ18" s="77">
        <f t="shared" si="149"/>
        <v>0</v>
      </c>
      <c r="HA18" s="146">
        <f t="shared" si="150"/>
        <v>28</v>
      </c>
      <c r="HB18" s="146">
        <f t="shared" si="151"/>
        <v>28</v>
      </c>
      <c r="HC18" s="66">
        <f>VLOOKUP($A18,'sales data 3'!$B$2:$BI$21,HC$1+1,0)</f>
        <v>0</v>
      </c>
      <c r="HD18" s="77">
        <f t="shared" si="152"/>
        <v>0</v>
      </c>
      <c r="HE18" s="146">
        <f t="shared" si="153"/>
        <v>28</v>
      </c>
      <c r="HF18" s="146">
        <f t="shared" si="154"/>
        <v>28</v>
      </c>
      <c r="HG18" s="66">
        <f>VLOOKUP($A18,'sales data 3'!$B$2:$BI$21,HG$1+1,0)</f>
        <v>0</v>
      </c>
      <c r="HH18" s="77">
        <f t="shared" si="155"/>
        <v>0</v>
      </c>
      <c r="HI18" s="146">
        <f t="shared" si="156"/>
        <v>28</v>
      </c>
      <c r="HJ18" s="146">
        <f t="shared" si="157"/>
        <v>28</v>
      </c>
      <c r="HK18" s="66">
        <f>VLOOKUP($A18,'sales data 3'!$B$2:$BI$21,HK$1+1,0)</f>
        <v>0</v>
      </c>
      <c r="HL18" s="77">
        <f t="shared" si="158"/>
        <v>0</v>
      </c>
      <c r="HM18" s="146">
        <f t="shared" si="159"/>
        <v>28</v>
      </c>
      <c r="HN18" s="146">
        <f t="shared" si="160"/>
        <v>28</v>
      </c>
      <c r="HO18" s="66">
        <f>VLOOKUP($A18,'sales data 3'!$B$2:$BI$21,HO$1+1,0)</f>
        <v>12</v>
      </c>
      <c r="HP18" s="77">
        <v>50.0</v>
      </c>
      <c r="HQ18" s="146">
        <f t="shared" si="161"/>
        <v>66</v>
      </c>
      <c r="HR18" s="146">
        <f t="shared" si="162"/>
        <v>66</v>
      </c>
      <c r="HS18" s="66">
        <f>VLOOKUP($A18,'sales data 3'!$B$2:$BI$21,HS$1+1,0)</f>
        <v>0</v>
      </c>
      <c r="HT18" s="77">
        <f t="shared" si="163"/>
        <v>0</v>
      </c>
      <c r="HU18" s="146">
        <f t="shared" si="164"/>
        <v>66</v>
      </c>
      <c r="HV18" s="146">
        <f t="shared" si="165"/>
        <v>66</v>
      </c>
      <c r="HW18" s="66">
        <f>VLOOKUP($A18,'sales data 3'!$B$2:$BI$21,HW$1+1,0)</f>
        <v>0</v>
      </c>
      <c r="HX18" s="77">
        <f t="shared" si="166"/>
        <v>0</v>
      </c>
      <c r="HY18" s="146">
        <f t="shared" si="167"/>
        <v>66</v>
      </c>
      <c r="HZ18" s="146">
        <f t="shared" si="168"/>
        <v>66</v>
      </c>
      <c r="IA18" s="66">
        <f>VLOOKUP($A18,'sales data 3'!$B$2:$BI$21,IA$1+1,0)</f>
        <v>0</v>
      </c>
      <c r="IB18" s="77">
        <f t="shared" si="169"/>
        <v>0</v>
      </c>
      <c r="IC18" s="146">
        <f t="shared" si="170"/>
        <v>66</v>
      </c>
      <c r="IE18" s="66"/>
      <c r="II18" s="66"/>
      <c r="IM18" s="66"/>
      <c r="IQ18" s="66"/>
      <c r="IU18" s="66"/>
    </row>
    <row r="19">
      <c r="A19" s="77" t="s">
        <v>20</v>
      </c>
      <c r="B19" s="146">
        <v>83.0</v>
      </c>
      <c r="C19" s="77">
        <f>VLOOKUP($A19,'sales data 3'!$B$2:$BI$21,C$1+1,0)</f>
        <v>0</v>
      </c>
      <c r="D19" s="77">
        <f t="shared" si="1"/>
        <v>0</v>
      </c>
      <c r="E19" s="146">
        <f t="shared" si="171"/>
        <v>83</v>
      </c>
      <c r="F19" s="146">
        <f t="shared" si="2"/>
        <v>83</v>
      </c>
      <c r="G19" s="66">
        <f>VLOOKUP($A19,'sales data 3'!$B$2:$BI$21,G$1+1,0)</f>
        <v>0</v>
      </c>
      <c r="H19" s="77">
        <f t="shared" si="3"/>
        <v>0</v>
      </c>
      <c r="I19" s="146">
        <f t="shared" si="4"/>
        <v>83</v>
      </c>
      <c r="J19" s="146">
        <f t="shared" si="5"/>
        <v>83</v>
      </c>
      <c r="K19" s="66">
        <f>VLOOKUP($A19,'sales data 3'!$B$2:$BI$21,K$1+1,0)</f>
        <v>15</v>
      </c>
      <c r="L19" s="77">
        <f t="shared" si="6"/>
        <v>0</v>
      </c>
      <c r="M19" s="146">
        <f t="shared" si="7"/>
        <v>68</v>
      </c>
      <c r="N19" s="146">
        <f t="shared" si="8"/>
        <v>68</v>
      </c>
      <c r="O19" s="66">
        <f>VLOOKUP($A19,'sales data 3'!$B$2:$BI$21,O$1+1,0)</f>
        <v>0</v>
      </c>
      <c r="P19" s="77">
        <f t="shared" si="9"/>
        <v>0</v>
      </c>
      <c r="Q19" s="146">
        <f t="shared" si="10"/>
        <v>68</v>
      </c>
      <c r="R19" s="146">
        <f t="shared" si="11"/>
        <v>68</v>
      </c>
      <c r="S19" s="66">
        <f>VLOOKUP($A19,'sales data 3'!$B$2:$BI$21,S$1+1,0)</f>
        <v>15</v>
      </c>
      <c r="T19" s="77">
        <f t="shared" si="12"/>
        <v>0</v>
      </c>
      <c r="U19" s="146">
        <f t="shared" si="13"/>
        <v>53</v>
      </c>
      <c r="V19" s="146">
        <f t="shared" si="14"/>
        <v>53</v>
      </c>
      <c r="W19" s="66">
        <f>VLOOKUP($A19,'sales data 3'!$B$2:$BI$21,W$1+1,0)</f>
        <v>0</v>
      </c>
      <c r="X19" s="77">
        <f t="shared" si="15"/>
        <v>0</v>
      </c>
      <c r="Y19" s="146">
        <f t="shared" si="16"/>
        <v>53</v>
      </c>
      <c r="Z19" s="146">
        <f t="shared" si="17"/>
        <v>53</v>
      </c>
      <c r="AA19" s="66">
        <f>VLOOKUP($A19,'sales data 3'!$B$2:$BI$21,AA$1+1,0)</f>
        <v>0</v>
      </c>
      <c r="AB19" s="77">
        <f t="shared" si="18"/>
        <v>0</v>
      </c>
      <c r="AC19" s="146">
        <f t="shared" si="19"/>
        <v>53</v>
      </c>
      <c r="AD19" s="146">
        <f t="shared" si="20"/>
        <v>53</v>
      </c>
      <c r="AE19" s="66">
        <f>VLOOKUP($A19,'sales data 3'!$B$2:$BI$21,AE$1+1,0)</f>
        <v>0</v>
      </c>
      <c r="AF19" s="77">
        <f t="shared" si="21"/>
        <v>0</v>
      </c>
      <c r="AG19" s="146">
        <f t="shared" si="22"/>
        <v>53</v>
      </c>
      <c r="AH19" s="146">
        <f t="shared" si="23"/>
        <v>53</v>
      </c>
      <c r="AI19" s="66">
        <f>VLOOKUP($A19,'sales data 3'!$B$2:$BI$21,AI$1+1,0)</f>
        <v>0</v>
      </c>
      <c r="AJ19" s="77">
        <f t="shared" si="24"/>
        <v>0</v>
      </c>
      <c r="AK19" s="146">
        <f t="shared" si="25"/>
        <v>53</v>
      </c>
      <c r="AL19" s="146">
        <f t="shared" si="26"/>
        <v>53</v>
      </c>
      <c r="AM19" s="66">
        <f>VLOOKUP($A19,'sales data 3'!$B$2:$BI$21,AM$1+1,0)</f>
        <v>0</v>
      </c>
      <c r="AN19" s="77">
        <f t="shared" si="27"/>
        <v>0</v>
      </c>
      <c r="AO19" s="146">
        <f t="shared" si="28"/>
        <v>53</v>
      </c>
      <c r="AP19" s="146">
        <f t="shared" si="29"/>
        <v>53</v>
      </c>
      <c r="AQ19" s="66">
        <f>VLOOKUP($A19,'sales data 3'!$B$2:$BI$21,AQ$1+1,0)</f>
        <v>0</v>
      </c>
      <c r="AR19" s="77">
        <f t="shared" si="30"/>
        <v>0</v>
      </c>
      <c r="AS19" s="146">
        <f t="shared" si="31"/>
        <v>53</v>
      </c>
      <c r="AT19" s="146">
        <f t="shared" si="32"/>
        <v>53</v>
      </c>
      <c r="AU19" s="66">
        <f>VLOOKUP($A19,'sales data 3'!$B$2:$BI$21,AU$1+1,0)</f>
        <v>0</v>
      </c>
      <c r="AV19" s="77">
        <f t="shared" si="33"/>
        <v>0</v>
      </c>
      <c r="AW19" s="146">
        <f t="shared" si="34"/>
        <v>53</v>
      </c>
      <c r="AX19" s="146">
        <f t="shared" si="35"/>
        <v>53</v>
      </c>
      <c r="AY19" s="66">
        <f>VLOOKUP($A19,'sales data 3'!$B$2:$BI$21,AY$1+1,0)</f>
        <v>0</v>
      </c>
      <c r="AZ19" s="77">
        <f t="shared" si="36"/>
        <v>0</v>
      </c>
      <c r="BA19" s="146">
        <f t="shared" si="37"/>
        <v>53</v>
      </c>
      <c r="BB19" s="146">
        <f t="shared" si="38"/>
        <v>53</v>
      </c>
      <c r="BC19" s="66">
        <f>VLOOKUP($A19,'sales data 3'!$B$2:$BI$21,BC$1+1,0)</f>
        <v>0</v>
      </c>
      <c r="BD19" s="77">
        <f t="shared" si="39"/>
        <v>0</v>
      </c>
      <c r="BE19" s="146">
        <f t="shared" si="40"/>
        <v>53</v>
      </c>
      <c r="BF19" s="146">
        <f t="shared" si="41"/>
        <v>53</v>
      </c>
      <c r="BG19" s="66">
        <f>VLOOKUP($A19,'sales data 3'!$B$2:$BI$21,BG$1+1,0)</f>
        <v>0</v>
      </c>
      <c r="BH19" s="77">
        <f t="shared" si="42"/>
        <v>0</v>
      </c>
      <c r="BI19" s="146">
        <f t="shared" si="43"/>
        <v>53</v>
      </c>
      <c r="BJ19" s="146">
        <f t="shared" si="44"/>
        <v>53</v>
      </c>
      <c r="BK19" s="66">
        <f>VLOOKUP($A19,'sales data 3'!$B$2:$BI$21,BK$1+1,0)</f>
        <v>22</v>
      </c>
      <c r="BL19" s="77">
        <v>0.0</v>
      </c>
      <c r="BM19" s="146">
        <f t="shared" si="45"/>
        <v>31</v>
      </c>
      <c r="BN19" s="146">
        <f t="shared" si="46"/>
        <v>31</v>
      </c>
      <c r="BO19" s="66">
        <f>VLOOKUP($A19,'sales data 3'!$B$2:$BI$21,BO$1+1,0)</f>
        <v>0</v>
      </c>
      <c r="BP19" s="77">
        <f t="shared" si="47"/>
        <v>0</v>
      </c>
      <c r="BQ19" s="146">
        <f t="shared" si="48"/>
        <v>31</v>
      </c>
      <c r="BR19" s="146">
        <f t="shared" si="49"/>
        <v>31</v>
      </c>
      <c r="BS19" s="66">
        <f>VLOOKUP($A19,'sales data 3'!$B$2:$BI$21,BS$1+1,0)</f>
        <v>0</v>
      </c>
      <c r="BT19" s="77">
        <f t="shared" si="50"/>
        <v>0</v>
      </c>
      <c r="BU19" s="146">
        <f t="shared" si="51"/>
        <v>31</v>
      </c>
      <c r="BV19" s="146">
        <f t="shared" si="52"/>
        <v>31</v>
      </c>
      <c r="BW19" s="66">
        <f>VLOOKUP($A19,'sales data 3'!$B$2:$BI$21,BW$1+1,0)</f>
        <v>0</v>
      </c>
      <c r="BX19" s="77">
        <f t="shared" si="53"/>
        <v>0</v>
      </c>
      <c r="BY19" s="146">
        <f t="shared" si="54"/>
        <v>31</v>
      </c>
      <c r="BZ19" s="146">
        <f t="shared" si="55"/>
        <v>31</v>
      </c>
      <c r="CA19" s="66">
        <f>VLOOKUP($A19,'sales data 3'!$B$2:$BI$21,CA$1+1,0)</f>
        <v>0</v>
      </c>
      <c r="CB19" s="77">
        <f t="shared" si="56"/>
        <v>0</v>
      </c>
      <c r="CC19" s="146">
        <f t="shared" si="57"/>
        <v>31</v>
      </c>
      <c r="CD19" s="146">
        <f t="shared" si="58"/>
        <v>31</v>
      </c>
      <c r="CE19" s="66">
        <f>VLOOKUP($A19,'sales data 3'!$B$2:$BI$21,CE$1+1,0)</f>
        <v>0</v>
      </c>
      <c r="CF19" s="77">
        <f t="shared" si="59"/>
        <v>0</v>
      </c>
      <c r="CG19" s="146">
        <f t="shared" si="60"/>
        <v>31</v>
      </c>
      <c r="CH19" s="146">
        <f t="shared" si="61"/>
        <v>31</v>
      </c>
      <c r="CI19" s="66">
        <f>VLOOKUP($A19,'sales data 3'!$B$2:$BI$21,CI$1+1,0)</f>
        <v>0</v>
      </c>
      <c r="CJ19" s="77">
        <f t="shared" si="62"/>
        <v>0</v>
      </c>
      <c r="CK19" s="146">
        <f t="shared" si="63"/>
        <v>31</v>
      </c>
      <c r="CL19" s="146">
        <f t="shared" si="64"/>
        <v>31</v>
      </c>
      <c r="CM19" s="66">
        <f>VLOOKUP($A19,'sales data 3'!$B$2:$BI$21,CM$1+1,0)</f>
        <v>0</v>
      </c>
      <c r="CN19" s="77">
        <f t="shared" si="65"/>
        <v>0</v>
      </c>
      <c r="CO19" s="146">
        <f t="shared" si="66"/>
        <v>31</v>
      </c>
      <c r="CP19" s="146">
        <f t="shared" si="67"/>
        <v>31</v>
      </c>
      <c r="CQ19" s="66">
        <f>VLOOKUP($A19,'sales data 3'!$B$2:$BI$21,CQ$1+1,0)</f>
        <v>10</v>
      </c>
      <c r="CR19" s="77">
        <f t="shared" si="68"/>
        <v>0</v>
      </c>
      <c r="CS19" s="146">
        <f t="shared" si="69"/>
        <v>21</v>
      </c>
      <c r="CT19" s="146">
        <f t="shared" si="70"/>
        <v>21</v>
      </c>
      <c r="CU19" s="66">
        <f>VLOOKUP($A19,'sales data 3'!$B$2:$BI$21,CU$1+1,0)</f>
        <v>0</v>
      </c>
      <c r="CV19" s="147">
        <v>100.0</v>
      </c>
      <c r="CW19" s="146">
        <f t="shared" si="71"/>
        <v>121</v>
      </c>
      <c r="CX19" s="146">
        <f t="shared" si="72"/>
        <v>121</v>
      </c>
      <c r="CY19" s="66">
        <f>VLOOKUP($A19,'sales data 3'!$B$2:$BI$21,CY$1+1,0)</f>
        <v>30</v>
      </c>
      <c r="CZ19" s="77">
        <f t="shared" si="73"/>
        <v>0</v>
      </c>
      <c r="DA19" s="146">
        <f t="shared" si="74"/>
        <v>91</v>
      </c>
      <c r="DB19" s="146">
        <f t="shared" si="75"/>
        <v>91</v>
      </c>
      <c r="DC19" s="66">
        <f>VLOOKUP($A19,'sales data 3'!$B$2:$BI$21,DC$1+1,0)</f>
        <v>0</v>
      </c>
      <c r="DD19" s="77">
        <f t="shared" si="76"/>
        <v>0</v>
      </c>
      <c r="DE19" s="146">
        <f t="shared" si="77"/>
        <v>91</v>
      </c>
      <c r="DF19" s="146">
        <f t="shared" si="78"/>
        <v>91</v>
      </c>
      <c r="DG19" s="66">
        <f>VLOOKUP($A19,'sales data 3'!$B$2:$BI$21,DG$1+1,0)</f>
        <v>20</v>
      </c>
      <c r="DH19" s="77">
        <f t="shared" si="79"/>
        <v>0</v>
      </c>
      <c r="DI19" s="146">
        <f t="shared" si="80"/>
        <v>71</v>
      </c>
      <c r="DJ19" s="146">
        <f t="shared" si="81"/>
        <v>71</v>
      </c>
      <c r="DK19" s="66">
        <f>VLOOKUP($A19,'sales data 3'!$B$2:$BI$21,DK$1+1,0)</f>
        <v>9</v>
      </c>
      <c r="DL19" s="77">
        <f t="shared" si="82"/>
        <v>0</v>
      </c>
      <c r="DM19" s="146">
        <f t="shared" si="83"/>
        <v>62</v>
      </c>
      <c r="DN19" s="146">
        <f t="shared" si="84"/>
        <v>62</v>
      </c>
      <c r="DO19" s="66">
        <f>VLOOKUP($A19,'sales data 3'!$B$2:$BI$21,DO$1+1,0)</f>
        <v>4</v>
      </c>
      <c r="DP19" s="77">
        <f t="shared" si="85"/>
        <v>0</v>
      </c>
      <c r="DQ19" s="146">
        <f t="shared" si="86"/>
        <v>58</v>
      </c>
      <c r="DR19" s="146">
        <f t="shared" si="87"/>
        <v>58</v>
      </c>
      <c r="DS19" s="66">
        <f>VLOOKUP($A19,'sales data 3'!$B$2:$BI$21,DS$1+1,0)</f>
        <v>0</v>
      </c>
      <c r="DT19" s="77">
        <f t="shared" si="88"/>
        <v>0</v>
      </c>
      <c r="DU19" s="146">
        <f t="shared" si="89"/>
        <v>58</v>
      </c>
      <c r="DV19" s="146">
        <f t="shared" si="90"/>
        <v>58</v>
      </c>
      <c r="DW19" s="66">
        <f>VLOOKUP($A19,'sales data 3'!$B$2:$BI$21,DW$1+1,0)</f>
        <v>1</v>
      </c>
      <c r="DX19" s="77">
        <f t="shared" si="91"/>
        <v>0</v>
      </c>
      <c r="DY19" s="146">
        <f t="shared" si="92"/>
        <v>57</v>
      </c>
      <c r="DZ19" s="146">
        <f t="shared" si="93"/>
        <v>57</v>
      </c>
      <c r="EA19" s="66">
        <f>VLOOKUP($A19,'sales data 3'!$B$2:$BI$21,EA$1+1,0)</f>
        <v>1</v>
      </c>
      <c r="EB19" s="77">
        <f t="shared" si="94"/>
        <v>0</v>
      </c>
      <c r="EC19" s="146">
        <f t="shared" si="95"/>
        <v>56</v>
      </c>
      <c r="ED19" s="146">
        <f t="shared" si="96"/>
        <v>56</v>
      </c>
      <c r="EE19" s="66">
        <f>VLOOKUP($A19,'sales data 3'!$B$2:$BI$21,EE$1+1,0)</f>
        <v>2</v>
      </c>
      <c r="EF19" s="77">
        <f t="shared" si="97"/>
        <v>0</v>
      </c>
      <c r="EG19" s="146">
        <f t="shared" si="98"/>
        <v>54</v>
      </c>
      <c r="EH19" s="146">
        <f t="shared" si="99"/>
        <v>54</v>
      </c>
      <c r="EI19" s="66">
        <f>VLOOKUP($A19,'sales data 3'!$B$2:$BI$21,EI$1+1,0)</f>
        <v>0</v>
      </c>
      <c r="EJ19" s="77">
        <f t="shared" si="100"/>
        <v>0</v>
      </c>
      <c r="EK19" s="146">
        <f t="shared" si="101"/>
        <v>54</v>
      </c>
      <c r="EL19" s="146">
        <f t="shared" si="102"/>
        <v>54</v>
      </c>
      <c r="EM19" s="66">
        <f>VLOOKUP($A19,'sales data 3'!$B$2:$BI$21,EM$1+1,0)</f>
        <v>0</v>
      </c>
      <c r="EN19" s="77">
        <v>0.0</v>
      </c>
      <c r="EO19" s="146">
        <f t="shared" si="103"/>
        <v>54</v>
      </c>
      <c r="EP19" s="146">
        <f t="shared" si="104"/>
        <v>54</v>
      </c>
      <c r="EQ19" s="66">
        <f>VLOOKUP($A19,'sales data 3'!$B$2:$BI$21,EQ$1+1,0)</f>
        <v>12</v>
      </c>
      <c r="ER19" s="77">
        <f t="shared" si="105"/>
        <v>0</v>
      </c>
      <c r="ES19" s="146">
        <f t="shared" si="106"/>
        <v>42</v>
      </c>
      <c r="ET19" s="146">
        <f t="shared" si="107"/>
        <v>42</v>
      </c>
      <c r="EU19" s="66">
        <f>VLOOKUP($A19,'sales data 3'!$B$2:$BI$21,EU$1+1,0)</f>
        <v>0</v>
      </c>
      <c r="EV19" s="77">
        <f t="shared" si="108"/>
        <v>0</v>
      </c>
      <c r="EW19" s="146">
        <f t="shared" si="109"/>
        <v>42</v>
      </c>
      <c r="EX19" s="146">
        <f t="shared" si="110"/>
        <v>42</v>
      </c>
      <c r="EY19" s="66">
        <f>VLOOKUP($A19,'sales data 3'!$B$2:$BI$21,EY$1+1,0)</f>
        <v>0</v>
      </c>
      <c r="EZ19" s="77">
        <f t="shared" si="111"/>
        <v>0</v>
      </c>
      <c r="FA19" s="146">
        <f t="shared" si="112"/>
        <v>42</v>
      </c>
      <c r="FB19" s="146">
        <f t="shared" si="113"/>
        <v>42</v>
      </c>
      <c r="FC19" s="66">
        <f>VLOOKUP($A19,'sales data 3'!$B$2:$BI$21,FC$1+1,0)</f>
        <v>0</v>
      </c>
      <c r="FD19" s="77">
        <f t="shared" si="114"/>
        <v>0</v>
      </c>
      <c r="FE19" s="146">
        <f t="shared" si="115"/>
        <v>42</v>
      </c>
      <c r="FF19" s="146">
        <f t="shared" si="116"/>
        <v>42</v>
      </c>
      <c r="FG19" s="66">
        <f>VLOOKUP($A19,'sales data 3'!$B$2:$BI$21,FG$1+1,0)</f>
        <v>0</v>
      </c>
      <c r="FH19" s="77">
        <f t="shared" si="117"/>
        <v>0</v>
      </c>
      <c r="FI19" s="146">
        <f t="shared" si="118"/>
        <v>42</v>
      </c>
      <c r="FJ19" s="146">
        <f t="shared" si="119"/>
        <v>42</v>
      </c>
      <c r="FK19" s="66">
        <f>VLOOKUP($A19,'sales data 3'!$B$2:$BI$21,FK$1+1,0)</f>
        <v>0</v>
      </c>
      <c r="FL19" s="77">
        <f t="shared" si="120"/>
        <v>0</v>
      </c>
      <c r="FM19" s="146">
        <f t="shared" si="121"/>
        <v>42</v>
      </c>
      <c r="FN19" s="146">
        <f t="shared" si="122"/>
        <v>42</v>
      </c>
      <c r="FO19" s="66">
        <f>VLOOKUP($A19,'sales data 3'!$B$2:$BI$21,FO$1+1,0)</f>
        <v>0</v>
      </c>
      <c r="FP19" s="77">
        <f t="shared" si="123"/>
        <v>0</v>
      </c>
      <c r="FQ19" s="146">
        <f t="shared" si="124"/>
        <v>42</v>
      </c>
      <c r="FR19" s="146">
        <f t="shared" si="125"/>
        <v>42</v>
      </c>
      <c r="FS19" s="66">
        <f>VLOOKUP($A19,'sales data 3'!$B$2:$BI$21,FS$1+1,0)</f>
        <v>0</v>
      </c>
      <c r="FT19" s="77">
        <v>0.0</v>
      </c>
      <c r="FU19" s="146">
        <f t="shared" si="126"/>
        <v>42</v>
      </c>
      <c r="FV19" s="146">
        <f t="shared" si="127"/>
        <v>42</v>
      </c>
      <c r="FW19" s="66">
        <f>VLOOKUP($A19,'sales data 3'!$B$2:$BI$21,FW$1+1,0)</f>
        <v>0</v>
      </c>
      <c r="FX19" s="77">
        <f t="shared" si="128"/>
        <v>0</v>
      </c>
      <c r="FY19" s="146">
        <f t="shared" si="129"/>
        <v>42</v>
      </c>
      <c r="FZ19" s="146">
        <f t="shared" si="130"/>
        <v>42</v>
      </c>
      <c r="GA19" s="66">
        <f>VLOOKUP($A19,'sales data 3'!$B$2:$BI$21,GA$1+1,0)</f>
        <v>5</v>
      </c>
      <c r="GB19" s="77">
        <f t="shared" si="131"/>
        <v>0</v>
      </c>
      <c r="GC19" s="146">
        <f t="shared" si="132"/>
        <v>37</v>
      </c>
      <c r="GD19" s="146">
        <f t="shared" si="133"/>
        <v>37</v>
      </c>
      <c r="GE19" s="66">
        <f>VLOOKUP($A19,'sales data 3'!$B$2:$BI$21,GE$1+1,0)</f>
        <v>0</v>
      </c>
      <c r="GF19" s="77">
        <f t="shared" si="134"/>
        <v>0</v>
      </c>
      <c r="GG19" s="146">
        <f t="shared" si="135"/>
        <v>37</v>
      </c>
      <c r="GH19" s="146">
        <f t="shared" si="136"/>
        <v>37</v>
      </c>
      <c r="GI19" s="66">
        <f>VLOOKUP($A19,'sales data 3'!$B$2:$BI$21,GI$1+1,0)</f>
        <v>0</v>
      </c>
      <c r="GJ19" s="77">
        <f t="shared" si="137"/>
        <v>0</v>
      </c>
      <c r="GK19" s="146">
        <f t="shared" si="138"/>
        <v>37</v>
      </c>
      <c r="GL19" s="146">
        <f t="shared" si="139"/>
        <v>37</v>
      </c>
      <c r="GM19" s="66">
        <f>VLOOKUP($A19,'sales data 3'!$B$2:$BI$21,GM$1+1,0)</f>
        <v>0</v>
      </c>
      <c r="GN19" s="77">
        <f t="shared" si="140"/>
        <v>0</v>
      </c>
      <c r="GO19" s="146">
        <f t="shared" si="141"/>
        <v>37</v>
      </c>
      <c r="GP19" s="146">
        <f t="shared" si="142"/>
        <v>37</v>
      </c>
      <c r="GQ19" s="66">
        <f>VLOOKUP($A19,'sales data 3'!$B$2:$BI$21,GQ$1+1,0)</f>
        <v>0</v>
      </c>
      <c r="GR19" s="77">
        <f t="shared" si="143"/>
        <v>0</v>
      </c>
      <c r="GS19" s="146">
        <f t="shared" si="144"/>
        <v>37</v>
      </c>
      <c r="GT19" s="146">
        <f t="shared" si="145"/>
        <v>37</v>
      </c>
      <c r="GU19" s="66">
        <f>VLOOKUP($A19,'sales data 3'!$B$2:$BI$21,GU$1+1,0)</f>
        <v>0</v>
      </c>
      <c r="GV19" s="77">
        <f t="shared" si="146"/>
        <v>0</v>
      </c>
      <c r="GW19" s="146">
        <f t="shared" si="147"/>
        <v>37</v>
      </c>
      <c r="GX19" s="146">
        <f t="shared" si="148"/>
        <v>37</v>
      </c>
      <c r="GY19" s="66">
        <f>VLOOKUP($A19,'sales data 3'!$B$2:$BI$21,GY$1+1,0)</f>
        <v>0</v>
      </c>
      <c r="GZ19" s="77">
        <f t="shared" si="149"/>
        <v>0</v>
      </c>
      <c r="HA19" s="146">
        <f t="shared" si="150"/>
        <v>37</v>
      </c>
      <c r="HB19" s="146">
        <f t="shared" si="151"/>
        <v>37</v>
      </c>
      <c r="HC19" s="66">
        <f>VLOOKUP($A19,'sales data 3'!$B$2:$BI$21,HC$1+1,0)</f>
        <v>0</v>
      </c>
      <c r="HD19" s="77">
        <f t="shared" si="152"/>
        <v>0</v>
      </c>
      <c r="HE19" s="146">
        <f t="shared" si="153"/>
        <v>37</v>
      </c>
      <c r="HF19" s="146">
        <f t="shared" si="154"/>
        <v>37</v>
      </c>
      <c r="HG19" s="66">
        <f>VLOOKUP($A19,'sales data 3'!$B$2:$BI$21,HG$1+1,0)</f>
        <v>0</v>
      </c>
      <c r="HH19" s="77">
        <f t="shared" si="155"/>
        <v>0</v>
      </c>
      <c r="HI19" s="146">
        <f t="shared" si="156"/>
        <v>37</v>
      </c>
      <c r="HJ19" s="146">
        <f t="shared" si="157"/>
        <v>37</v>
      </c>
      <c r="HK19" s="66">
        <f>VLOOKUP($A19,'sales data 3'!$B$2:$BI$21,HK$1+1,0)</f>
        <v>6</v>
      </c>
      <c r="HL19" s="77">
        <f t="shared" si="158"/>
        <v>0</v>
      </c>
      <c r="HM19" s="146">
        <f t="shared" si="159"/>
        <v>31</v>
      </c>
      <c r="HN19" s="146">
        <f t="shared" si="160"/>
        <v>31</v>
      </c>
      <c r="HO19" s="66">
        <f>VLOOKUP($A19,'sales data 3'!$B$2:$BI$21,HO$1+1,0)</f>
        <v>0</v>
      </c>
      <c r="HP19" s="77">
        <v>50.0</v>
      </c>
      <c r="HQ19" s="146">
        <f t="shared" si="161"/>
        <v>81</v>
      </c>
      <c r="HR19" s="146">
        <f t="shared" si="162"/>
        <v>81</v>
      </c>
      <c r="HS19" s="66">
        <f>VLOOKUP($A19,'sales data 3'!$B$2:$BI$21,HS$1+1,0)</f>
        <v>0</v>
      </c>
      <c r="HT19" s="77">
        <f t="shared" si="163"/>
        <v>0</v>
      </c>
      <c r="HU19" s="146">
        <f t="shared" si="164"/>
        <v>81</v>
      </c>
      <c r="HV19" s="146">
        <f t="shared" si="165"/>
        <v>81</v>
      </c>
      <c r="HW19" s="66">
        <f>VLOOKUP($A19,'sales data 3'!$B$2:$BI$21,HW$1+1,0)</f>
        <v>0</v>
      </c>
      <c r="HX19" s="77">
        <f t="shared" si="166"/>
        <v>0</v>
      </c>
      <c r="HY19" s="146">
        <f t="shared" si="167"/>
        <v>81</v>
      </c>
      <c r="HZ19" s="146">
        <f t="shared" si="168"/>
        <v>81</v>
      </c>
      <c r="IA19" s="66">
        <f>VLOOKUP($A19,'sales data 3'!$B$2:$BI$21,IA$1+1,0)</f>
        <v>0</v>
      </c>
      <c r="IB19" s="77">
        <f t="shared" si="169"/>
        <v>0</v>
      </c>
      <c r="IC19" s="146">
        <f t="shared" si="170"/>
        <v>81</v>
      </c>
      <c r="IE19" s="66"/>
      <c r="II19" s="66"/>
      <c r="IM19" s="66"/>
      <c r="IQ19" s="66"/>
      <c r="IU19" s="66"/>
    </row>
    <row r="20">
      <c r="A20" s="77" t="s">
        <v>21</v>
      </c>
      <c r="B20" s="146">
        <v>48.0</v>
      </c>
      <c r="C20" s="77">
        <f>VLOOKUP($A20,'sales data 3'!$B$2:$BI$21,C$1+1,0)</f>
        <v>0</v>
      </c>
      <c r="D20" s="77">
        <f t="shared" si="1"/>
        <v>0</v>
      </c>
      <c r="E20" s="146">
        <f t="shared" si="171"/>
        <v>48</v>
      </c>
      <c r="F20" s="146">
        <f t="shared" si="2"/>
        <v>48</v>
      </c>
      <c r="G20" s="66">
        <f>VLOOKUP($A20,'sales data 3'!$B$2:$BI$21,G$1+1,0)</f>
        <v>0</v>
      </c>
      <c r="H20" s="77">
        <f t="shared" si="3"/>
        <v>0</v>
      </c>
      <c r="I20" s="146">
        <f t="shared" si="4"/>
        <v>48</v>
      </c>
      <c r="J20" s="146">
        <f t="shared" si="5"/>
        <v>48</v>
      </c>
      <c r="K20" s="66">
        <f>VLOOKUP($A20,'sales data 3'!$B$2:$BI$21,K$1+1,0)</f>
        <v>0</v>
      </c>
      <c r="L20" s="77">
        <f t="shared" si="6"/>
        <v>0</v>
      </c>
      <c r="M20" s="146">
        <f t="shared" si="7"/>
        <v>48</v>
      </c>
      <c r="N20" s="146">
        <f t="shared" si="8"/>
        <v>48</v>
      </c>
      <c r="O20" s="66">
        <f>VLOOKUP($A20,'sales data 3'!$B$2:$BI$21,O$1+1,0)</f>
        <v>0</v>
      </c>
      <c r="P20" s="77">
        <f t="shared" si="9"/>
        <v>0</v>
      </c>
      <c r="Q20" s="146">
        <f t="shared" si="10"/>
        <v>48</v>
      </c>
      <c r="R20" s="146">
        <f t="shared" si="11"/>
        <v>48</v>
      </c>
      <c r="S20" s="66">
        <f>VLOOKUP($A20,'sales data 3'!$B$2:$BI$21,S$1+1,0)</f>
        <v>1</v>
      </c>
      <c r="T20" s="77">
        <f t="shared" si="12"/>
        <v>0</v>
      </c>
      <c r="U20" s="146">
        <f t="shared" si="13"/>
        <v>47</v>
      </c>
      <c r="V20" s="146">
        <f t="shared" si="14"/>
        <v>47</v>
      </c>
      <c r="W20" s="66">
        <f>VLOOKUP($A20,'sales data 3'!$B$2:$BI$21,W$1+1,0)</f>
        <v>0</v>
      </c>
      <c r="X20" s="77">
        <f t="shared" si="15"/>
        <v>0</v>
      </c>
      <c r="Y20" s="146">
        <f t="shared" si="16"/>
        <v>47</v>
      </c>
      <c r="Z20" s="146">
        <f t="shared" si="17"/>
        <v>47</v>
      </c>
      <c r="AA20" s="66">
        <f>VLOOKUP($A20,'sales data 3'!$B$2:$BI$21,AA$1+1,0)</f>
        <v>0</v>
      </c>
      <c r="AB20" s="77">
        <f t="shared" si="18"/>
        <v>0</v>
      </c>
      <c r="AC20" s="146">
        <f t="shared" si="19"/>
        <v>47</v>
      </c>
      <c r="AD20" s="146">
        <f t="shared" si="20"/>
        <v>47</v>
      </c>
      <c r="AE20" s="66">
        <f>VLOOKUP($A20,'sales data 3'!$B$2:$BI$21,AE$1+1,0)</f>
        <v>0</v>
      </c>
      <c r="AF20" s="77">
        <f t="shared" si="21"/>
        <v>0</v>
      </c>
      <c r="AG20" s="146">
        <f t="shared" si="22"/>
        <v>47</v>
      </c>
      <c r="AH20" s="146">
        <f t="shared" si="23"/>
        <v>47</v>
      </c>
      <c r="AI20" s="66">
        <f>VLOOKUP($A20,'sales data 3'!$B$2:$BI$21,AI$1+1,0)</f>
        <v>6</v>
      </c>
      <c r="AJ20" s="77">
        <f t="shared" si="24"/>
        <v>0</v>
      </c>
      <c r="AK20" s="146">
        <f t="shared" si="25"/>
        <v>41</v>
      </c>
      <c r="AL20" s="146">
        <f t="shared" si="26"/>
        <v>41</v>
      </c>
      <c r="AM20" s="66">
        <f>VLOOKUP($A20,'sales data 3'!$B$2:$BI$21,AM$1+1,0)</f>
        <v>4</v>
      </c>
      <c r="AN20" s="77">
        <f t="shared" si="27"/>
        <v>0</v>
      </c>
      <c r="AO20" s="146">
        <f t="shared" si="28"/>
        <v>37</v>
      </c>
      <c r="AP20" s="146">
        <f t="shared" si="29"/>
        <v>37</v>
      </c>
      <c r="AQ20" s="66">
        <f>VLOOKUP($A20,'sales data 3'!$B$2:$BI$21,AQ$1+1,0)</f>
        <v>0</v>
      </c>
      <c r="AR20" s="77">
        <f t="shared" si="30"/>
        <v>0</v>
      </c>
      <c r="AS20" s="146">
        <f t="shared" si="31"/>
        <v>37</v>
      </c>
      <c r="AT20" s="146">
        <f t="shared" si="32"/>
        <v>37</v>
      </c>
      <c r="AU20" s="66">
        <f>VLOOKUP($A20,'sales data 3'!$B$2:$BI$21,AU$1+1,0)</f>
        <v>0</v>
      </c>
      <c r="AV20" s="77">
        <f t="shared" si="33"/>
        <v>0</v>
      </c>
      <c r="AW20" s="146">
        <f t="shared" si="34"/>
        <v>37</v>
      </c>
      <c r="AX20" s="146">
        <f t="shared" si="35"/>
        <v>37</v>
      </c>
      <c r="AY20" s="66">
        <f>VLOOKUP($A20,'sales data 3'!$B$2:$BI$21,AY$1+1,0)</f>
        <v>0</v>
      </c>
      <c r="AZ20" s="77">
        <f t="shared" si="36"/>
        <v>0</v>
      </c>
      <c r="BA20" s="146">
        <f t="shared" si="37"/>
        <v>37</v>
      </c>
      <c r="BB20" s="146">
        <f t="shared" si="38"/>
        <v>37</v>
      </c>
      <c r="BC20" s="66">
        <f>VLOOKUP($A20,'sales data 3'!$B$2:$BI$21,BC$1+1,0)</f>
        <v>0</v>
      </c>
      <c r="BD20" s="77">
        <f t="shared" si="39"/>
        <v>0</v>
      </c>
      <c r="BE20" s="146">
        <f t="shared" si="40"/>
        <v>37</v>
      </c>
      <c r="BF20" s="146">
        <f t="shared" si="41"/>
        <v>37</v>
      </c>
      <c r="BG20" s="66">
        <f>VLOOKUP($A20,'sales data 3'!$B$2:$BI$21,BG$1+1,0)</f>
        <v>0</v>
      </c>
      <c r="BH20" s="77">
        <f t="shared" si="42"/>
        <v>0</v>
      </c>
      <c r="BI20" s="146">
        <f t="shared" si="43"/>
        <v>37</v>
      </c>
      <c r="BJ20" s="146">
        <f t="shared" si="44"/>
        <v>37</v>
      </c>
      <c r="BK20" s="66">
        <f>VLOOKUP($A20,'sales data 3'!$B$2:$BI$21,BK$1+1,0)</f>
        <v>0</v>
      </c>
      <c r="BL20" s="77">
        <v>0.0</v>
      </c>
      <c r="BM20" s="146">
        <f t="shared" si="45"/>
        <v>37</v>
      </c>
      <c r="BN20" s="146">
        <f t="shared" si="46"/>
        <v>37</v>
      </c>
      <c r="BO20" s="66">
        <f>VLOOKUP($A20,'sales data 3'!$B$2:$BI$21,BO$1+1,0)</f>
        <v>0</v>
      </c>
      <c r="BP20" s="77">
        <f t="shared" si="47"/>
        <v>0</v>
      </c>
      <c r="BQ20" s="146">
        <f t="shared" si="48"/>
        <v>37</v>
      </c>
      <c r="BR20" s="146">
        <f t="shared" si="49"/>
        <v>37</v>
      </c>
      <c r="BS20" s="66">
        <f>VLOOKUP($A20,'sales data 3'!$B$2:$BI$21,BS$1+1,0)</f>
        <v>5</v>
      </c>
      <c r="BT20" s="77">
        <f t="shared" si="50"/>
        <v>0</v>
      </c>
      <c r="BU20" s="146">
        <f t="shared" si="51"/>
        <v>32</v>
      </c>
      <c r="BV20" s="146">
        <f t="shared" si="52"/>
        <v>32</v>
      </c>
      <c r="BW20" s="66">
        <f>VLOOKUP($A20,'sales data 3'!$B$2:$BI$21,BW$1+1,0)</f>
        <v>0</v>
      </c>
      <c r="BX20" s="77">
        <f t="shared" si="53"/>
        <v>0</v>
      </c>
      <c r="BY20" s="146">
        <f t="shared" si="54"/>
        <v>32</v>
      </c>
      <c r="BZ20" s="146">
        <f t="shared" si="55"/>
        <v>32</v>
      </c>
      <c r="CA20" s="66">
        <f>VLOOKUP($A20,'sales data 3'!$B$2:$BI$21,CA$1+1,0)</f>
        <v>4</v>
      </c>
      <c r="CB20" s="77">
        <f t="shared" si="56"/>
        <v>0</v>
      </c>
      <c r="CC20" s="146">
        <f t="shared" si="57"/>
        <v>28</v>
      </c>
      <c r="CD20" s="146">
        <f t="shared" si="58"/>
        <v>28</v>
      </c>
      <c r="CE20" s="66">
        <f>VLOOKUP($A20,'sales data 3'!$B$2:$BI$21,CE$1+1,0)</f>
        <v>11</v>
      </c>
      <c r="CF20" s="77">
        <f t="shared" si="59"/>
        <v>0</v>
      </c>
      <c r="CG20" s="146">
        <f t="shared" si="60"/>
        <v>17</v>
      </c>
      <c r="CH20" s="146">
        <f t="shared" si="61"/>
        <v>17</v>
      </c>
      <c r="CI20" s="66">
        <f>VLOOKUP($A20,'sales data 3'!$B$2:$BI$21,CI$1+1,0)</f>
        <v>0</v>
      </c>
      <c r="CJ20" s="77">
        <f t="shared" si="62"/>
        <v>0</v>
      </c>
      <c r="CK20" s="146">
        <f t="shared" si="63"/>
        <v>17</v>
      </c>
      <c r="CL20" s="146">
        <f t="shared" si="64"/>
        <v>17</v>
      </c>
      <c r="CM20" s="66">
        <f>VLOOKUP($A20,'sales data 3'!$B$2:$BI$21,CM$1+1,0)</f>
        <v>0</v>
      </c>
      <c r="CN20" s="77">
        <f t="shared" si="65"/>
        <v>0</v>
      </c>
      <c r="CO20" s="146">
        <f t="shared" si="66"/>
        <v>17</v>
      </c>
      <c r="CP20" s="146">
        <f t="shared" si="67"/>
        <v>17</v>
      </c>
      <c r="CQ20" s="66">
        <f>VLOOKUP($A20,'sales data 3'!$B$2:$BI$21,CQ$1+1,0)</f>
        <v>16</v>
      </c>
      <c r="CR20" s="77">
        <f t="shared" si="68"/>
        <v>0</v>
      </c>
      <c r="CS20" s="146">
        <f t="shared" si="69"/>
        <v>1</v>
      </c>
      <c r="CT20" s="146">
        <f t="shared" si="70"/>
        <v>1</v>
      </c>
      <c r="CU20" s="66">
        <f>VLOOKUP($A20,'sales data 3'!$B$2:$BI$21,CU$1+1,0)</f>
        <v>0</v>
      </c>
      <c r="CV20" s="147">
        <v>100.0</v>
      </c>
      <c r="CW20" s="146">
        <f t="shared" si="71"/>
        <v>101</v>
      </c>
      <c r="CX20" s="146">
        <f t="shared" si="72"/>
        <v>101</v>
      </c>
      <c r="CY20" s="66">
        <f>VLOOKUP($A20,'sales data 3'!$B$2:$BI$21,CY$1+1,0)</f>
        <v>6</v>
      </c>
      <c r="CZ20" s="77">
        <f t="shared" si="73"/>
        <v>0</v>
      </c>
      <c r="DA20" s="146">
        <f t="shared" si="74"/>
        <v>95</v>
      </c>
      <c r="DB20" s="146">
        <f t="shared" si="75"/>
        <v>95</v>
      </c>
      <c r="DC20" s="66">
        <f>VLOOKUP($A20,'sales data 3'!$B$2:$BI$21,DC$1+1,0)</f>
        <v>0</v>
      </c>
      <c r="DD20" s="77">
        <f t="shared" si="76"/>
        <v>0</v>
      </c>
      <c r="DE20" s="146">
        <f t="shared" si="77"/>
        <v>95</v>
      </c>
      <c r="DF20" s="146">
        <f t="shared" si="78"/>
        <v>95</v>
      </c>
      <c r="DG20" s="66">
        <f>VLOOKUP($A20,'sales data 3'!$B$2:$BI$21,DG$1+1,0)</f>
        <v>7</v>
      </c>
      <c r="DH20" s="77">
        <f t="shared" si="79"/>
        <v>0</v>
      </c>
      <c r="DI20" s="146">
        <f t="shared" si="80"/>
        <v>88</v>
      </c>
      <c r="DJ20" s="146">
        <f t="shared" si="81"/>
        <v>88</v>
      </c>
      <c r="DK20" s="66">
        <f>VLOOKUP($A20,'sales data 3'!$B$2:$BI$21,DK$1+1,0)</f>
        <v>0</v>
      </c>
      <c r="DL20" s="77">
        <f t="shared" si="82"/>
        <v>0</v>
      </c>
      <c r="DM20" s="146">
        <f t="shared" si="83"/>
        <v>88</v>
      </c>
      <c r="DN20" s="146">
        <f t="shared" si="84"/>
        <v>88</v>
      </c>
      <c r="DO20" s="66">
        <f>VLOOKUP($A20,'sales data 3'!$B$2:$BI$21,DO$1+1,0)</f>
        <v>0</v>
      </c>
      <c r="DP20" s="77">
        <f t="shared" si="85"/>
        <v>0</v>
      </c>
      <c r="DQ20" s="146">
        <f t="shared" si="86"/>
        <v>88</v>
      </c>
      <c r="DR20" s="146">
        <f t="shared" si="87"/>
        <v>88</v>
      </c>
      <c r="DS20" s="66">
        <f>VLOOKUP($A20,'sales data 3'!$B$2:$BI$21,DS$1+1,0)</f>
        <v>0</v>
      </c>
      <c r="DT20" s="77">
        <f t="shared" si="88"/>
        <v>0</v>
      </c>
      <c r="DU20" s="146">
        <f t="shared" si="89"/>
        <v>88</v>
      </c>
      <c r="DV20" s="146">
        <f t="shared" si="90"/>
        <v>88</v>
      </c>
      <c r="DW20" s="66">
        <f>VLOOKUP($A20,'sales data 3'!$B$2:$BI$21,DW$1+1,0)</f>
        <v>0</v>
      </c>
      <c r="DX20" s="77">
        <f t="shared" si="91"/>
        <v>0</v>
      </c>
      <c r="DY20" s="146">
        <f t="shared" si="92"/>
        <v>88</v>
      </c>
      <c r="DZ20" s="146">
        <f t="shared" si="93"/>
        <v>88</v>
      </c>
      <c r="EA20" s="66">
        <f>VLOOKUP($A20,'sales data 3'!$B$2:$BI$21,EA$1+1,0)</f>
        <v>1</v>
      </c>
      <c r="EB20" s="77">
        <f t="shared" si="94"/>
        <v>0</v>
      </c>
      <c r="EC20" s="146">
        <f t="shared" si="95"/>
        <v>87</v>
      </c>
      <c r="ED20" s="146">
        <f t="shared" si="96"/>
        <v>87</v>
      </c>
      <c r="EE20" s="66">
        <f>VLOOKUP($A20,'sales data 3'!$B$2:$BI$21,EE$1+1,0)</f>
        <v>3</v>
      </c>
      <c r="EF20" s="77">
        <f t="shared" si="97"/>
        <v>0</v>
      </c>
      <c r="EG20" s="146">
        <f t="shared" si="98"/>
        <v>84</v>
      </c>
      <c r="EH20" s="146">
        <f t="shared" si="99"/>
        <v>84</v>
      </c>
      <c r="EI20" s="66">
        <f>VLOOKUP($A20,'sales data 3'!$B$2:$BI$21,EI$1+1,0)</f>
        <v>0</v>
      </c>
      <c r="EJ20" s="77">
        <f t="shared" si="100"/>
        <v>0</v>
      </c>
      <c r="EK20" s="146">
        <f t="shared" si="101"/>
        <v>84</v>
      </c>
      <c r="EL20" s="146">
        <f t="shared" si="102"/>
        <v>84</v>
      </c>
      <c r="EM20" s="66">
        <f>VLOOKUP($A20,'sales data 3'!$B$2:$BI$21,EM$1+1,0)</f>
        <v>0</v>
      </c>
      <c r="EN20" s="77">
        <v>0.0</v>
      </c>
      <c r="EO20" s="146">
        <f t="shared" si="103"/>
        <v>84</v>
      </c>
      <c r="EP20" s="146">
        <f t="shared" si="104"/>
        <v>84</v>
      </c>
      <c r="EQ20" s="66">
        <f>VLOOKUP($A20,'sales data 3'!$B$2:$BI$21,EQ$1+1,0)</f>
        <v>0</v>
      </c>
      <c r="ER20" s="77">
        <f t="shared" si="105"/>
        <v>0</v>
      </c>
      <c r="ES20" s="146">
        <f t="shared" si="106"/>
        <v>84</v>
      </c>
      <c r="ET20" s="146">
        <f t="shared" si="107"/>
        <v>84</v>
      </c>
      <c r="EU20" s="66">
        <f>VLOOKUP($A20,'sales data 3'!$B$2:$BI$21,EU$1+1,0)</f>
        <v>10</v>
      </c>
      <c r="EV20" s="77">
        <f t="shared" si="108"/>
        <v>0</v>
      </c>
      <c r="EW20" s="146">
        <f t="shared" si="109"/>
        <v>74</v>
      </c>
      <c r="EX20" s="146">
        <f t="shared" si="110"/>
        <v>74</v>
      </c>
      <c r="EY20" s="66">
        <f>VLOOKUP($A20,'sales data 3'!$B$2:$BI$21,EY$1+1,0)</f>
        <v>0</v>
      </c>
      <c r="EZ20" s="77">
        <f t="shared" si="111"/>
        <v>0</v>
      </c>
      <c r="FA20" s="146">
        <f t="shared" si="112"/>
        <v>74</v>
      </c>
      <c r="FB20" s="146">
        <f t="shared" si="113"/>
        <v>74</v>
      </c>
      <c r="FC20" s="66">
        <f>VLOOKUP($A20,'sales data 3'!$B$2:$BI$21,FC$1+1,0)</f>
        <v>0</v>
      </c>
      <c r="FD20" s="77">
        <f t="shared" si="114"/>
        <v>0</v>
      </c>
      <c r="FE20" s="146">
        <f t="shared" si="115"/>
        <v>74</v>
      </c>
      <c r="FF20" s="146">
        <f t="shared" si="116"/>
        <v>74</v>
      </c>
      <c r="FG20" s="66">
        <f>VLOOKUP($A20,'sales data 3'!$B$2:$BI$21,FG$1+1,0)</f>
        <v>0</v>
      </c>
      <c r="FH20" s="77">
        <f t="shared" si="117"/>
        <v>0</v>
      </c>
      <c r="FI20" s="146">
        <f t="shared" si="118"/>
        <v>74</v>
      </c>
      <c r="FJ20" s="146">
        <f t="shared" si="119"/>
        <v>74</v>
      </c>
      <c r="FK20" s="66">
        <f>VLOOKUP($A20,'sales data 3'!$B$2:$BI$21,FK$1+1,0)</f>
        <v>0</v>
      </c>
      <c r="FL20" s="77">
        <f t="shared" si="120"/>
        <v>0</v>
      </c>
      <c r="FM20" s="146">
        <f t="shared" si="121"/>
        <v>74</v>
      </c>
      <c r="FN20" s="146">
        <f t="shared" si="122"/>
        <v>74</v>
      </c>
      <c r="FO20" s="66">
        <f>VLOOKUP($A20,'sales data 3'!$B$2:$BI$21,FO$1+1,0)</f>
        <v>0</v>
      </c>
      <c r="FP20" s="77">
        <f t="shared" si="123"/>
        <v>0</v>
      </c>
      <c r="FQ20" s="146">
        <f t="shared" si="124"/>
        <v>74</v>
      </c>
      <c r="FR20" s="146">
        <f t="shared" si="125"/>
        <v>74</v>
      </c>
      <c r="FS20" s="66">
        <f>VLOOKUP($A20,'sales data 3'!$B$2:$BI$21,FS$1+1,0)</f>
        <v>0</v>
      </c>
      <c r="FT20" s="77">
        <v>0.0</v>
      </c>
      <c r="FU20" s="146">
        <f t="shared" si="126"/>
        <v>74</v>
      </c>
      <c r="FV20" s="146">
        <f t="shared" si="127"/>
        <v>74</v>
      </c>
      <c r="FW20" s="66">
        <f>VLOOKUP($A20,'sales data 3'!$B$2:$BI$21,FW$1+1,0)</f>
        <v>0</v>
      </c>
      <c r="FX20" s="77">
        <f t="shared" si="128"/>
        <v>0</v>
      </c>
      <c r="FY20" s="146">
        <f t="shared" si="129"/>
        <v>74</v>
      </c>
      <c r="FZ20" s="146">
        <f t="shared" si="130"/>
        <v>74</v>
      </c>
      <c r="GA20" s="66">
        <f>VLOOKUP($A20,'sales data 3'!$B$2:$BI$21,GA$1+1,0)</f>
        <v>5</v>
      </c>
      <c r="GB20" s="77">
        <f t="shared" si="131"/>
        <v>0</v>
      </c>
      <c r="GC20" s="146">
        <f t="shared" si="132"/>
        <v>69</v>
      </c>
      <c r="GD20" s="146">
        <f t="shared" si="133"/>
        <v>69</v>
      </c>
      <c r="GE20" s="66">
        <f>VLOOKUP($A20,'sales data 3'!$B$2:$BI$21,GE$1+1,0)</f>
        <v>4</v>
      </c>
      <c r="GF20" s="77">
        <f t="shared" si="134"/>
        <v>0</v>
      </c>
      <c r="GG20" s="146">
        <f t="shared" si="135"/>
        <v>65</v>
      </c>
      <c r="GH20" s="146">
        <f t="shared" si="136"/>
        <v>65</v>
      </c>
      <c r="GI20" s="66">
        <f>VLOOKUP($A20,'sales data 3'!$B$2:$BI$21,GI$1+1,0)</f>
        <v>0</v>
      </c>
      <c r="GJ20" s="77">
        <f t="shared" si="137"/>
        <v>0</v>
      </c>
      <c r="GK20" s="146">
        <f t="shared" si="138"/>
        <v>65</v>
      </c>
      <c r="GL20" s="146">
        <f t="shared" si="139"/>
        <v>65</v>
      </c>
      <c r="GM20" s="66">
        <f>VLOOKUP($A20,'sales data 3'!$B$2:$BI$21,GM$1+1,0)</f>
        <v>0</v>
      </c>
      <c r="GN20" s="77">
        <f t="shared" si="140"/>
        <v>0</v>
      </c>
      <c r="GO20" s="146">
        <f t="shared" si="141"/>
        <v>65</v>
      </c>
      <c r="GP20" s="146">
        <f t="shared" si="142"/>
        <v>65</v>
      </c>
      <c r="GQ20" s="66">
        <f>VLOOKUP($A20,'sales data 3'!$B$2:$BI$21,GQ$1+1,0)</f>
        <v>0</v>
      </c>
      <c r="GR20" s="77">
        <f t="shared" si="143"/>
        <v>0</v>
      </c>
      <c r="GS20" s="146">
        <f t="shared" si="144"/>
        <v>65</v>
      </c>
      <c r="GT20" s="146">
        <f t="shared" si="145"/>
        <v>65</v>
      </c>
      <c r="GU20" s="66">
        <f>VLOOKUP($A20,'sales data 3'!$B$2:$BI$21,GU$1+1,0)</f>
        <v>4</v>
      </c>
      <c r="GV20" s="77">
        <f t="shared" si="146"/>
        <v>0</v>
      </c>
      <c r="GW20" s="146">
        <f t="shared" si="147"/>
        <v>61</v>
      </c>
      <c r="GX20" s="146">
        <f t="shared" si="148"/>
        <v>61</v>
      </c>
      <c r="GY20" s="66">
        <f>VLOOKUP($A20,'sales data 3'!$B$2:$BI$21,GY$1+1,0)</f>
        <v>0</v>
      </c>
      <c r="GZ20" s="77">
        <f t="shared" si="149"/>
        <v>0</v>
      </c>
      <c r="HA20" s="146">
        <f t="shared" si="150"/>
        <v>61</v>
      </c>
      <c r="HB20" s="146">
        <f t="shared" si="151"/>
        <v>61</v>
      </c>
      <c r="HC20" s="66">
        <f>VLOOKUP($A20,'sales data 3'!$B$2:$BI$21,HC$1+1,0)</f>
        <v>0</v>
      </c>
      <c r="HD20" s="77">
        <f t="shared" si="152"/>
        <v>0</v>
      </c>
      <c r="HE20" s="146">
        <f t="shared" si="153"/>
        <v>61</v>
      </c>
      <c r="HF20" s="146">
        <f t="shared" si="154"/>
        <v>61</v>
      </c>
      <c r="HG20" s="66">
        <f>VLOOKUP($A20,'sales data 3'!$B$2:$BI$21,HG$1+1,0)</f>
        <v>1</v>
      </c>
      <c r="HH20" s="77">
        <f t="shared" si="155"/>
        <v>0</v>
      </c>
      <c r="HI20" s="146">
        <f t="shared" si="156"/>
        <v>60</v>
      </c>
      <c r="HJ20" s="146">
        <f t="shared" si="157"/>
        <v>60</v>
      </c>
      <c r="HK20" s="66">
        <f>VLOOKUP($A20,'sales data 3'!$B$2:$BI$21,HK$1+1,0)</f>
        <v>0</v>
      </c>
      <c r="HL20" s="77">
        <f t="shared" si="158"/>
        <v>0</v>
      </c>
      <c r="HM20" s="146">
        <f t="shared" si="159"/>
        <v>60</v>
      </c>
      <c r="HN20" s="146">
        <f t="shared" si="160"/>
        <v>60</v>
      </c>
      <c r="HO20" s="66">
        <f>VLOOKUP($A20,'sales data 3'!$B$2:$BI$21,HO$1+1,0)</f>
        <v>0</v>
      </c>
      <c r="HP20" s="77">
        <v>50.0</v>
      </c>
      <c r="HQ20" s="146">
        <f t="shared" si="161"/>
        <v>110</v>
      </c>
      <c r="HR20" s="146">
        <f t="shared" si="162"/>
        <v>110</v>
      </c>
      <c r="HS20" s="66">
        <f>VLOOKUP($A20,'sales data 3'!$B$2:$BI$21,HS$1+1,0)</f>
        <v>0</v>
      </c>
      <c r="HT20" s="77">
        <f t="shared" si="163"/>
        <v>0</v>
      </c>
      <c r="HU20" s="146">
        <f t="shared" si="164"/>
        <v>110</v>
      </c>
      <c r="HV20" s="146">
        <f t="shared" si="165"/>
        <v>110</v>
      </c>
      <c r="HW20" s="66">
        <f>VLOOKUP($A20,'sales data 3'!$B$2:$BI$21,HW$1+1,0)</f>
        <v>0</v>
      </c>
      <c r="HX20" s="77">
        <f t="shared" si="166"/>
        <v>0</v>
      </c>
      <c r="HY20" s="146">
        <f t="shared" si="167"/>
        <v>110</v>
      </c>
      <c r="HZ20" s="146">
        <f t="shared" si="168"/>
        <v>110</v>
      </c>
      <c r="IA20" s="66">
        <f>VLOOKUP($A20,'sales data 3'!$B$2:$BI$21,IA$1+1,0)</f>
        <v>0</v>
      </c>
      <c r="IB20" s="77">
        <f t="shared" si="169"/>
        <v>0</v>
      </c>
      <c r="IC20" s="146">
        <f t="shared" si="170"/>
        <v>110</v>
      </c>
      <c r="IE20" s="66"/>
      <c r="II20" s="66"/>
      <c r="IM20" s="66"/>
      <c r="IQ20" s="66"/>
      <c r="IU20" s="66"/>
    </row>
    <row r="21">
      <c r="A21" s="77" t="s">
        <v>22</v>
      </c>
      <c r="B21" s="146">
        <v>268.0</v>
      </c>
      <c r="C21" s="77">
        <f>VLOOKUP($A21,'sales data 3'!$B$2:$BI$21,C$1+1,0)</f>
        <v>0</v>
      </c>
      <c r="D21" s="77">
        <f t="shared" si="1"/>
        <v>0</v>
      </c>
      <c r="E21" s="146">
        <f t="shared" si="171"/>
        <v>268</v>
      </c>
      <c r="F21" s="146">
        <f t="shared" si="2"/>
        <v>268</v>
      </c>
      <c r="G21" s="66">
        <f>VLOOKUP($A21,'sales data 3'!$B$2:$BI$21,G$1+1,0)</f>
        <v>0</v>
      </c>
      <c r="H21" s="77">
        <f t="shared" si="3"/>
        <v>0</v>
      </c>
      <c r="I21" s="146">
        <f t="shared" si="4"/>
        <v>268</v>
      </c>
      <c r="J21" s="146">
        <f t="shared" si="5"/>
        <v>268</v>
      </c>
      <c r="K21" s="66">
        <f>VLOOKUP($A21,'sales data 3'!$B$2:$BI$21,K$1+1,0)</f>
        <v>0</v>
      </c>
      <c r="L21" s="77">
        <f t="shared" si="6"/>
        <v>0</v>
      </c>
      <c r="M21" s="146">
        <f t="shared" si="7"/>
        <v>268</v>
      </c>
      <c r="N21" s="146">
        <f t="shared" si="8"/>
        <v>268</v>
      </c>
      <c r="O21" s="66">
        <f>VLOOKUP($A21,'sales data 3'!$B$2:$BI$21,O$1+1,0)</f>
        <v>0</v>
      </c>
      <c r="P21" s="77">
        <f t="shared" si="9"/>
        <v>0</v>
      </c>
      <c r="Q21" s="146">
        <f t="shared" si="10"/>
        <v>268</v>
      </c>
      <c r="R21" s="146">
        <f t="shared" si="11"/>
        <v>268</v>
      </c>
      <c r="S21" s="66">
        <f>VLOOKUP($A21,'sales data 3'!$B$2:$BI$21,S$1+1,0)</f>
        <v>0</v>
      </c>
      <c r="T21" s="77">
        <f t="shared" si="12"/>
        <v>0</v>
      </c>
      <c r="U21" s="146">
        <f t="shared" si="13"/>
        <v>268</v>
      </c>
      <c r="V21" s="146">
        <f t="shared" si="14"/>
        <v>268</v>
      </c>
      <c r="W21" s="66">
        <f>VLOOKUP($A21,'sales data 3'!$B$2:$BI$21,W$1+1,0)</f>
        <v>5</v>
      </c>
      <c r="X21" s="77">
        <f t="shared" si="15"/>
        <v>0</v>
      </c>
      <c r="Y21" s="146">
        <f t="shared" si="16"/>
        <v>263</v>
      </c>
      <c r="Z21" s="146">
        <f t="shared" si="17"/>
        <v>263</v>
      </c>
      <c r="AA21" s="66">
        <f>VLOOKUP($A21,'sales data 3'!$B$2:$BI$21,AA$1+1,0)</f>
        <v>20</v>
      </c>
      <c r="AB21" s="77">
        <f t="shared" si="18"/>
        <v>0</v>
      </c>
      <c r="AC21" s="146">
        <f t="shared" si="19"/>
        <v>243</v>
      </c>
      <c r="AD21" s="146">
        <f t="shared" si="20"/>
        <v>243</v>
      </c>
      <c r="AE21" s="66">
        <f>VLOOKUP($A21,'sales data 3'!$B$2:$BI$21,AE$1+1,0)</f>
        <v>0</v>
      </c>
      <c r="AF21" s="77">
        <f t="shared" si="21"/>
        <v>0</v>
      </c>
      <c r="AG21" s="146">
        <f t="shared" si="22"/>
        <v>243</v>
      </c>
      <c r="AH21" s="146">
        <f t="shared" si="23"/>
        <v>243</v>
      </c>
      <c r="AI21" s="66">
        <f>VLOOKUP($A21,'sales data 3'!$B$2:$BI$21,AI$1+1,0)</f>
        <v>0</v>
      </c>
      <c r="AJ21" s="77">
        <f t="shared" si="24"/>
        <v>0</v>
      </c>
      <c r="AK21" s="146">
        <f t="shared" si="25"/>
        <v>243</v>
      </c>
      <c r="AL21" s="146">
        <f t="shared" si="26"/>
        <v>243</v>
      </c>
      <c r="AM21" s="66">
        <f>VLOOKUP($A21,'sales data 3'!$B$2:$BI$21,AM$1+1,0)</f>
        <v>0</v>
      </c>
      <c r="AN21" s="77">
        <f t="shared" si="27"/>
        <v>0</v>
      </c>
      <c r="AO21" s="146">
        <f t="shared" si="28"/>
        <v>243</v>
      </c>
      <c r="AP21" s="146">
        <f t="shared" si="29"/>
        <v>243</v>
      </c>
      <c r="AQ21" s="66">
        <f>VLOOKUP($A21,'sales data 3'!$B$2:$BI$21,AQ$1+1,0)</f>
        <v>0</v>
      </c>
      <c r="AR21" s="77">
        <f t="shared" si="30"/>
        <v>0</v>
      </c>
      <c r="AS21" s="146">
        <f t="shared" si="31"/>
        <v>243</v>
      </c>
      <c r="AT21" s="146">
        <f t="shared" si="32"/>
        <v>243</v>
      </c>
      <c r="AU21" s="66">
        <f>VLOOKUP($A21,'sales data 3'!$B$2:$BI$21,AU$1+1,0)</f>
        <v>0</v>
      </c>
      <c r="AV21" s="77">
        <f t="shared" si="33"/>
        <v>0</v>
      </c>
      <c r="AW21" s="146">
        <f t="shared" si="34"/>
        <v>243</v>
      </c>
      <c r="AX21" s="146">
        <f t="shared" si="35"/>
        <v>243</v>
      </c>
      <c r="AY21" s="66">
        <f>VLOOKUP($A21,'sales data 3'!$B$2:$BI$21,AY$1+1,0)</f>
        <v>0</v>
      </c>
      <c r="AZ21" s="77">
        <f t="shared" si="36"/>
        <v>0</v>
      </c>
      <c r="BA21" s="146">
        <f t="shared" si="37"/>
        <v>243</v>
      </c>
      <c r="BB21" s="146">
        <f t="shared" si="38"/>
        <v>243</v>
      </c>
      <c r="BC21" s="66">
        <f>VLOOKUP($A21,'sales data 3'!$B$2:$BI$21,BC$1+1,0)</f>
        <v>0</v>
      </c>
      <c r="BD21" s="77">
        <f t="shared" si="39"/>
        <v>0</v>
      </c>
      <c r="BE21" s="146">
        <f t="shared" si="40"/>
        <v>243</v>
      </c>
      <c r="BF21" s="146">
        <f t="shared" si="41"/>
        <v>243</v>
      </c>
      <c r="BG21" s="66">
        <f>VLOOKUP($A21,'sales data 3'!$B$2:$BI$21,BG$1+1,0)</f>
        <v>0</v>
      </c>
      <c r="BH21" s="77">
        <f t="shared" si="42"/>
        <v>0</v>
      </c>
      <c r="BI21" s="146">
        <f t="shared" si="43"/>
        <v>243</v>
      </c>
      <c r="BJ21" s="146">
        <f t="shared" si="44"/>
        <v>243</v>
      </c>
      <c r="BK21" s="66">
        <f>VLOOKUP($A21,'sales data 3'!$B$2:$BI$21,BK$1+1,0)</f>
        <v>10</v>
      </c>
      <c r="BL21" s="77">
        <v>0.0</v>
      </c>
      <c r="BM21" s="146">
        <f t="shared" si="45"/>
        <v>233</v>
      </c>
      <c r="BN21" s="146">
        <f t="shared" si="46"/>
        <v>233</v>
      </c>
      <c r="BO21" s="66">
        <f>VLOOKUP($A21,'sales data 3'!$B$2:$BI$21,BO$1+1,0)</f>
        <v>1</v>
      </c>
      <c r="BP21" s="77">
        <f t="shared" si="47"/>
        <v>0</v>
      </c>
      <c r="BQ21" s="146">
        <f t="shared" si="48"/>
        <v>232</v>
      </c>
      <c r="BR21" s="146">
        <f t="shared" si="49"/>
        <v>232</v>
      </c>
      <c r="BS21" s="66">
        <f>VLOOKUP($A21,'sales data 3'!$B$2:$BI$21,BS$1+1,0)</f>
        <v>14</v>
      </c>
      <c r="BT21" s="77">
        <f t="shared" si="50"/>
        <v>0</v>
      </c>
      <c r="BU21" s="146">
        <f t="shared" si="51"/>
        <v>218</v>
      </c>
      <c r="BV21" s="146">
        <f t="shared" si="52"/>
        <v>218</v>
      </c>
      <c r="BW21" s="66">
        <f>VLOOKUP($A21,'sales data 3'!$B$2:$BI$21,BW$1+1,0)</f>
        <v>8</v>
      </c>
      <c r="BX21" s="77">
        <f t="shared" si="53"/>
        <v>0</v>
      </c>
      <c r="BY21" s="146">
        <f t="shared" si="54"/>
        <v>210</v>
      </c>
      <c r="BZ21" s="146">
        <f t="shared" si="55"/>
        <v>210</v>
      </c>
      <c r="CA21" s="66">
        <f>VLOOKUP($A21,'sales data 3'!$B$2:$BI$21,CA$1+1,0)</f>
        <v>10</v>
      </c>
      <c r="CB21" s="77">
        <f t="shared" si="56"/>
        <v>0</v>
      </c>
      <c r="CC21" s="146">
        <f t="shared" si="57"/>
        <v>200</v>
      </c>
      <c r="CD21" s="146">
        <f t="shared" si="58"/>
        <v>200</v>
      </c>
      <c r="CE21" s="66">
        <f>VLOOKUP($A21,'sales data 3'!$B$2:$BI$21,CE$1+1,0)</f>
        <v>9</v>
      </c>
      <c r="CF21" s="77">
        <f t="shared" si="59"/>
        <v>0</v>
      </c>
      <c r="CG21" s="146">
        <f t="shared" si="60"/>
        <v>191</v>
      </c>
      <c r="CH21" s="146">
        <f t="shared" si="61"/>
        <v>191</v>
      </c>
      <c r="CI21" s="66">
        <f>VLOOKUP($A21,'sales data 3'!$B$2:$BI$21,CI$1+1,0)</f>
        <v>10</v>
      </c>
      <c r="CJ21" s="77">
        <f t="shared" si="62"/>
        <v>0</v>
      </c>
      <c r="CK21" s="146">
        <f t="shared" si="63"/>
        <v>181</v>
      </c>
      <c r="CL21" s="146">
        <f t="shared" si="64"/>
        <v>181</v>
      </c>
      <c r="CM21" s="66">
        <f>VLOOKUP($A21,'sales data 3'!$B$2:$BI$21,CM$1+1,0)</f>
        <v>4</v>
      </c>
      <c r="CN21" s="77">
        <f t="shared" si="65"/>
        <v>0</v>
      </c>
      <c r="CO21" s="146">
        <f t="shared" si="66"/>
        <v>177</v>
      </c>
      <c r="CP21" s="146">
        <f t="shared" si="67"/>
        <v>177</v>
      </c>
      <c r="CQ21" s="66">
        <f>VLOOKUP($A21,'sales data 3'!$B$2:$BI$21,CQ$1+1,0)</f>
        <v>0</v>
      </c>
      <c r="CR21" s="77">
        <f t="shared" si="68"/>
        <v>0</v>
      </c>
      <c r="CS21" s="146">
        <f t="shared" si="69"/>
        <v>177</v>
      </c>
      <c r="CT21" s="146">
        <f t="shared" si="70"/>
        <v>177</v>
      </c>
      <c r="CU21" s="66">
        <f>VLOOKUP($A21,'sales data 3'!$B$2:$BI$21,CU$1+1,0)</f>
        <v>8</v>
      </c>
      <c r="CV21" s="147">
        <v>50.0</v>
      </c>
      <c r="CW21" s="146">
        <f t="shared" si="71"/>
        <v>219</v>
      </c>
      <c r="CX21" s="146">
        <f t="shared" si="72"/>
        <v>219</v>
      </c>
      <c r="CY21" s="66">
        <f>VLOOKUP($A21,'sales data 3'!$B$2:$BI$21,CY$1+1,0)</f>
        <v>0</v>
      </c>
      <c r="CZ21" s="77">
        <f t="shared" si="73"/>
        <v>0</v>
      </c>
      <c r="DA21" s="146">
        <f t="shared" si="74"/>
        <v>219</v>
      </c>
      <c r="DB21" s="146">
        <f t="shared" si="75"/>
        <v>219</v>
      </c>
      <c r="DC21" s="66">
        <f>VLOOKUP($A21,'sales data 3'!$B$2:$BI$21,DC$1+1,0)</f>
        <v>0</v>
      </c>
      <c r="DD21" s="77">
        <f t="shared" si="76"/>
        <v>0</v>
      </c>
      <c r="DE21" s="146">
        <f t="shared" si="77"/>
        <v>219</v>
      </c>
      <c r="DF21" s="146">
        <f t="shared" si="78"/>
        <v>219</v>
      </c>
      <c r="DG21" s="66">
        <f>VLOOKUP($A21,'sales data 3'!$B$2:$BI$21,DG$1+1,0)</f>
        <v>10</v>
      </c>
      <c r="DH21" s="77">
        <f t="shared" si="79"/>
        <v>0</v>
      </c>
      <c r="DI21" s="146">
        <f t="shared" si="80"/>
        <v>209</v>
      </c>
      <c r="DJ21" s="146">
        <f t="shared" si="81"/>
        <v>209</v>
      </c>
      <c r="DK21" s="66">
        <f>VLOOKUP($A21,'sales data 3'!$B$2:$BI$21,DK$1+1,0)</f>
        <v>3</v>
      </c>
      <c r="DL21" s="77">
        <f t="shared" si="82"/>
        <v>0</v>
      </c>
      <c r="DM21" s="146">
        <f t="shared" si="83"/>
        <v>206</v>
      </c>
      <c r="DN21" s="146">
        <f t="shared" si="84"/>
        <v>206</v>
      </c>
      <c r="DO21" s="66">
        <f>VLOOKUP($A21,'sales data 3'!$B$2:$BI$21,DO$1+1,0)</f>
        <v>11</v>
      </c>
      <c r="DP21" s="77">
        <f t="shared" si="85"/>
        <v>0</v>
      </c>
      <c r="DQ21" s="146">
        <f t="shared" si="86"/>
        <v>195</v>
      </c>
      <c r="DR21" s="146">
        <f t="shared" si="87"/>
        <v>195</v>
      </c>
      <c r="DS21" s="66">
        <f>VLOOKUP($A21,'sales data 3'!$B$2:$BI$21,DS$1+1,0)</f>
        <v>0</v>
      </c>
      <c r="DT21" s="77">
        <f t="shared" si="88"/>
        <v>0</v>
      </c>
      <c r="DU21" s="146">
        <f t="shared" si="89"/>
        <v>195</v>
      </c>
      <c r="DV21" s="146">
        <f t="shared" si="90"/>
        <v>195</v>
      </c>
      <c r="DW21" s="66">
        <f>VLOOKUP($A21,'sales data 3'!$B$2:$BI$21,DW$1+1,0)</f>
        <v>11</v>
      </c>
      <c r="DX21" s="77">
        <f t="shared" si="91"/>
        <v>0</v>
      </c>
      <c r="DY21" s="146">
        <f t="shared" si="92"/>
        <v>184</v>
      </c>
      <c r="DZ21" s="146">
        <f t="shared" si="93"/>
        <v>184</v>
      </c>
      <c r="EA21" s="66">
        <f>VLOOKUP($A21,'sales data 3'!$B$2:$BI$21,EA$1+1,0)</f>
        <v>40</v>
      </c>
      <c r="EB21" s="77">
        <f t="shared" si="94"/>
        <v>0</v>
      </c>
      <c r="EC21" s="146">
        <f t="shared" si="95"/>
        <v>144</v>
      </c>
      <c r="ED21" s="146">
        <f t="shared" si="96"/>
        <v>144</v>
      </c>
      <c r="EE21" s="66">
        <f>VLOOKUP($A21,'sales data 3'!$B$2:$BI$21,EE$1+1,0)</f>
        <v>0</v>
      </c>
      <c r="EF21" s="77">
        <f t="shared" si="97"/>
        <v>0</v>
      </c>
      <c r="EG21" s="146">
        <f t="shared" si="98"/>
        <v>144</v>
      </c>
      <c r="EH21" s="146">
        <f t="shared" si="99"/>
        <v>144</v>
      </c>
      <c r="EI21" s="66">
        <f>VLOOKUP($A21,'sales data 3'!$B$2:$BI$21,EI$1+1,0)</f>
        <v>1</v>
      </c>
      <c r="EJ21" s="77">
        <f t="shared" si="100"/>
        <v>0</v>
      </c>
      <c r="EK21" s="146">
        <f t="shared" si="101"/>
        <v>143</v>
      </c>
      <c r="EL21" s="146">
        <f t="shared" si="102"/>
        <v>143</v>
      </c>
      <c r="EM21" s="66">
        <f>VLOOKUP($A21,'sales data 3'!$B$2:$BI$21,EM$1+1,0)</f>
        <v>5</v>
      </c>
      <c r="EN21" s="77">
        <v>0.0</v>
      </c>
      <c r="EO21" s="146">
        <f t="shared" si="103"/>
        <v>138</v>
      </c>
      <c r="EP21" s="146">
        <f t="shared" si="104"/>
        <v>138</v>
      </c>
      <c r="EQ21" s="66">
        <f>VLOOKUP($A21,'sales data 3'!$B$2:$BI$21,EQ$1+1,0)</f>
        <v>6</v>
      </c>
      <c r="ER21" s="77">
        <f t="shared" si="105"/>
        <v>0</v>
      </c>
      <c r="ES21" s="146">
        <f t="shared" si="106"/>
        <v>132</v>
      </c>
      <c r="ET21" s="146">
        <f t="shared" si="107"/>
        <v>132</v>
      </c>
      <c r="EU21" s="66">
        <f>VLOOKUP($A21,'sales data 3'!$B$2:$BI$21,EU$1+1,0)</f>
        <v>21</v>
      </c>
      <c r="EV21" s="77">
        <f t="shared" si="108"/>
        <v>0</v>
      </c>
      <c r="EW21" s="146">
        <f t="shared" si="109"/>
        <v>111</v>
      </c>
      <c r="EX21" s="146">
        <f t="shared" si="110"/>
        <v>111</v>
      </c>
      <c r="EY21" s="66">
        <f>VLOOKUP($A21,'sales data 3'!$B$2:$BI$21,EY$1+1,0)</f>
        <v>51</v>
      </c>
      <c r="EZ21" s="77">
        <f t="shared" si="111"/>
        <v>0</v>
      </c>
      <c r="FA21" s="146">
        <f t="shared" si="112"/>
        <v>60</v>
      </c>
      <c r="FB21" s="146">
        <f t="shared" si="113"/>
        <v>60</v>
      </c>
      <c r="FC21" s="66">
        <f>VLOOKUP($A21,'sales data 3'!$B$2:$BI$21,FC$1+1,0)</f>
        <v>7</v>
      </c>
      <c r="FD21" s="77">
        <f t="shared" si="114"/>
        <v>0</v>
      </c>
      <c r="FE21" s="146">
        <f t="shared" si="115"/>
        <v>53</v>
      </c>
      <c r="FF21" s="146">
        <f t="shared" si="116"/>
        <v>53</v>
      </c>
      <c r="FG21" s="66">
        <f>VLOOKUP($A21,'sales data 3'!$B$2:$BI$21,FG$1+1,0)</f>
        <v>20</v>
      </c>
      <c r="FH21" s="77">
        <f t="shared" si="117"/>
        <v>0</v>
      </c>
      <c r="FI21" s="146">
        <f t="shared" si="118"/>
        <v>33</v>
      </c>
      <c r="FJ21" s="146">
        <f t="shared" si="119"/>
        <v>33</v>
      </c>
      <c r="FK21" s="66">
        <f>VLOOKUP($A21,'sales data 3'!$B$2:$BI$21,FK$1+1,0)</f>
        <v>0</v>
      </c>
      <c r="FL21" s="77">
        <f t="shared" si="120"/>
        <v>0</v>
      </c>
      <c r="FM21" s="146">
        <f t="shared" si="121"/>
        <v>33</v>
      </c>
      <c r="FN21" s="146">
        <f t="shared" si="122"/>
        <v>33</v>
      </c>
      <c r="FO21" s="66">
        <f>VLOOKUP($A21,'sales data 3'!$B$2:$BI$21,FO$1+1,0)</f>
        <v>0</v>
      </c>
      <c r="FP21" s="77">
        <f t="shared" si="123"/>
        <v>0</v>
      </c>
      <c r="FQ21" s="146">
        <f t="shared" si="124"/>
        <v>33</v>
      </c>
      <c r="FR21" s="146">
        <f t="shared" si="125"/>
        <v>33</v>
      </c>
      <c r="FS21" s="66">
        <f>VLOOKUP($A21,'sales data 3'!$B$2:$BI$21,FS$1+1,0)</f>
        <v>0</v>
      </c>
      <c r="FT21" s="77">
        <v>300.0</v>
      </c>
      <c r="FU21" s="146">
        <f t="shared" si="126"/>
        <v>333</v>
      </c>
      <c r="FV21" s="146">
        <f t="shared" si="127"/>
        <v>333</v>
      </c>
      <c r="FW21" s="66">
        <f>VLOOKUP($A21,'sales data 3'!$B$2:$BI$21,FW$1+1,0)</f>
        <v>2</v>
      </c>
      <c r="FX21" s="77">
        <f t="shared" si="128"/>
        <v>0</v>
      </c>
      <c r="FY21" s="146">
        <f t="shared" si="129"/>
        <v>331</v>
      </c>
      <c r="FZ21" s="146">
        <f t="shared" si="130"/>
        <v>331</v>
      </c>
      <c r="GA21" s="66">
        <f>VLOOKUP($A21,'sales data 3'!$B$2:$BI$21,GA$1+1,0)</f>
        <v>15</v>
      </c>
      <c r="GB21" s="77">
        <f t="shared" si="131"/>
        <v>0</v>
      </c>
      <c r="GC21" s="146">
        <f t="shared" si="132"/>
        <v>316</v>
      </c>
      <c r="GD21" s="146">
        <f t="shared" si="133"/>
        <v>316</v>
      </c>
      <c r="GE21" s="66">
        <f>VLOOKUP($A21,'sales data 3'!$B$2:$BI$21,GE$1+1,0)</f>
        <v>12</v>
      </c>
      <c r="GF21" s="77">
        <f t="shared" si="134"/>
        <v>0</v>
      </c>
      <c r="GG21" s="146">
        <f t="shared" si="135"/>
        <v>304</v>
      </c>
      <c r="GH21" s="146">
        <f t="shared" si="136"/>
        <v>304</v>
      </c>
      <c r="GI21" s="66">
        <f>VLOOKUP($A21,'sales data 3'!$B$2:$BI$21,GI$1+1,0)</f>
        <v>45</v>
      </c>
      <c r="GJ21" s="77">
        <f t="shared" si="137"/>
        <v>0</v>
      </c>
      <c r="GK21" s="146">
        <f t="shared" si="138"/>
        <v>259</v>
      </c>
      <c r="GL21" s="146">
        <f t="shared" si="139"/>
        <v>259</v>
      </c>
      <c r="GM21" s="66">
        <f>VLOOKUP($A21,'sales data 3'!$B$2:$BI$21,GM$1+1,0)</f>
        <v>18</v>
      </c>
      <c r="GN21" s="77">
        <f t="shared" si="140"/>
        <v>0</v>
      </c>
      <c r="GO21" s="146">
        <f t="shared" si="141"/>
        <v>241</v>
      </c>
      <c r="GP21" s="146">
        <f t="shared" si="142"/>
        <v>241</v>
      </c>
      <c r="GQ21" s="66">
        <f>VLOOKUP($A21,'sales data 3'!$B$2:$BI$21,GQ$1+1,0)</f>
        <v>30</v>
      </c>
      <c r="GR21" s="77">
        <f t="shared" si="143"/>
        <v>0</v>
      </c>
      <c r="GS21" s="146">
        <f t="shared" si="144"/>
        <v>211</v>
      </c>
      <c r="GT21" s="146">
        <f t="shared" si="145"/>
        <v>211</v>
      </c>
      <c r="GU21" s="66">
        <f>VLOOKUP($A21,'sales data 3'!$B$2:$BI$21,GU$1+1,0)</f>
        <v>0</v>
      </c>
      <c r="GV21" s="77">
        <f t="shared" si="146"/>
        <v>0</v>
      </c>
      <c r="GW21" s="146">
        <f t="shared" si="147"/>
        <v>211</v>
      </c>
      <c r="GX21" s="146">
        <f t="shared" si="148"/>
        <v>211</v>
      </c>
      <c r="GY21" s="66">
        <f>VLOOKUP($A21,'sales data 3'!$B$2:$BI$21,GY$1+1,0)</f>
        <v>10</v>
      </c>
      <c r="GZ21" s="77">
        <f t="shared" si="149"/>
        <v>0</v>
      </c>
      <c r="HA21" s="146">
        <f t="shared" si="150"/>
        <v>201</v>
      </c>
      <c r="HB21" s="146">
        <f t="shared" si="151"/>
        <v>201</v>
      </c>
      <c r="HC21" s="66">
        <f>VLOOKUP($A21,'sales data 3'!$B$2:$BI$21,HC$1+1,0)</f>
        <v>0</v>
      </c>
      <c r="HD21" s="77">
        <f t="shared" si="152"/>
        <v>0</v>
      </c>
      <c r="HE21" s="146">
        <f t="shared" si="153"/>
        <v>201</v>
      </c>
      <c r="HF21" s="146">
        <f t="shared" si="154"/>
        <v>201</v>
      </c>
      <c r="HG21" s="66">
        <f>VLOOKUP($A21,'sales data 3'!$B$2:$BI$21,HG$1+1,0)</f>
        <v>25</v>
      </c>
      <c r="HH21" s="77">
        <f t="shared" si="155"/>
        <v>0</v>
      </c>
      <c r="HI21" s="146">
        <f t="shared" si="156"/>
        <v>176</v>
      </c>
      <c r="HJ21" s="146">
        <f t="shared" si="157"/>
        <v>176</v>
      </c>
      <c r="HK21" s="66">
        <f>VLOOKUP($A21,'sales data 3'!$B$2:$BI$21,HK$1+1,0)</f>
        <v>0</v>
      </c>
      <c r="HL21" s="77">
        <f t="shared" si="158"/>
        <v>0</v>
      </c>
      <c r="HM21" s="146">
        <f t="shared" si="159"/>
        <v>176</v>
      </c>
      <c r="HN21" s="146">
        <f t="shared" si="160"/>
        <v>176</v>
      </c>
      <c r="HO21" s="66">
        <f>VLOOKUP($A21,'sales data 3'!$B$2:$BI$21,HO$1+1,0)</f>
        <v>0</v>
      </c>
      <c r="HP21" s="77">
        <v>50.0</v>
      </c>
      <c r="HQ21" s="146">
        <f t="shared" si="161"/>
        <v>226</v>
      </c>
      <c r="HR21" s="146">
        <f t="shared" si="162"/>
        <v>226</v>
      </c>
      <c r="HS21" s="66">
        <f>VLOOKUP($A21,'sales data 3'!$B$2:$BI$21,HS$1+1,0)</f>
        <v>15</v>
      </c>
      <c r="HT21" s="77">
        <f t="shared" si="163"/>
        <v>0</v>
      </c>
      <c r="HU21" s="146">
        <f t="shared" si="164"/>
        <v>211</v>
      </c>
      <c r="HV21" s="146">
        <f t="shared" si="165"/>
        <v>211</v>
      </c>
      <c r="HW21" s="66">
        <f>VLOOKUP($A21,'sales data 3'!$B$2:$BI$21,HW$1+1,0)</f>
        <v>20</v>
      </c>
      <c r="HX21" s="77">
        <f t="shared" si="166"/>
        <v>0</v>
      </c>
      <c r="HY21" s="146">
        <f t="shared" si="167"/>
        <v>191</v>
      </c>
      <c r="HZ21" s="146">
        <f t="shared" si="168"/>
        <v>191</v>
      </c>
      <c r="IA21" s="66">
        <f>VLOOKUP($A21,'sales data 3'!$B$2:$BI$21,IA$1+1,0)</f>
        <v>15</v>
      </c>
      <c r="IB21" s="77">
        <f t="shared" si="169"/>
        <v>0</v>
      </c>
      <c r="IC21" s="146">
        <f t="shared" si="170"/>
        <v>176</v>
      </c>
      <c r="IE21" s="66"/>
      <c r="II21" s="66"/>
      <c r="IM21" s="66"/>
      <c r="IQ21" s="66"/>
      <c r="IU21" s="66"/>
    </row>
    <row r="22">
      <c r="A22" s="77" t="s">
        <v>23</v>
      </c>
      <c r="B22" s="146">
        <v>169.0</v>
      </c>
      <c r="C22" s="77">
        <f>VLOOKUP($A22,'sales data 3'!$B$2:$BI$21,C$1+1,0)</f>
        <v>10</v>
      </c>
      <c r="D22" s="77">
        <f t="shared" si="1"/>
        <v>0</v>
      </c>
      <c r="E22" s="146">
        <f t="shared" si="171"/>
        <v>159</v>
      </c>
      <c r="F22" s="146">
        <f t="shared" si="2"/>
        <v>159</v>
      </c>
      <c r="G22" s="66">
        <f>VLOOKUP($A22,'sales data 3'!$B$2:$BI$21,G$1+1,0)</f>
        <v>0</v>
      </c>
      <c r="H22" s="77">
        <f t="shared" si="3"/>
        <v>0</v>
      </c>
      <c r="I22" s="146">
        <f t="shared" si="4"/>
        <v>159</v>
      </c>
      <c r="J22" s="146">
        <f t="shared" si="5"/>
        <v>159</v>
      </c>
      <c r="K22" s="66">
        <f>VLOOKUP($A22,'sales data 3'!$B$2:$BI$21,K$1+1,0)</f>
        <v>0</v>
      </c>
      <c r="L22" s="77">
        <f t="shared" si="6"/>
        <v>0</v>
      </c>
      <c r="M22" s="146">
        <f t="shared" si="7"/>
        <v>159</v>
      </c>
      <c r="N22" s="146">
        <f t="shared" si="8"/>
        <v>159</v>
      </c>
      <c r="O22" s="66">
        <f>VLOOKUP($A22,'sales data 3'!$B$2:$BI$21,O$1+1,0)</f>
        <v>0</v>
      </c>
      <c r="P22" s="77">
        <f t="shared" si="9"/>
        <v>0</v>
      </c>
      <c r="Q22" s="146">
        <f t="shared" si="10"/>
        <v>159</v>
      </c>
      <c r="R22" s="146">
        <f t="shared" si="11"/>
        <v>159</v>
      </c>
      <c r="S22" s="66">
        <f>VLOOKUP($A22,'sales data 3'!$B$2:$BI$21,S$1+1,0)</f>
        <v>10</v>
      </c>
      <c r="T22" s="77">
        <f t="shared" si="12"/>
        <v>0</v>
      </c>
      <c r="U22" s="146">
        <f t="shared" si="13"/>
        <v>149</v>
      </c>
      <c r="V22" s="146">
        <f t="shared" si="14"/>
        <v>149</v>
      </c>
      <c r="W22" s="66">
        <f>VLOOKUP($A22,'sales data 3'!$B$2:$BI$21,W$1+1,0)</f>
        <v>0</v>
      </c>
      <c r="X22" s="77">
        <f t="shared" si="15"/>
        <v>0</v>
      </c>
      <c r="Y22" s="146">
        <f t="shared" si="16"/>
        <v>149</v>
      </c>
      <c r="Z22" s="146">
        <f t="shared" si="17"/>
        <v>149</v>
      </c>
      <c r="AA22" s="66">
        <f>VLOOKUP($A22,'sales data 3'!$B$2:$BI$21,AA$1+1,0)</f>
        <v>0</v>
      </c>
      <c r="AB22" s="77">
        <f t="shared" si="18"/>
        <v>0</v>
      </c>
      <c r="AC22" s="146">
        <f t="shared" si="19"/>
        <v>149</v>
      </c>
      <c r="AD22" s="146">
        <f t="shared" si="20"/>
        <v>149</v>
      </c>
      <c r="AE22" s="66">
        <f>VLOOKUP($A22,'sales data 3'!$B$2:$BI$21,AE$1+1,0)</f>
        <v>0</v>
      </c>
      <c r="AF22" s="77">
        <f t="shared" si="21"/>
        <v>0</v>
      </c>
      <c r="AG22" s="146">
        <f t="shared" si="22"/>
        <v>149</v>
      </c>
      <c r="AH22" s="146">
        <f t="shared" si="23"/>
        <v>149</v>
      </c>
      <c r="AI22" s="66">
        <f>VLOOKUP($A22,'sales data 3'!$B$2:$BI$21,AI$1+1,0)</f>
        <v>0</v>
      </c>
      <c r="AJ22" s="77">
        <f t="shared" si="24"/>
        <v>0</v>
      </c>
      <c r="AK22" s="146">
        <f t="shared" si="25"/>
        <v>149</v>
      </c>
      <c r="AL22" s="146">
        <f t="shared" si="26"/>
        <v>149</v>
      </c>
      <c r="AM22" s="66">
        <f>VLOOKUP($A22,'sales data 3'!$B$2:$BI$21,AM$1+1,0)</f>
        <v>0</v>
      </c>
      <c r="AN22" s="77">
        <f t="shared" si="27"/>
        <v>0</v>
      </c>
      <c r="AO22" s="146">
        <f t="shared" si="28"/>
        <v>149</v>
      </c>
      <c r="AP22" s="146">
        <f t="shared" si="29"/>
        <v>149</v>
      </c>
      <c r="AQ22" s="66">
        <f>VLOOKUP($A22,'sales data 3'!$B$2:$BI$21,AQ$1+1,0)</f>
        <v>0</v>
      </c>
      <c r="AR22" s="77">
        <f t="shared" si="30"/>
        <v>0</v>
      </c>
      <c r="AS22" s="146">
        <f t="shared" si="31"/>
        <v>149</v>
      </c>
      <c r="AT22" s="146">
        <f t="shared" si="32"/>
        <v>149</v>
      </c>
      <c r="AU22" s="66">
        <f>VLOOKUP($A22,'sales data 3'!$B$2:$BI$21,AU$1+1,0)</f>
        <v>0</v>
      </c>
      <c r="AV22" s="77">
        <f t="shared" si="33"/>
        <v>0</v>
      </c>
      <c r="AW22" s="146">
        <f t="shared" si="34"/>
        <v>149</v>
      </c>
      <c r="AX22" s="146">
        <f t="shared" si="35"/>
        <v>149</v>
      </c>
      <c r="AY22" s="66">
        <f>VLOOKUP($A22,'sales data 3'!$B$2:$BI$21,AY$1+1,0)</f>
        <v>0</v>
      </c>
      <c r="AZ22" s="77">
        <f t="shared" si="36"/>
        <v>0</v>
      </c>
      <c r="BA22" s="146">
        <f t="shared" si="37"/>
        <v>149</v>
      </c>
      <c r="BB22" s="146">
        <f t="shared" si="38"/>
        <v>149</v>
      </c>
      <c r="BC22" s="66">
        <f>VLOOKUP($A22,'sales data 3'!$B$2:$BI$21,BC$1+1,0)</f>
        <v>0</v>
      </c>
      <c r="BD22" s="77">
        <f t="shared" si="39"/>
        <v>0</v>
      </c>
      <c r="BE22" s="146">
        <f t="shared" si="40"/>
        <v>149</v>
      </c>
      <c r="BF22" s="146">
        <f t="shared" si="41"/>
        <v>149</v>
      </c>
      <c r="BG22" s="66">
        <f>VLOOKUP($A22,'sales data 3'!$B$2:$BI$21,BG$1+1,0)</f>
        <v>0</v>
      </c>
      <c r="BH22" s="77">
        <f t="shared" si="42"/>
        <v>0</v>
      </c>
      <c r="BI22" s="146">
        <f t="shared" si="43"/>
        <v>149</v>
      </c>
      <c r="BJ22" s="146">
        <f t="shared" si="44"/>
        <v>149</v>
      </c>
      <c r="BK22" s="66">
        <f>VLOOKUP($A22,'sales data 3'!$B$2:$BI$21,BK$1+1,0)</f>
        <v>4</v>
      </c>
      <c r="BL22" s="77">
        <v>0.0</v>
      </c>
      <c r="BM22" s="146">
        <f t="shared" si="45"/>
        <v>145</v>
      </c>
      <c r="BN22" s="146">
        <f t="shared" si="46"/>
        <v>145</v>
      </c>
      <c r="BO22" s="66">
        <f>VLOOKUP($A22,'sales data 3'!$B$2:$BI$21,BO$1+1,0)</f>
        <v>0</v>
      </c>
      <c r="BP22" s="77">
        <f t="shared" si="47"/>
        <v>0</v>
      </c>
      <c r="BQ22" s="146">
        <f t="shared" si="48"/>
        <v>145</v>
      </c>
      <c r="BR22" s="146">
        <f t="shared" si="49"/>
        <v>145</v>
      </c>
      <c r="BS22" s="66">
        <f>VLOOKUP($A22,'sales data 3'!$B$2:$BI$21,BS$1+1,0)</f>
        <v>0</v>
      </c>
      <c r="BT22" s="77">
        <f t="shared" si="50"/>
        <v>0</v>
      </c>
      <c r="BU22" s="146">
        <f t="shared" si="51"/>
        <v>145</v>
      </c>
      <c r="BV22" s="146">
        <f t="shared" si="52"/>
        <v>145</v>
      </c>
      <c r="BW22" s="66">
        <f>VLOOKUP($A22,'sales data 3'!$B$2:$BI$21,BW$1+1,0)</f>
        <v>15</v>
      </c>
      <c r="BX22" s="77">
        <f t="shared" si="53"/>
        <v>0</v>
      </c>
      <c r="BY22" s="146">
        <f t="shared" si="54"/>
        <v>130</v>
      </c>
      <c r="BZ22" s="146">
        <f t="shared" si="55"/>
        <v>130</v>
      </c>
      <c r="CA22" s="66">
        <f>VLOOKUP($A22,'sales data 3'!$B$2:$BI$21,CA$1+1,0)</f>
        <v>0</v>
      </c>
      <c r="CB22" s="77">
        <f t="shared" si="56"/>
        <v>0</v>
      </c>
      <c r="CC22" s="146">
        <f t="shared" si="57"/>
        <v>130</v>
      </c>
      <c r="CD22" s="146">
        <f t="shared" si="58"/>
        <v>130</v>
      </c>
      <c r="CE22" s="66">
        <f>VLOOKUP($A22,'sales data 3'!$B$2:$BI$21,CE$1+1,0)</f>
        <v>0</v>
      </c>
      <c r="CF22" s="77">
        <f t="shared" si="59"/>
        <v>0</v>
      </c>
      <c r="CG22" s="146">
        <f t="shared" si="60"/>
        <v>130</v>
      </c>
      <c r="CH22" s="146">
        <f t="shared" si="61"/>
        <v>130</v>
      </c>
      <c r="CI22" s="66">
        <f>VLOOKUP($A22,'sales data 3'!$B$2:$BI$21,CI$1+1,0)</f>
        <v>0</v>
      </c>
      <c r="CJ22" s="77">
        <f t="shared" si="62"/>
        <v>0</v>
      </c>
      <c r="CK22" s="146">
        <f t="shared" si="63"/>
        <v>130</v>
      </c>
      <c r="CL22" s="146">
        <f t="shared" si="64"/>
        <v>130</v>
      </c>
      <c r="CM22" s="66">
        <f>VLOOKUP($A22,'sales data 3'!$B$2:$BI$21,CM$1+1,0)</f>
        <v>0</v>
      </c>
      <c r="CN22" s="77">
        <f t="shared" si="65"/>
        <v>0</v>
      </c>
      <c r="CO22" s="146">
        <f t="shared" si="66"/>
        <v>130</v>
      </c>
      <c r="CP22" s="146">
        <f t="shared" si="67"/>
        <v>130</v>
      </c>
      <c r="CQ22" s="66">
        <f>VLOOKUP($A22,'sales data 3'!$B$2:$BI$21,CQ$1+1,0)</f>
        <v>3</v>
      </c>
      <c r="CR22" s="77">
        <f t="shared" si="68"/>
        <v>0</v>
      </c>
      <c r="CS22" s="146">
        <f t="shared" si="69"/>
        <v>127</v>
      </c>
      <c r="CT22" s="146">
        <f t="shared" si="70"/>
        <v>127</v>
      </c>
      <c r="CU22" s="66">
        <f>VLOOKUP($A22,'sales data 3'!$B$2:$BI$21,CU$1+1,0)</f>
        <v>14</v>
      </c>
      <c r="CV22" s="147">
        <v>50.0</v>
      </c>
      <c r="CW22" s="146">
        <f t="shared" si="71"/>
        <v>163</v>
      </c>
      <c r="CX22" s="146">
        <f t="shared" si="72"/>
        <v>163</v>
      </c>
      <c r="CY22" s="66">
        <f>VLOOKUP($A22,'sales data 3'!$B$2:$BI$21,CY$1+1,0)</f>
        <v>17</v>
      </c>
      <c r="CZ22" s="77">
        <f t="shared" si="73"/>
        <v>0</v>
      </c>
      <c r="DA22" s="146">
        <f t="shared" si="74"/>
        <v>146</v>
      </c>
      <c r="DB22" s="146">
        <f t="shared" si="75"/>
        <v>146</v>
      </c>
      <c r="DC22" s="66">
        <f>VLOOKUP($A22,'sales data 3'!$B$2:$BI$21,DC$1+1,0)</f>
        <v>12</v>
      </c>
      <c r="DD22" s="77">
        <f t="shared" si="76"/>
        <v>0</v>
      </c>
      <c r="DE22" s="146">
        <f t="shared" si="77"/>
        <v>134</v>
      </c>
      <c r="DF22" s="146">
        <f t="shared" si="78"/>
        <v>134</v>
      </c>
      <c r="DG22" s="66">
        <f>VLOOKUP($A22,'sales data 3'!$B$2:$BI$21,DG$1+1,0)</f>
        <v>4</v>
      </c>
      <c r="DH22" s="77">
        <f t="shared" si="79"/>
        <v>0</v>
      </c>
      <c r="DI22" s="146">
        <f t="shared" si="80"/>
        <v>130</v>
      </c>
      <c r="DJ22" s="146">
        <f t="shared" si="81"/>
        <v>130</v>
      </c>
      <c r="DK22" s="66">
        <f>VLOOKUP($A22,'sales data 3'!$B$2:$BI$21,DK$1+1,0)</f>
        <v>8</v>
      </c>
      <c r="DL22" s="77">
        <f t="shared" si="82"/>
        <v>0</v>
      </c>
      <c r="DM22" s="146">
        <f t="shared" si="83"/>
        <v>122</v>
      </c>
      <c r="DN22" s="146">
        <f t="shared" si="84"/>
        <v>122</v>
      </c>
      <c r="DO22" s="66">
        <f>VLOOKUP($A22,'sales data 3'!$B$2:$BI$21,DO$1+1,0)</f>
        <v>0</v>
      </c>
      <c r="DP22" s="77">
        <f t="shared" si="85"/>
        <v>0</v>
      </c>
      <c r="DQ22" s="146">
        <f t="shared" si="86"/>
        <v>122</v>
      </c>
      <c r="DR22" s="146">
        <f t="shared" si="87"/>
        <v>122</v>
      </c>
      <c r="DS22" s="66">
        <f>VLOOKUP($A22,'sales data 3'!$B$2:$BI$21,DS$1+1,0)</f>
        <v>0</v>
      </c>
      <c r="DT22" s="77">
        <f t="shared" si="88"/>
        <v>0</v>
      </c>
      <c r="DU22" s="146">
        <f t="shared" si="89"/>
        <v>122</v>
      </c>
      <c r="DV22" s="146">
        <f t="shared" si="90"/>
        <v>122</v>
      </c>
      <c r="DW22" s="66">
        <f>VLOOKUP($A22,'sales data 3'!$B$2:$BI$21,DW$1+1,0)</f>
        <v>3</v>
      </c>
      <c r="DX22" s="77">
        <f t="shared" si="91"/>
        <v>0</v>
      </c>
      <c r="DY22" s="146">
        <f t="shared" si="92"/>
        <v>119</v>
      </c>
      <c r="DZ22" s="146">
        <f t="shared" si="93"/>
        <v>119</v>
      </c>
      <c r="EA22" s="66">
        <f>VLOOKUP($A22,'sales data 3'!$B$2:$BI$21,EA$1+1,0)</f>
        <v>0</v>
      </c>
      <c r="EB22" s="77">
        <f t="shared" si="94"/>
        <v>0</v>
      </c>
      <c r="EC22" s="146">
        <f t="shared" si="95"/>
        <v>119</v>
      </c>
      <c r="ED22" s="146">
        <f t="shared" si="96"/>
        <v>119</v>
      </c>
      <c r="EE22" s="66">
        <f>VLOOKUP($A22,'sales data 3'!$B$2:$BI$21,EE$1+1,0)</f>
        <v>0</v>
      </c>
      <c r="EF22" s="77">
        <f t="shared" si="97"/>
        <v>0</v>
      </c>
      <c r="EG22" s="146">
        <f t="shared" si="98"/>
        <v>119</v>
      </c>
      <c r="EH22" s="146">
        <f t="shared" si="99"/>
        <v>119</v>
      </c>
      <c r="EI22" s="66">
        <f>VLOOKUP($A22,'sales data 3'!$B$2:$BI$21,EI$1+1,0)</f>
        <v>16</v>
      </c>
      <c r="EJ22" s="77">
        <f t="shared" si="100"/>
        <v>0</v>
      </c>
      <c r="EK22" s="146">
        <f t="shared" si="101"/>
        <v>103</v>
      </c>
      <c r="EL22" s="146">
        <f t="shared" si="102"/>
        <v>103</v>
      </c>
      <c r="EM22" s="66">
        <f>VLOOKUP($A22,'sales data 3'!$B$2:$BI$21,EM$1+1,0)</f>
        <v>0</v>
      </c>
      <c r="EN22" s="77">
        <v>0.0</v>
      </c>
      <c r="EO22" s="146">
        <f t="shared" si="103"/>
        <v>103</v>
      </c>
      <c r="EP22" s="146">
        <f t="shared" si="104"/>
        <v>103</v>
      </c>
      <c r="EQ22" s="66">
        <f>VLOOKUP($A22,'sales data 3'!$B$2:$BI$21,EQ$1+1,0)</f>
        <v>5</v>
      </c>
      <c r="ER22" s="77">
        <f t="shared" si="105"/>
        <v>0</v>
      </c>
      <c r="ES22" s="146">
        <f t="shared" si="106"/>
        <v>98</v>
      </c>
      <c r="ET22" s="146">
        <f t="shared" si="107"/>
        <v>98</v>
      </c>
      <c r="EU22" s="66">
        <f>VLOOKUP($A22,'sales data 3'!$B$2:$BI$21,EU$1+1,0)</f>
        <v>2</v>
      </c>
      <c r="EV22" s="77">
        <f t="shared" si="108"/>
        <v>0</v>
      </c>
      <c r="EW22" s="146">
        <f t="shared" si="109"/>
        <v>96</v>
      </c>
      <c r="EX22" s="146">
        <f t="shared" si="110"/>
        <v>96</v>
      </c>
      <c r="EY22" s="66">
        <f>VLOOKUP($A22,'sales data 3'!$B$2:$BI$21,EY$1+1,0)</f>
        <v>0</v>
      </c>
      <c r="EZ22" s="77">
        <f t="shared" si="111"/>
        <v>0</v>
      </c>
      <c r="FA22" s="146">
        <f t="shared" si="112"/>
        <v>96</v>
      </c>
      <c r="FB22" s="146">
        <f t="shared" si="113"/>
        <v>96</v>
      </c>
      <c r="FC22" s="66">
        <f>VLOOKUP($A22,'sales data 3'!$B$2:$BI$21,FC$1+1,0)</f>
        <v>8</v>
      </c>
      <c r="FD22" s="77">
        <f t="shared" si="114"/>
        <v>0</v>
      </c>
      <c r="FE22" s="146">
        <f t="shared" si="115"/>
        <v>88</v>
      </c>
      <c r="FF22" s="146">
        <f t="shared" si="116"/>
        <v>88</v>
      </c>
      <c r="FG22" s="66">
        <f>VLOOKUP($A22,'sales data 3'!$B$2:$BI$21,FG$1+1,0)</f>
        <v>4</v>
      </c>
      <c r="FH22" s="77">
        <f t="shared" si="117"/>
        <v>0</v>
      </c>
      <c r="FI22" s="146">
        <f t="shared" si="118"/>
        <v>84</v>
      </c>
      <c r="FJ22" s="146">
        <f t="shared" si="119"/>
        <v>84</v>
      </c>
      <c r="FK22" s="66">
        <f>VLOOKUP($A22,'sales data 3'!$B$2:$BI$21,FK$1+1,0)</f>
        <v>20</v>
      </c>
      <c r="FL22" s="77">
        <f t="shared" si="120"/>
        <v>0</v>
      </c>
      <c r="FM22" s="146">
        <f t="shared" si="121"/>
        <v>64</v>
      </c>
      <c r="FN22" s="146">
        <f t="shared" si="122"/>
        <v>64</v>
      </c>
      <c r="FO22" s="66">
        <f>VLOOKUP($A22,'sales data 3'!$B$2:$BI$21,FO$1+1,0)</f>
        <v>0</v>
      </c>
      <c r="FP22" s="77">
        <f t="shared" si="123"/>
        <v>0</v>
      </c>
      <c r="FQ22" s="146">
        <f t="shared" si="124"/>
        <v>64</v>
      </c>
      <c r="FR22" s="146">
        <f t="shared" si="125"/>
        <v>64</v>
      </c>
      <c r="FS22" s="66">
        <f>VLOOKUP($A22,'sales data 3'!$B$2:$BI$21,FS$1+1,0)</f>
        <v>8</v>
      </c>
      <c r="FT22" s="77">
        <v>300.0</v>
      </c>
      <c r="FU22" s="146">
        <f t="shared" si="126"/>
        <v>356</v>
      </c>
      <c r="FV22" s="146">
        <f t="shared" si="127"/>
        <v>356</v>
      </c>
      <c r="FW22" s="66">
        <f>VLOOKUP($A22,'sales data 3'!$B$2:$BI$21,FW$1+1,0)</f>
        <v>0</v>
      </c>
      <c r="FX22" s="77">
        <f t="shared" si="128"/>
        <v>0</v>
      </c>
      <c r="FY22" s="146">
        <f t="shared" si="129"/>
        <v>356</v>
      </c>
      <c r="FZ22" s="146">
        <f t="shared" si="130"/>
        <v>356</v>
      </c>
      <c r="GA22" s="66">
        <f>VLOOKUP($A22,'sales data 3'!$B$2:$BI$21,GA$1+1,0)</f>
        <v>21</v>
      </c>
      <c r="GB22" s="77">
        <f t="shared" si="131"/>
        <v>0</v>
      </c>
      <c r="GC22" s="146">
        <f t="shared" si="132"/>
        <v>335</v>
      </c>
      <c r="GD22" s="146">
        <f t="shared" si="133"/>
        <v>335</v>
      </c>
      <c r="GE22" s="66">
        <f>VLOOKUP($A22,'sales data 3'!$B$2:$BI$21,GE$1+1,0)</f>
        <v>0</v>
      </c>
      <c r="GF22" s="77">
        <f t="shared" si="134"/>
        <v>0</v>
      </c>
      <c r="GG22" s="146">
        <f t="shared" si="135"/>
        <v>335</v>
      </c>
      <c r="GH22" s="146">
        <f t="shared" si="136"/>
        <v>335</v>
      </c>
      <c r="GI22" s="66">
        <f>VLOOKUP($A22,'sales data 3'!$B$2:$BI$21,GI$1+1,0)</f>
        <v>50</v>
      </c>
      <c r="GJ22" s="77">
        <f t="shared" si="137"/>
        <v>0</v>
      </c>
      <c r="GK22" s="146">
        <f t="shared" si="138"/>
        <v>285</v>
      </c>
      <c r="GL22" s="146">
        <f t="shared" si="139"/>
        <v>285</v>
      </c>
      <c r="GM22" s="66">
        <f>VLOOKUP($A22,'sales data 3'!$B$2:$BI$21,GM$1+1,0)</f>
        <v>0</v>
      </c>
      <c r="GN22" s="77">
        <f t="shared" si="140"/>
        <v>0</v>
      </c>
      <c r="GO22" s="146">
        <f t="shared" si="141"/>
        <v>285</v>
      </c>
      <c r="GP22" s="146">
        <f t="shared" si="142"/>
        <v>285</v>
      </c>
      <c r="GQ22" s="66">
        <f>VLOOKUP($A22,'sales data 3'!$B$2:$BI$21,GQ$1+1,0)</f>
        <v>0</v>
      </c>
      <c r="GR22" s="77">
        <f t="shared" si="143"/>
        <v>0</v>
      </c>
      <c r="GS22" s="146">
        <f t="shared" si="144"/>
        <v>285</v>
      </c>
      <c r="GT22" s="146">
        <f t="shared" si="145"/>
        <v>285</v>
      </c>
      <c r="GU22" s="66">
        <f>VLOOKUP($A22,'sales data 3'!$B$2:$BI$21,GU$1+1,0)</f>
        <v>0</v>
      </c>
      <c r="GV22" s="77">
        <f t="shared" si="146"/>
        <v>0</v>
      </c>
      <c r="GW22" s="146">
        <f t="shared" si="147"/>
        <v>285</v>
      </c>
      <c r="GX22" s="146">
        <f t="shared" si="148"/>
        <v>285</v>
      </c>
      <c r="GY22" s="66">
        <f>VLOOKUP($A22,'sales data 3'!$B$2:$BI$21,GY$1+1,0)</f>
        <v>0</v>
      </c>
      <c r="GZ22" s="77">
        <f t="shared" si="149"/>
        <v>0</v>
      </c>
      <c r="HA22" s="146">
        <f t="shared" si="150"/>
        <v>285</v>
      </c>
      <c r="HB22" s="146">
        <f t="shared" si="151"/>
        <v>285</v>
      </c>
      <c r="HC22" s="66">
        <f>VLOOKUP($A22,'sales data 3'!$B$2:$BI$21,HC$1+1,0)</f>
        <v>6</v>
      </c>
      <c r="HD22" s="77">
        <f t="shared" si="152"/>
        <v>0</v>
      </c>
      <c r="HE22" s="146">
        <f t="shared" si="153"/>
        <v>279</v>
      </c>
      <c r="HF22" s="146">
        <f t="shared" si="154"/>
        <v>279</v>
      </c>
      <c r="HG22" s="66">
        <f>VLOOKUP($A22,'sales data 3'!$B$2:$BI$21,HG$1+1,0)</f>
        <v>6</v>
      </c>
      <c r="HH22" s="77">
        <f t="shared" si="155"/>
        <v>0</v>
      </c>
      <c r="HI22" s="146">
        <f t="shared" si="156"/>
        <v>273</v>
      </c>
      <c r="HJ22" s="146">
        <f t="shared" si="157"/>
        <v>273</v>
      </c>
      <c r="HK22" s="66">
        <f>VLOOKUP($A22,'sales data 3'!$B$2:$BI$21,HK$1+1,0)</f>
        <v>0</v>
      </c>
      <c r="HL22" s="77">
        <f t="shared" si="158"/>
        <v>0</v>
      </c>
      <c r="HM22" s="146">
        <f t="shared" si="159"/>
        <v>273</v>
      </c>
      <c r="HN22" s="146">
        <f t="shared" si="160"/>
        <v>273</v>
      </c>
      <c r="HO22" s="66">
        <f>VLOOKUP($A22,'sales data 3'!$B$2:$BI$21,HO$1+1,0)</f>
        <v>30</v>
      </c>
      <c r="HP22" s="77">
        <v>0.0</v>
      </c>
      <c r="HQ22" s="146">
        <f t="shared" si="161"/>
        <v>243</v>
      </c>
      <c r="HR22" s="146">
        <f t="shared" si="162"/>
        <v>243</v>
      </c>
      <c r="HS22" s="66">
        <f>VLOOKUP($A22,'sales data 3'!$B$2:$BI$21,HS$1+1,0)</f>
        <v>30</v>
      </c>
      <c r="HT22" s="77">
        <f t="shared" si="163"/>
        <v>0</v>
      </c>
      <c r="HU22" s="146">
        <f t="shared" si="164"/>
        <v>213</v>
      </c>
      <c r="HV22" s="146">
        <f t="shared" si="165"/>
        <v>213</v>
      </c>
      <c r="HW22" s="66">
        <f>VLOOKUP($A22,'sales data 3'!$B$2:$BI$21,HW$1+1,0)</f>
        <v>5</v>
      </c>
      <c r="HX22" s="77">
        <f t="shared" si="166"/>
        <v>0</v>
      </c>
      <c r="HY22" s="146">
        <f t="shared" si="167"/>
        <v>208</v>
      </c>
      <c r="HZ22" s="146">
        <f t="shared" si="168"/>
        <v>208</v>
      </c>
      <c r="IA22" s="66">
        <f>VLOOKUP($A22,'sales data 3'!$B$2:$BI$21,IA$1+1,0)</f>
        <v>0</v>
      </c>
      <c r="IB22" s="77">
        <f t="shared" si="169"/>
        <v>0</v>
      </c>
      <c r="IC22" s="146">
        <f t="shared" si="170"/>
        <v>208</v>
      </c>
      <c r="IE22" s="66"/>
      <c r="II22" s="66"/>
      <c r="IM22" s="66"/>
      <c r="IQ22" s="66"/>
      <c r="IU22" s="66"/>
    </row>
    <row r="33">
      <c r="B33" s="146"/>
      <c r="C33" s="146"/>
    </row>
    <row r="34">
      <c r="B34" s="146"/>
      <c r="C34" s="146"/>
    </row>
    <row r="35">
      <c r="B35" s="146"/>
      <c r="C35" s="146"/>
    </row>
    <row r="36">
      <c r="B36" s="146"/>
      <c r="C36" s="146"/>
    </row>
    <row r="37">
      <c r="B37" s="146"/>
      <c r="C37" s="146"/>
    </row>
    <row r="38">
      <c r="B38" s="146"/>
      <c r="C38" s="146"/>
    </row>
    <row r="39">
      <c r="B39" s="146"/>
      <c r="C39" s="146"/>
    </row>
    <row r="40">
      <c r="B40" s="146"/>
      <c r="C40" s="146"/>
    </row>
    <row r="41">
      <c r="B41" s="146"/>
      <c r="C41" s="146"/>
    </row>
    <row r="42">
      <c r="B42" s="146"/>
      <c r="C42" s="146"/>
    </row>
    <row r="43">
      <c r="B43" s="146"/>
      <c r="C43" s="146"/>
      <c r="F43" s="146"/>
    </row>
    <row r="44">
      <c r="B44" s="146"/>
      <c r="C44" s="146"/>
      <c r="F44" s="146"/>
    </row>
    <row r="45">
      <c r="B45" s="146"/>
      <c r="C45" s="146"/>
      <c r="F45" s="146"/>
    </row>
    <row r="46">
      <c r="B46" s="146"/>
      <c r="C46" s="146"/>
      <c r="F46" s="146"/>
    </row>
    <row r="47">
      <c r="B47" s="146"/>
      <c r="C47" s="146"/>
      <c r="F47" s="146"/>
    </row>
    <row r="48">
      <c r="B48" s="146"/>
      <c r="C48" s="146"/>
      <c r="F48" s="146"/>
    </row>
    <row r="49">
      <c r="B49" s="146"/>
      <c r="C49" s="146"/>
      <c r="F49" s="146"/>
    </row>
    <row r="50">
      <c r="B50" s="146"/>
      <c r="C50" s="146"/>
      <c r="F50" s="146"/>
    </row>
    <row r="51">
      <c r="B51" s="146"/>
      <c r="C51" s="146"/>
      <c r="F51" s="146"/>
    </row>
    <row r="52">
      <c r="F52" s="146"/>
    </row>
    <row r="53">
      <c r="F53" s="146"/>
    </row>
    <row r="54">
      <c r="F54" s="146"/>
    </row>
    <row r="55">
      <c r="F55" s="146"/>
    </row>
    <row r="56">
      <c r="F56" s="146"/>
    </row>
    <row r="57">
      <c r="F57" s="146"/>
    </row>
    <row r="58">
      <c r="F58" s="146"/>
    </row>
    <row r="59">
      <c r="F59" s="146"/>
    </row>
    <row r="60">
      <c r="F60" s="146"/>
    </row>
    <row r="61">
      <c r="F61" s="146"/>
    </row>
  </sheetData>
  <mergeCells count="64">
    <mergeCell ref="HR2:HU2"/>
    <mergeCell ref="HV2:HY2"/>
    <mergeCell ref="HZ2:IC2"/>
    <mergeCell ref="ID2:IG2"/>
    <mergeCell ref="IH2:IK2"/>
    <mergeCell ref="IL2:IO2"/>
    <mergeCell ref="IP2:IS2"/>
    <mergeCell ref="IT2:IW2"/>
    <mergeCell ref="GP2:GS2"/>
    <mergeCell ref="GT2:GW2"/>
    <mergeCell ref="GX2:HA2"/>
    <mergeCell ref="HB2:HE2"/>
    <mergeCell ref="HF2:HI2"/>
    <mergeCell ref="HJ2:HM2"/>
    <mergeCell ref="HN2:HQ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</mergeCells>
  <conditionalFormatting sqref="E4:E22">
    <cfRule type="cellIs" dxfId="0" priority="1" operator="lessThan">
      <formula>30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25"/>
    <col customWidth="1" min="2" max="2" width="27.63"/>
    <col customWidth="1" min="22" max="22" width="15.5"/>
  </cols>
  <sheetData>
    <row r="1">
      <c r="A1" s="12" t="s">
        <v>24</v>
      </c>
      <c r="B1" s="12" t="s">
        <v>25</v>
      </c>
      <c r="C1" s="13" t="s">
        <v>26</v>
      </c>
      <c r="D1" s="13" t="s">
        <v>27</v>
      </c>
      <c r="E1" s="13" t="s">
        <v>28</v>
      </c>
      <c r="F1" s="13" t="s">
        <v>8</v>
      </c>
      <c r="G1" s="13" t="s">
        <v>9</v>
      </c>
      <c r="H1" s="13" t="s">
        <v>10</v>
      </c>
      <c r="I1" s="13" t="s">
        <v>11</v>
      </c>
      <c r="J1" s="13" t="s">
        <v>12</v>
      </c>
      <c r="K1" s="13" t="s">
        <v>13</v>
      </c>
      <c r="L1" s="13" t="s">
        <v>14</v>
      </c>
      <c r="M1" s="13" t="s">
        <v>15</v>
      </c>
      <c r="N1" s="13" t="s">
        <v>16</v>
      </c>
      <c r="O1" s="13" t="s">
        <v>17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2" t="s">
        <v>29</v>
      </c>
      <c r="W1" s="12" t="s">
        <v>30</v>
      </c>
      <c r="X1" s="12" t="s">
        <v>31</v>
      </c>
      <c r="Y1" s="14" t="s">
        <v>32</v>
      </c>
      <c r="Z1" s="14" t="s">
        <v>33</v>
      </c>
      <c r="AA1" s="12" t="s">
        <v>34</v>
      </c>
      <c r="AB1" s="11"/>
    </row>
    <row r="2">
      <c r="A2" s="15">
        <f>date(2021,1,1)</f>
        <v>44197</v>
      </c>
      <c r="B2" s="8" t="s">
        <v>35</v>
      </c>
      <c r="C2" s="8">
        <v>0.0</v>
      </c>
      <c r="D2" s="8">
        <v>1.0</v>
      </c>
      <c r="E2" s="8">
        <v>2.0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10.0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f t="shared" ref="V2:V119" si="1">SUM(B2:U2)</f>
        <v>13</v>
      </c>
      <c r="W2" s="8" t="str">
        <f t="shared" ref="W2:W119" si="2">TEXT(A2,"dddd")</f>
        <v>Friday</v>
      </c>
      <c r="X2" s="8" t="str">
        <f t="shared" ref="X2:X119" si="3">TEXT(A2,"mmmm")</f>
        <v>January</v>
      </c>
      <c r="Y2" s="16">
        <f>($C2*Price!$E$2)+($D2*Price!$E$3)+($E2*Price!$E$4)+($F2*Price!$E$5)+($G2*Price!$E$6)+($H2*Price!$E$7)+($I2*Price!$E$8)+($J2*Price!$E$9)+($K2*Price!$E$10)+($L2*Price!$E$11)+($M2*Price!$E$12)+($N2*Price!$E$13)+($O2*Price!$E$14)+($P2*Price!$E$15)+($Q2*Price!$E$16)+($R2*Price!$E$17)+($S2*Price!$E$18)+($T2*Price!$E$19)+($U2*Price!$E$20)</f>
        <v>4054</v>
      </c>
      <c r="Z2" s="16">
        <f>($C2*Price!$C$2)+($D2*Price!$C$3)+($E2*Price!$C$4)+($F2*Price!$C$5)+($G2*Price!$C$6)+($H2*Price!$C$7)+($I2*Price!$C$8)+($J2*Price!$C$9)+($K2*Price!$C$10)+($L2*Price!$C$11)+($M2*Price!$C$12)+($N2*Price!$C$13)+($O2*Price!$C$14)+($P2*Price!$C$15)+($Q2*Price!$C$16)+($R2*Price!$C$17)+($S2*Price!$C$18)+($T2*Price!$C$19)+($U2*Price!$C$20)</f>
        <v>3575</v>
      </c>
      <c r="AA2" s="16">
        <f t="shared" ref="AA2:AA119" si="4">Y2-Z2</f>
        <v>479</v>
      </c>
      <c r="AB2" s="8"/>
    </row>
    <row r="3">
      <c r="A3" s="15">
        <f>A2</f>
        <v>44197</v>
      </c>
      <c r="B3" s="8" t="s">
        <v>4</v>
      </c>
      <c r="C3" s="8">
        <v>0.0</v>
      </c>
      <c r="D3" s="8">
        <v>0.0</v>
      </c>
      <c r="E3" s="8">
        <v>10.0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10.0</v>
      </c>
      <c r="V3" s="8">
        <f t="shared" si="1"/>
        <v>20</v>
      </c>
      <c r="W3" s="8" t="str">
        <f t="shared" si="2"/>
        <v>Friday</v>
      </c>
      <c r="X3" s="8" t="str">
        <f t="shared" si="3"/>
        <v>January</v>
      </c>
      <c r="Y3" s="16">
        <f>($C3*Price!$D$2)+($D3*Price!$D$3)+($E3*Price!$D$4)+($F3*Price!$D$5)+($G3*Price!$D$6)+($H3*Price!$D$7)+($I3*Price!$D$8)+($J3*Price!$D$9)+($K3*Price!$D$10)+($L3*Price!$D$11)+($M3*Price!$D$12)+($N3*Price!$D$13)+($O3*Price!$D$14)+($P3*Price!$D$15)+($Q3*Price!$D$16)+($R3*Price!$D$17)+($S3*Price!$D$18)+($T3*Price!$D$19)+($U3*Price!$D$20)</f>
        <v>9900</v>
      </c>
      <c r="Z3" s="16">
        <f>($C3*Price!$C$2)+($D3*Price!$C$3)+($E3*Price!$C$4)+($F3*Price!$C$5)+($G3*Price!$C$6)+($H3*Price!$C$7)+($I3*Price!$C$8)+($J3*Price!$C$9)+($K3*Price!$C$10)+($L3*Price!$C$11)+($M3*Price!$C$12)+($N3*Price!$C$13)+($O3*Price!$C$14)+($P3*Price!$C$15)+($Q3*Price!$C$16)+($R3*Price!$C$17)+($S3*Price!$C$18)+($T3*Price!$C$19)+($U3*Price!$C$20)</f>
        <v>9100</v>
      </c>
      <c r="AA3" s="16">
        <f t="shared" si="4"/>
        <v>800</v>
      </c>
      <c r="AB3" s="8"/>
    </row>
    <row r="4">
      <c r="A4" s="15">
        <f>A3+1</f>
        <v>44198</v>
      </c>
      <c r="B4" s="8" t="s">
        <v>35</v>
      </c>
      <c r="C4" s="8">
        <v>0.0</v>
      </c>
      <c r="D4" s="8">
        <v>5.0</v>
      </c>
      <c r="E4" s="8">
        <v>4.0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15.0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f t="shared" si="1"/>
        <v>24</v>
      </c>
      <c r="W4" s="8" t="str">
        <f t="shared" si="2"/>
        <v>Saturday</v>
      </c>
      <c r="X4" s="8" t="str">
        <f t="shared" si="3"/>
        <v>January</v>
      </c>
      <c r="Y4" s="16">
        <f>($C4*Price!$E$2)+($D4*Price!$E$3)+($E4*Price!$E$4)+($F4*Price!$E$5)+($G4*Price!$E$6)+($H4*Price!$E$7)+($I4*Price!$E$8)+($J4*Price!$E$9)+($K4*Price!$E$10)+($L4*Price!$E$11)+($M4*Price!$E$12)+($N4*Price!$E$13)+($O4*Price!$E$14)+($P4*Price!$E$15)+($Q4*Price!$E$16)+($R4*Price!$E$17)+($S4*Price!$E$18)+($T4*Price!$E$19)+($U4*Price!$E$20)</f>
        <v>10761</v>
      </c>
      <c r="Z4" s="16">
        <f>($C4*Price!$C$2)+($D4*Price!$C$3)+($E4*Price!$C$4)+($F4*Price!$C$5)+($G4*Price!$C$6)+($H4*Price!$C$7)+($I4*Price!$C$8)+($J4*Price!$C$9)+($K4*Price!$C$10)+($L4*Price!$C$11)+($M4*Price!$C$12)+($N4*Price!$C$13)+($O4*Price!$C$14)+($P4*Price!$C$15)+($Q4*Price!$C$16)+($R4*Price!$C$17)+($S4*Price!$C$18)+($T4*Price!$C$19)+($U4*Price!$C$20)</f>
        <v>9565</v>
      </c>
      <c r="AA4" s="16">
        <f t="shared" si="4"/>
        <v>1196</v>
      </c>
      <c r="AB4" s="8"/>
    </row>
    <row r="5">
      <c r="A5" s="15">
        <f>A4</f>
        <v>44198</v>
      </c>
      <c r="B5" s="8" t="s">
        <v>4</v>
      </c>
      <c r="C5" s="8">
        <v>10.0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20.0</v>
      </c>
      <c r="P5" s="8">
        <v>10.0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f t="shared" si="1"/>
        <v>40</v>
      </c>
      <c r="W5" s="8" t="str">
        <f t="shared" si="2"/>
        <v>Saturday</v>
      </c>
      <c r="X5" s="8" t="str">
        <f t="shared" si="3"/>
        <v>January</v>
      </c>
      <c r="Y5" s="16">
        <f>($C5*Price!$D$2)+($D5*Price!$D$3)+($E5*Price!$D$4)+($F5*Price!$D$5)+($G5*Price!$D$6)+($H5*Price!$D$7)+($I5*Price!$D$8)+($J5*Price!$D$9)+($K5*Price!$D$10)+($L5*Price!$D$11)+($M5*Price!$D$12)+($N5*Price!$D$13)+($O5*Price!$D$14)+($P5*Price!$D$15)+($Q5*Price!$D$16)+($R5*Price!$D$17)+($S5*Price!$D$18)+($T5*Price!$D$19)+($U5*Price!$D$20)</f>
        <v>11400</v>
      </c>
      <c r="Z5" s="16">
        <f>($C5*Price!$C$2)+($D5*Price!$C$3)+($E5*Price!$C$4)+($F5*Price!$C$5)+($G5*Price!$C$6)+($H5*Price!$C$7)+($I5*Price!$C$8)+($J5*Price!$C$9)+($K5*Price!$C$10)+($L5*Price!$C$11)+($M5*Price!$C$12)+($N5*Price!$C$13)+($O5*Price!$C$14)+($P5*Price!$C$15)+($Q5*Price!$C$16)+($R5*Price!$C$17)+($S5*Price!$C$18)+($T5*Price!$C$19)+($U5*Price!$C$20)</f>
        <v>9900</v>
      </c>
      <c r="AA5" s="16">
        <f t="shared" si="4"/>
        <v>1500</v>
      </c>
      <c r="AB5" s="8"/>
    </row>
    <row r="6">
      <c r="A6" s="15">
        <f>A5+1</f>
        <v>44199</v>
      </c>
      <c r="B6" s="8" t="s">
        <v>35</v>
      </c>
      <c r="C6" s="8">
        <v>17.0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15.0</v>
      </c>
      <c r="S6" s="8">
        <v>0.0</v>
      </c>
      <c r="T6" s="8">
        <v>0.0</v>
      </c>
      <c r="U6" s="8">
        <v>0.0</v>
      </c>
      <c r="V6" s="8">
        <f t="shared" si="1"/>
        <v>32</v>
      </c>
      <c r="W6" s="8" t="str">
        <f t="shared" si="2"/>
        <v>Sunday</v>
      </c>
      <c r="X6" s="8" t="str">
        <f t="shared" si="3"/>
        <v>January</v>
      </c>
      <c r="Y6" s="16">
        <f>($C6*Price!$E$2)+($D6*Price!$E$3)+($E6*Price!$E$4)+($F6*Price!$E$5)+($G6*Price!$E$6)+($H6*Price!$E$7)+($I6*Price!$E$8)+($J6*Price!$E$9)+($K6*Price!$E$10)+($L6*Price!$E$11)+($M6*Price!$E$12)+($N6*Price!$E$13)+($O6*Price!$E$14)+($P6*Price!$E$15)+($Q6*Price!$E$16)+($R6*Price!$E$17)+($S6*Price!$E$18)+($T6*Price!$E$19)+($U6*Price!$E$20)</f>
        <v>14100</v>
      </c>
      <c r="Z6" s="16">
        <f>($C6*Price!$C$2)+($D6*Price!$C$3)+($E6*Price!$C$4)+($F6*Price!$C$5)+($G6*Price!$C$6)+($H6*Price!$C$7)+($I6*Price!$C$8)+($J6*Price!$C$9)+($K6*Price!$C$10)+($L6*Price!$C$11)+($M6*Price!$C$12)+($N6*Price!$C$13)+($O6*Price!$C$14)+($P6*Price!$C$15)+($Q6*Price!$C$16)+($R6*Price!$C$17)+($S6*Price!$C$18)+($T6*Price!$C$19)+($U6*Price!$C$20)</f>
        <v>11960</v>
      </c>
      <c r="AA6" s="16">
        <f t="shared" si="4"/>
        <v>2140</v>
      </c>
      <c r="AB6" s="8"/>
    </row>
    <row r="7">
      <c r="A7" s="15">
        <f>A6</f>
        <v>44199</v>
      </c>
      <c r="B7" s="8" t="s">
        <v>4</v>
      </c>
      <c r="C7" s="8">
        <v>0.0</v>
      </c>
      <c r="D7" s="8">
        <v>0.0</v>
      </c>
      <c r="E7" s="8">
        <v>10.0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30.0</v>
      </c>
      <c r="L7" s="8">
        <v>0.0</v>
      </c>
      <c r="M7" s="8">
        <v>0.0</v>
      </c>
      <c r="N7" s="8">
        <v>0.0</v>
      </c>
      <c r="O7" s="8">
        <v>40.0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f t="shared" si="1"/>
        <v>80</v>
      </c>
      <c r="W7" s="8" t="str">
        <f t="shared" si="2"/>
        <v>Sunday</v>
      </c>
      <c r="X7" s="8" t="str">
        <f t="shared" si="3"/>
        <v>January</v>
      </c>
      <c r="Y7" s="16">
        <f>($C7*Price!$D$2)+($D7*Price!$D$3)+($E7*Price!$D$4)+($F7*Price!$D$5)+($G7*Price!$D$6)+($H7*Price!$D$7)+($I7*Price!$D$8)+($J7*Price!$D$9)+($K7*Price!$D$10)+($L7*Price!$D$11)+($M7*Price!$D$12)+($N7*Price!$D$13)+($O7*Price!$D$14)+($P7*Price!$D$15)+($Q7*Price!$D$16)+($R7*Price!$D$17)+($S7*Price!$D$18)+($T7*Price!$D$19)+($U7*Price!$D$20)</f>
        <v>22050</v>
      </c>
      <c r="Z7" s="16">
        <f>($C7*Price!$C$2)+($D7*Price!$C$3)+($E7*Price!$C$4)+($F7*Price!$C$5)+($G7*Price!$C$6)+($H7*Price!$C$7)+($I7*Price!$C$8)+($J7*Price!$C$9)+($K7*Price!$C$10)+($L7*Price!$C$11)+($M7*Price!$C$12)+($N7*Price!$C$13)+($O7*Price!$C$14)+($P7*Price!$C$15)+($Q7*Price!$C$16)+($R7*Price!$C$17)+($S7*Price!$C$18)+($T7*Price!$C$19)+($U7*Price!$C$20)</f>
        <v>19050</v>
      </c>
      <c r="AA7" s="16">
        <f t="shared" si="4"/>
        <v>3000</v>
      </c>
      <c r="AB7" s="8"/>
    </row>
    <row r="8">
      <c r="A8" s="15">
        <f>A7+1</f>
        <v>44200</v>
      </c>
      <c r="B8" s="8" t="s">
        <v>35</v>
      </c>
      <c r="C8" s="8">
        <v>3.0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16.0</v>
      </c>
      <c r="L8" s="8">
        <v>18.0</v>
      </c>
      <c r="M8" s="8">
        <v>0.0</v>
      </c>
      <c r="N8" s="8">
        <v>0.0</v>
      </c>
      <c r="O8" s="8">
        <v>0.0</v>
      </c>
      <c r="P8" s="8">
        <v>0.0</v>
      </c>
      <c r="Q8" s="8">
        <v>20.0</v>
      </c>
      <c r="R8" s="8">
        <v>0.0</v>
      </c>
      <c r="S8" s="8">
        <v>0.0</v>
      </c>
      <c r="T8" s="8">
        <v>0.0</v>
      </c>
      <c r="U8" s="8">
        <v>0.0</v>
      </c>
      <c r="V8" s="8">
        <f t="shared" si="1"/>
        <v>57</v>
      </c>
      <c r="W8" s="8" t="str">
        <f t="shared" si="2"/>
        <v>Monday</v>
      </c>
      <c r="X8" s="8" t="str">
        <f t="shared" si="3"/>
        <v>January</v>
      </c>
      <c r="Y8" s="16">
        <f>($C8*Price!$E$2)+($D8*Price!$E$3)+($E8*Price!$E$4)+($F8*Price!$E$5)+($G8*Price!$E$6)+($H8*Price!$E$7)+($I8*Price!$E$8)+($J8*Price!$E$9)+($K8*Price!$E$10)+($L8*Price!$E$11)+($M8*Price!$E$12)+($N8*Price!$E$13)+($O8*Price!$E$14)+($P8*Price!$E$15)+($Q8*Price!$E$16)+($R8*Price!$E$17)+($S8*Price!$E$18)+($T8*Price!$E$19)+($U8*Price!$E$20)</f>
        <v>25218.6</v>
      </c>
      <c r="Z8" s="16">
        <f>($C8*Price!$C$2)+($D8*Price!$C$3)+($E8*Price!$C$4)+($F8*Price!$C$5)+($G8*Price!$C$6)+($H8*Price!$C$7)+($I8*Price!$C$8)+($J8*Price!$C$9)+($K8*Price!$C$10)+($L8*Price!$C$11)+($M8*Price!$C$12)+($N8*Price!$C$13)+($O8*Price!$C$14)+($P8*Price!$C$15)+($Q8*Price!$C$16)+($R8*Price!$C$17)+($S8*Price!$C$18)+($T8*Price!$C$19)+($U8*Price!$C$20)</f>
        <v>21740</v>
      </c>
      <c r="AA8" s="16">
        <f t="shared" si="4"/>
        <v>3478.6</v>
      </c>
      <c r="AB8" s="8"/>
    </row>
    <row r="9">
      <c r="A9" s="15">
        <f>A8</f>
        <v>44200</v>
      </c>
      <c r="B9" s="8" t="s">
        <v>4</v>
      </c>
      <c r="C9" s="8">
        <v>0.0</v>
      </c>
      <c r="D9" s="8">
        <v>5.0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f t="shared" si="1"/>
        <v>5</v>
      </c>
      <c r="W9" s="8" t="str">
        <f t="shared" si="2"/>
        <v>Monday</v>
      </c>
      <c r="X9" s="8" t="str">
        <f t="shared" si="3"/>
        <v>January</v>
      </c>
      <c r="Y9" s="16">
        <f>($C9*Price!$D$2)+($D9*Price!$D$3)+($E9*Price!$D$4)+($F9*Price!$D$5)+($G9*Price!$D$6)+($H9*Price!$D$7)+($I9*Price!$D$8)+($J9*Price!$D$9)+($K9*Price!$D$10)+($L9*Price!$D$11)+($M9*Price!$D$12)+($N9*Price!$D$13)+($O9*Price!$D$14)+($P9*Price!$D$15)+($Q9*Price!$D$16)+($R9*Price!$D$17)+($S9*Price!$D$18)+($T9*Price!$D$19)+($U9*Price!$D$20)</f>
        <v>1900</v>
      </c>
      <c r="Z9" s="16">
        <f>($C9*Price!$C$2)+($D9*Price!$C$3)+($E9*Price!$C$4)+($F9*Price!$C$5)+($G9*Price!$C$6)+($H9*Price!$C$7)+($I9*Price!$C$8)+($J9*Price!$C$9)+($K9*Price!$C$10)+($L9*Price!$C$11)+($M9*Price!$C$12)+($N9*Price!$C$13)+($O9*Price!$C$14)+($P9*Price!$C$15)+($Q9*Price!$C$16)+($R9*Price!$C$17)+($S9*Price!$C$18)+($T9*Price!$C$19)+($U9*Price!$C$20)</f>
        <v>1775</v>
      </c>
      <c r="AA9" s="16">
        <f t="shared" si="4"/>
        <v>125</v>
      </c>
      <c r="AB9" s="8"/>
    </row>
    <row r="10">
      <c r="A10" s="15">
        <f>A9+1</f>
        <v>44201</v>
      </c>
      <c r="B10" s="8" t="s">
        <v>35</v>
      </c>
      <c r="C10" s="8">
        <v>15.0</v>
      </c>
      <c r="D10" s="8">
        <v>2.0</v>
      </c>
      <c r="E10" s="8">
        <v>0.0</v>
      </c>
      <c r="F10" s="8">
        <v>10.0</v>
      </c>
      <c r="G10" s="8">
        <v>5.0</v>
      </c>
      <c r="H10" s="8">
        <v>3.0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1.0</v>
      </c>
      <c r="T10" s="8">
        <v>0.0</v>
      </c>
      <c r="U10" s="8">
        <v>0.0</v>
      </c>
      <c r="V10" s="8">
        <f t="shared" si="1"/>
        <v>36</v>
      </c>
      <c r="W10" s="8" t="str">
        <f t="shared" si="2"/>
        <v>Tuesday</v>
      </c>
      <c r="X10" s="8" t="str">
        <f t="shared" si="3"/>
        <v>January</v>
      </c>
      <c r="Y10" s="16">
        <f>($C10*Price!$E$2)+($D10*Price!$E$3)+($E10*Price!$E$4)+($F10*Price!$E$5)+($G10*Price!$E$6)+($H10*Price!$E$7)+($I10*Price!$E$8)+($J10*Price!$E$9)+($K10*Price!$E$10)+($L10*Price!$E$11)+($M10*Price!$E$12)+($N10*Price!$E$13)+($O10*Price!$E$14)+($P10*Price!$E$15)+($Q10*Price!$E$16)+($R10*Price!$E$17)+($S10*Price!$E$18)+($T10*Price!$E$19)+($U10*Price!$E$20)</f>
        <v>11755.25</v>
      </c>
      <c r="Z10" s="16">
        <f>($C10*Price!$C$2)+($D10*Price!$C$3)+($E10*Price!$C$4)+($F10*Price!$C$5)+($G10*Price!$C$6)+($H10*Price!$C$7)+($I10*Price!$C$8)+($J10*Price!$C$9)+($K10*Price!$C$10)+($L10*Price!$C$11)+($M10*Price!$C$12)+($N10*Price!$C$13)+($O10*Price!$C$14)+($P10*Price!$C$15)+($Q10*Price!$C$16)+($R10*Price!$C$17)+($S10*Price!$C$18)+($T10*Price!$C$19)+($U10*Price!$C$20)</f>
        <v>10360</v>
      </c>
      <c r="AA10" s="16">
        <f t="shared" si="4"/>
        <v>1395.25</v>
      </c>
      <c r="AB10" s="8"/>
    </row>
    <row r="11">
      <c r="A11" s="15">
        <f>A10</f>
        <v>44201</v>
      </c>
      <c r="B11" s="8" t="s">
        <v>4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15.0</v>
      </c>
      <c r="S11" s="8">
        <v>0.0</v>
      </c>
      <c r="T11" s="8">
        <v>0.0</v>
      </c>
      <c r="U11" s="8">
        <v>10.0</v>
      </c>
      <c r="V11" s="8">
        <f t="shared" si="1"/>
        <v>25</v>
      </c>
      <c r="W11" s="8" t="str">
        <f t="shared" si="2"/>
        <v>Tuesday</v>
      </c>
      <c r="X11" s="8" t="str">
        <f t="shared" si="3"/>
        <v>January</v>
      </c>
      <c r="Y11" s="16">
        <f>($C11*Price!$D$2)+($D11*Price!$D$3)+($E11*Price!$D$4)+($F11*Price!$D$5)+($G11*Price!$D$6)+($H11*Price!$D$7)+($I11*Price!$D$8)+($J11*Price!$D$9)+($K11*Price!$D$10)+($L11*Price!$D$11)+($M11*Price!$D$12)+($N11*Price!$D$13)+($O11*Price!$D$14)+($P11*Price!$D$15)+($Q11*Price!$D$16)+($R11*Price!$D$17)+($S11*Price!$D$18)+($T11*Price!$D$19)+($U11*Price!$D$20)</f>
        <v>10650</v>
      </c>
      <c r="Z11" s="16">
        <f>($C11*Price!$C$2)+($D11*Price!$C$3)+($E11*Price!$C$4)+($F11*Price!$C$5)+($G11*Price!$C$6)+($H11*Price!$C$7)+($I11*Price!$C$8)+($J11*Price!$C$9)+($K11*Price!$C$10)+($L11*Price!$C$11)+($M11*Price!$C$12)+($N11*Price!$C$13)+($O11*Price!$C$14)+($P11*Price!$C$15)+($Q11*Price!$C$16)+($R11*Price!$C$17)+($S11*Price!$C$18)+($T11*Price!$C$19)+($U11*Price!$C$20)</f>
        <v>9200</v>
      </c>
      <c r="AA11" s="16">
        <f t="shared" si="4"/>
        <v>1450</v>
      </c>
      <c r="AB11" s="8"/>
    </row>
    <row r="12">
      <c r="A12" s="15">
        <f>A11+1</f>
        <v>44202</v>
      </c>
      <c r="B12" s="8" t="s">
        <v>35</v>
      </c>
      <c r="C12" s="8">
        <v>10.0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8.0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5.0</v>
      </c>
      <c r="U12" s="8">
        <v>0.0</v>
      </c>
      <c r="V12" s="8">
        <f t="shared" si="1"/>
        <v>23</v>
      </c>
      <c r="W12" s="8" t="str">
        <f t="shared" si="2"/>
        <v>Wednesday</v>
      </c>
      <c r="X12" s="8" t="str">
        <f t="shared" si="3"/>
        <v>January</v>
      </c>
      <c r="Y12" s="16">
        <f>($C12*Price!$E$2)+($D12*Price!$E$3)+($E12*Price!$E$4)+($F12*Price!$E$5)+($G12*Price!$E$6)+($H12*Price!$E$7)+($I12*Price!$E$8)+($J12*Price!$E$9)+($K12*Price!$E$10)+($L12*Price!$E$11)+($M12*Price!$E$12)+($N12*Price!$E$13)+($O12*Price!$E$14)+($P12*Price!$E$15)+($Q12*Price!$E$16)+($R12*Price!$E$17)+($S12*Price!$E$18)+($T12*Price!$E$19)+($U12*Price!$E$20)</f>
        <v>6698</v>
      </c>
      <c r="Z12" s="16">
        <f>($C12*Price!$C$2)+($D12*Price!$C$3)+($E12*Price!$C$4)+($F12*Price!$C$5)+($G12*Price!$C$6)+($H12*Price!$C$7)+($I12*Price!$C$8)+($J12*Price!$C$9)+($K12*Price!$C$10)+($L12*Price!$C$11)+($M12*Price!$C$12)+($N12*Price!$C$13)+($O12*Price!$C$14)+($P12*Price!$C$15)+($Q12*Price!$C$16)+($R12*Price!$C$17)+($S12*Price!$C$18)+($T12*Price!$C$19)+($U12*Price!$C$20)</f>
        <v>5780</v>
      </c>
      <c r="AA12" s="16">
        <f t="shared" si="4"/>
        <v>918</v>
      </c>
      <c r="AB12" s="8"/>
    </row>
    <row r="13">
      <c r="A13" s="15">
        <f>A12</f>
        <v>44202</v>
      </c>
      <c r="B13" s="8" t="s">
        <v>4</v>
      </c>
      <c r="C13" s="8">
        <v>0.0</v>
      </c>
      <c r="D13" s="8">
        <v>0.0</v>
      </c>
      <c r="E13" s="8">
        <v>0.0</v>
      </c>
      <c r="F13" s="8">
        <v>2.0</v>
      </c>
      <c r="G13" s="8">
        <v>15.0</v>
      </c>
      <c r="H13" s="8">
        <v>0.0</v>
      </c>
      <c r="I13" s="8">
        <v>0.0</v>
      </c>
      <c r="J13" s="8">
        <v>0.0</v>
      </c>
      <c r="K13" s="8">
        <v>6.0</v>
      </c>
      <c r="L13" s="8">
        <v>0.0</v>
      </c>
      <c r="M13" s="8">
        <v>0.0</v>
      </c>
      <c r="N13" s="8">
        <v>0.0</v>
      </c>
      <c r="O13" s="8">
        <v>2.0</v>
      </c>
      <c r="P13" s="8">
        <v>0.0</v>
      </c>
      <c r="Q13" s="8">
        <v>4.0</v>
      </c>
      <c r="R13" s="8">
        <v>0.0</v>
      </c>
      <c r="S13" s="8">
        <v>0.0</v>
      </c>
      <c r="T13" s="8">
        <v>0.0</v>
      </c>
      <c r="U13" s="8">
        <v>0.0</v>
      </c>
      <c r="V13" s="8">
        <f t="shared" si="1"/>
        <v>29</v>
      </c>
      <c r="W13" s="8" t="str">
        <f t="shared" si="2"/>
        <v>Wednesday</v>
      </c>
      <c r="X13" s="8" t="str">
        <f t="shared" si="3"/>
        <v>January</v>
      </c>
      <c r="Y13" s="16">
        <f>($C13*Price!$D$2)+($D13*Price!$D$3)+($E13*Price!$D$4)+($F13*Price!$D$5)+($G13*Price!$D$6)+($H13*Price!$D$7)+($I13*Price!$D$8)+($J13*Price!$D$9)+($K13*Price!$D$10)+($L13*Price!$D$11)+($M13*Price!$D$12)+($N13*Price!$D$13)+($O13*Price!$D$14)+($P13*Price!$D$15)+($Q13*Price!$D$16)+($R13*Price!$D$17)+($S13*Price!$D$18)+($T13*Price!$D$19)+($U13*Price!$D$20)</f>
        <v>9225</v>
      </c>
      <c r="Z13" s="16">
        <f>($C13*Price!$C$2)+($D13*Price!$C$3)+($E13*Price!$C$4)+($F13*Price!$C$5)+($G13*Price!$C$6)+($H13*Price!$C$7)+($I13*Price!$C$8)+($J13*Price!$C$9)+($K13*Price!$C$10)+($L13*Price!$C$11)+($M13*Price!$C$12)+($N13*Price!$C$13)+($O13*Price!$C$14)+($P13*Price!$C$15)+($Q13*Price!$C$16)+($R13*Price!$C$17)+($S13*Price!$C$18)+($T13*Price!$C$19)+($U13*Price!$C$20)</f>
        <v>8460</v>
      </c>
      <c r="AA13" s="16">
        <f t="shared" si="4"/>
        <v>765</v>
      </c>
      <c r="AB13" s="8"/>
    </row>
    <row r="14">
      <c r="A14" s="15">
        <f>A13+1</f>
        <v>44203</v>
      </c>
      <c r="B14" s="8" t="s">
        <v>35</v>
      </c>
      <c r="C14" s="8">
        <v>5.0</v>
      </c>
      <c r="D14" s="8">
        <v>0.0</v>
      </c>
      <c r="E14" s="8">
        <v>15.0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f t="shared" si="1"/>
        <v>20</v>
      </c>
      <c r="W14" s="8" t="str">
        <f t="shared" si="2"/>
        <v>Thursday</v>
      </c>
      <c r="X14" s="8" t="str">
        <f t="shared" si="3"/>
        <v>January</v>
      </c>
      <c r="Y14" s="16">
        <f>($C14*Price!$E$2)+($D14*Price!$E$3)+($E14*Price!$E$4)+($F14*Price!$E$5)+($G14*Price!$E$6)+($H14*Price!$E$7)+($I14*Price!$E$8)+($J14*Price!$E$9)+($K14*Price!$E$10)+($L14*Price!$E$11)+($M14*Price!$E$12)+($N14*Price!$E$13)+($O14*Price!$E$14)+($P14*Price!$E$15)+($Q14*Price!$E$16)+($R14*Price!$E$17)+($S14*Price!$E$18)+($T14*Price!$E$19)+($U14*Price!$E$20)</f>
        <v>13387.5</v>
      </c>
      <c r="Z14" s="16">
        <f>($C14*Price!$C$2)+($D14*Price!$C$3)+($E14*Price!$C$4)+($F14*Price!$C$5)+($G14*Price!$C$6)+($H14*Price!$C$7)+($I14*Price!$C$8)+($J14*Price!$C$9)+($K14*Price!$C$10)+($L14*Price!$C$11)+($M14*Price!$C$12)+($N14*Price!$C$13)+($O14*Price!$C$14)+($P14*Price!$C$15)+($Q14*Price!$C$16)+($R14*Price!$C$17)+($S14*Price!$C$18)+($T14*Price!$C$19)+($U14*Price!$C$20)</f>
        <v>12050</v>
      </c>
      <c r="AA14" s="16">
        <f t="shared" si="4"/>
        <v>1337.5</v>
      </c>
      <c r="AB14" s="8"/>
    </row>
    <row r="15">
      <c r="A15" s="15">
        <f>A14</f>
        <v>44203</v>
      </c>
      <c r="B15" s="8" t="s">
        <v>4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10.0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20.0</v>
      </c>
      <c r="U15" s="8">
        <v>0.0</v>
      </c>
      <c r="V15" s="8">
        <f t="shared" si="1"/>
        <v>30</v>
      </c>
      <c r="W15" s="8" t="str">
        <f t="shared" si="2"/>
        <v>Thursday</v>
      </c>
      <c r="X15" s="8" t="str">
        <f t="shared" si="3"/>
        <v>January</v>
      </c>
      <c r="Y15" s="16">
        <f>($C15*Price!$D$2)+($D15*Price!$D$3)+($E15*Price!$D$4)+($F15*Price!$D$5)+($G15*Price!$D$6)+($H15*Price!$D$7)+($I15*Price!$D$8)+($J15*Price!$D$9)+($K15*Price!$D$10)+($L15*Price!$D$11)+($M15*Price!$D$12)+($N15*Price!$D$13)+($O15*Price!$D$14)+($P15*Price!$D$15)+($Q15*Price!$D$16)+($R15*Price!$D$17)+($S15*Price!$D$18)+($T15*Price!$D$19)+($U15*Price!$D$20)</f>
        <v>4400</v>
      </c>
      <c r="Z15" s="16">
        <f>($C15*Price!$C$2)+($D15*Price!$C$3)+($E15*Price!$C$4)+($F15*Price!$C$5)+($G15*Price!$C$6)+($H15*Price!$C$7)+($I15*Price!$C$8)+($J15*Price!$C$9)+($K15*Price!$C$10)+($L15*Price!$C$11)+($M15*Price!$C$12)+($N15*Price!$C$13)+($O15*Price!$C$14)+($P15*Price!$C$15)+($Q15*Price!$C$16)+($R15*Price!$C$17)+($S15*Price!$C$18)+($T15*Price!$C$19)+($U15*Price!$C$20)</f>
        <v>3800</v>
      </c>
      <c r="AA15" s="16">
        <f t="shared" si="4"/>
        <v>600</v>
      </c>
      <c r="AB15" s="8"/>
    </row>
    <row r="16">
      <c r="A16" s="15">
        <f>A15+1</f>
        <v>44204</v>
      </c>
      <c r="B16" s="8" t="s">
        <v>35</v>
      </c>
      <c r="C16" s="8">
        <v>4.0</v>
      </c>
      <c r="D16" s="8">
        <v>5.0</v>
      </c>
      <c r="E16" s="8">
        <v>0.0</v>
      </c>
      <c r="F16" s="8">
        <v>0.0</v>
      </c>
      <c r="G16" s="8">
        <v>2.0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2.0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f t="shared" si="1"/>
        <v>13</v>
      </c>
      <c r="W16" s="8" t="str">
        <f t="shared" si="2"/>
        <v>Friday</v>
      </c>
      <c r="X16" s="8" t="str">
        <f t="shared" si="3"/>
        <v>January</v>
      </c>
      <c r="Y16" s="16">
        <f>($C16*Price!$E$2)+($D16*Price!$E$3)+($E16*Price!$E$4)+($F16*Price!$E$5)+($G16*Price!$E$6)+($H16*Price!$E$7)+($I16*Price!$E$8)+($J16*Price!$E$9)+($K16*Price!$E$10)+($L16*Price!$E$11)+($M16*Price!$E$12)+($N16*Price!$E$13)+($O16*Price!$E$14)+($P16*Price!$E$15)+($Q16*Price!$E$16)+($R16*Price!$E$17)+($S16*Price!$E$18)+($T16*Price!$E$19)+($U16*Price!$E$20)</f>
        <v>4394.7</v>
      </c>
      <c r="Z16" s="16">
        <f>($C16*Price!$C$2)+($D16*Price!$C$3)+($E16*Price!$C$4)+($F16*Price!$C$5)+($G16*Price!$C$6)+($H16*Price!$C$7)+($I16*Price!$C$8)+($J16*Price!$C$9)+($K16*Price!$C$10)+($L16*Price!$C$11)+($M16*Price!$C$12)+($N16*Price!$C$13)+($O16*Price!$C$14)+($P16*Price!$C$15)+($Q16*Price!$C$16)+($R16*Price!$C$17)+($S16*Price!$C$18)+($T16*Price!$C$19)+($U16*Price!$C$20)</f>
        <v>3855</v>
      </c>
      <c r="AA16" s="16">
        <f t="shared" si="4"/>
        <v>539.7</v>
      </c>
      <c r="AB16" s="8"/>
    </row>
    <row r="17">
      <c r="A17" s="15">
        <f>A16</f>
        <v>44204</v>
      </c>
      <c r="B17" s="8" t="s">
        <v>4</v>
      </c>
      <c r="C17" s="8">
        <v>0.0</v>
      </c>
      <c r="D17" s="8">
        <v>0.0</v>
      </c>
      <c r="E17" s="8">
        <v>0.0</v>
      </c>
      <c r="F17" s="8">
        <v>0.0</v>
      </c>
      <c r="G17" s="8">
        <v>6.0</v>
      </c>
      <c r="H17" s="8">
        <v>0.0</v>
      </c>
      <c r="I17" s="8">
        <v>0.0</v>
      </c>
      <c r="J17" s="8">
        <v>10.0</v>
      </c>
      <c r="K17" s="8">
        <v>0.0</v>
      </c>
      <c r="L17" s="8">
        <v>0.0</v>
      </c>
      <c r="M17" s="8">
        <v>0.0</v>
      </c>
      <c r="N17" s="8">
        <v>0.0</v>
      </c>
      <c r="O17" s="8">
        <v>15.0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f t="shared" si="1"/>
        <v>31</v>
      </c>
      <c r="W17" s="8" t="str">
        <f t="shared" si="2"/>
        <v>Friday</v>
      </c>
      <c r="X17" s="8" t="str">
        <f t="shared" si="3"/>
        <v>January</v>
      </c>
      <c r="Y17" s="16">
        <f>($C17*Price!$D$2)+($D17*Price!$D$3)+($E17*Price!$D$4)+($F17*Price!$D$5)+($G17*Price!$D$6)+($H17*Price!$D$7)+($I17*Price!$D$8)+($J17*Price!$D$9)+($K17*Price!$D$10)+($L17*Price!$D$11)+($M17*Price!$D$12)+($N17*Price!$D$13)+($O17*Price!$D$14)+($P17*Price!$D$15)+($Q17*Price!$D$16)+($R17*Price!$D$17)+($S17*Price!$D$18)+($T17*Price!$D$19)+($U17*Price!$D$20)</f>
        <v>8330</v>
      </c>
      <c r="Z17" s="16">
        <f>($C17*Price!$C$2)+($D17*Price!$C$3)+($E17*Price!$C$4)+($F17*Price!$C$5)+($G17*Price!$C$6)+($H17*Price!$C$7)+($I17*Price!$C$8)+($J17*Price!$C$9)+($K17*Price!$C$10)+($L17*Price!$C$11)+($M17*Price!$C$12)+($N17*Price!$C$13)+($O17*Price!$C$14)+($P17*Price!$C$15)+($Q17*Price!$C$16)+($R17*Price!$C$17)+($S17*Price!$C$18)+($T17*Price!$C$19)+($U17*Price!$C$20)</f>
        <v>7190</v>
      </c>
      <c r="AA17" s="16">
        <f t="shared" si="4"/>
        <v>1140</v>
      </c>
      <c r="AB17" s="8"/>
    </row>
    <row r="18">
      <c r="A18" s="15">
        <f>A17+1</f>
        <v>44205</v>
      </c>
      <c r="B18" s="8" t="s">
        <v>35</v>
      </c>
      <c r="C18" s="8">
        <v>5.0</v>
      </c>
      <c r="D18" s="8">
        <v>0.0</v>
      </c>
      <c r="E18" s="8">
        <v>6.0</v>
      </c>
      <c r="F18" s="8">
        <v>0.0</v>
      </c>
      <c r="G18" s="8">
        <v>0.0</v>
      </c>
      <c r="H18" s="8">
        <v>4.0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6.0</v>
      </c>
      <c r="T18" s="8">
        <v>0.0</v>
      </c>
      <c r="U18" s="8">
        <v>0.0</v>
      </c>
      <c r="V18" s="8">
        <f t="shared" si="1"/>
        <v>21</v>
      </c>
      <c r="W18" s="8" t="str">
        <f t="shared" si="2"/>
        <v>Saturday</v>
      </c>
      <c r="X18" s="8" t="str">
        <f t="shared" si="3"/>
        <v>January</v>
      </c>
      <c r="Y18" s="16">
        <f>($C18*Price!$E$2)+($D18*Price!$E$3)+($E18*Price!$E$4)+($F18*Price!$E$5)+($G18*Price!$E$6)+($H18*Price!$E$7)+($I18*Price!$E$8)+($J18*Price!$E$9)+($K18*Price!$E$10)+($L18*Price!$E$11)+($M18*Price!$E$12)+($N18*Price!$E$13)+($O18*Price!$E$14)+($P18*Price!$E$15)+($Q18*Price!$E$16)+($R18*Price!$E$17)+($S18*Price!$E$18)+($T18*Price!$E$19)+($U18*Price!$E$20)</f>
        <v>15816</v>
      </c>
      <c r="Z18" s="16">
        <f>($C18*Price!$C$2)+($D18*Price!$C$3)+($E18*Price!$C$4)+($F18*Price!$C$5)+($G18*Price!$C$6)+($H18*Price!$C$7)+($I18*Price!$C$8)+($J18*Price!$C$9)+($K18*Price!$C$10)+($L18*Price!$C$11)+($M18*Price!$C$12)+($N18*Price!$C$13)+($O18*Price!$C$14)+($P18*Price!$C$15)+($Q18*Price!$C$16)+($R18*Price!$C$17)+($S18*Price!$C$18)+($T18*Price!$C$19)+($U18*Price!$C$20)</f>
        <v>13740</v>
      </c>
      <c r="AA18" s="16">
        <f t="shared" si="4"/>
        <v>2076</v>
      </c>
      <c r="AB18" s="8"/>
    </row>
    <row r="19">
      <c r="A19" s="15">
        <f>A18</f>
        <v>44205</v>
      </c>
      <c r="B19" s="8" t="s">
        <v>4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2.0</v>
      </c>
      <c r="R19" s="8">
        <v>0.0</v>
      </c>
      <c r="S19" s="8">
        <v>0.0</v>
      </c>
      <c r="T19" s="8">
        <v>0.0</v>
      </c>
      <c r="U19" s="8">
        <v>0.0</v>
      </c>
      <c r="V19" s="8">
        <f t="shared" si="1"/>
        <v>2</v>
      </c>
      <c r="W19" s="8" t="str">
        <f t="shared" si="2"/>
        <v>Saturday</v>
      </c>
      <c r="X19" s="8" t="str">
        <f t="shared" si="3"/>
        <v>January</v>
      </c>
      <c r="Y19" s="16">
        <f>($C19*Price!$D$2)+($D19*Price!$D$3)+($E19*Price!$D$4)+($F19*Price!$D$5)+($G19*Price!$D$6)+($H19*Price!$D$7)+($I19*Price!$D$8)+($J19*Price!$D$9)+($K19*Price!$D$10)+($L19*Price!$D$11)+($M19*Price!$D$12)+($N19*Price!$D$13)+($O19*Price!$D$14)+($P19*Price!$D$15)+($Q19*Price!$D$16)+($R19*Price!$D$17)+($S19*Price!$D$18)+($T19*Price!$D$19)+($U19*Price!$D$20)</f>
        <v>1440</v>
      </c>
      <c r="Z19" s="16">
        <f>($C19*Price!$C$2)+($D19*Price!$C$3)+($E19*Price!$C$4)+($F19*Price!$C$5)+($G19*Price!$C$6)+($H19*Price!$C$7)+($I19*Price!$C$8)+($J19*Price!$C$9)+($K19*Price!$C$10)+($L19*Price!$C$11)+($M19*Price!$C$12)+($N19*Price!$C$13)+($O19*Price!$C$14)+($P19*Price!$C$15)+($Q19*Price!$C$16)+($R19*Price!$C$17)+($S19*Price!$C$18)+($T19*Price!$C$19)+($U19*Price!$C$20)</f>
        <v>1300</v>
      </c>
      <c r="AA19" s="16">
        <f t="shared" si="4"/>
        <v>140</v>
      </c>
      <c r="AB19" s="8"/>
    </row>
    <row r="20">
      <c r="A20" s="15">
        <f>A19+1</f>
        <v>44206</v>
      </c>
      <c r="B20" s="8" t="s">
        <v>35</v>
      </c>
      <c r="C20" s="8">
        <v>1.0</v>
      </c>
      <c r="D20" s="8">
        <v>0.0</v>
      </c>
      <c r="E20" s="8">
        <v>0.0</v>
      </c>
      <c r="F20" s="8">
        <v>2.0</v>
      </c>
      <c r="G20" s="8">
        <v>0.0</v>
      </c>
      <c r="H20" s="8">
        <v>3.0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5.0</v>
      </c>
      <c r="P20" s="8">
        <v>0.0</v>
      </c>
      <c r="Q20" s="8">
        <v>0.0</v>
      </c>
      <c r="R20" s="8">
        <v>0.0</v>
      </c>
      <c r="S20" s="8">
        <v>4.0</v>
      </c>
      <c r="T20" s="8">
        <v>0.0</v>
      </c>
      <c r="U20" s="8">
        <v>0.0</v>
      </c>
      <c r="V20" s="8">
        <f t="shared" si="1"/>
        <v>15</v>
      </c>
      <c r="W20" s="8" t="str">
        <f t="shared" si="2"/>
        <v>Sunday</v>
      </c>
      <c r="X20" s="8" t="str">
        <f t="shared" si="3"/>
        <v>January</v>
      </c>
      <c r="Y20" s="16">
        <f>($C20*Price!$E$2)+($D20*Price!$E$3)+($E20*Price!$E$4)+($F20*Price!$E$5)+($G20*Price!$E$6)+($H20*Price!$E$7)+($I20*Price!$E$8)+($J20*Price!$E$9)+($K20*Price!$E$10)+($L20*Price!$E$11)+($M20*Price!$E$12)+($N20*Price!$E$13)+($O20*Price!$E$14)+($P20*Price!$E$15)+($Q20*Price!$E$16)+($R20*Price!$E$17)+($S20*Price!$E$18)+($T20*Price!$E$19)+($U20*Price!$E$20)</f>
        <v>8432</v>
      </c>
      <c r="Z20" s="16">
        <f>($C20*Price!$C$2)+($D20*Price!$C$3)+($E20*Price!$C$4)+($F20*Price!$C$5)+($G20*Price!$C$6)+($H20*Price!$C$7)+($I20*Price!$C$8)+($J20*Price!$C$9)+($K20*Price!$C$10)+($L20*Price!$C$11)+($M20*Price!$C$12)+($N20*Price!$C$13)+($O20*Price!$C$14)+($P20*Price!$C$15)+($Q20*Price!$C$16)+($R20*Price!$C$17)+($S20*Price!$C$18)+($T20*Price!$C$19)+($U20*Price!$C$20)</f>
        <v>7070</v>
      </c>
      <c r="AA20" s="16">
        <f t="shared" si="4"/>
        <v>1362</v>
      </c>
      <c r="AB20" s="8"/>
    </row>
    <row r="21">
      <c r="A21" s="15">
        <f>A20</f>
        <v>44206</v>
      </c>
      <c r="B21" s="8" t="s">
        <v>4</v>
      </c>
      <c r="C21" s="8">
        <v>0.0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f t="shared" si="1"/>
        <v>0</v>
      </c>
      <c r="W21" s="8" t="str">
        <f t="shared" si="2"/>
        <v>Sunday</v>
      </c>
      <c r="X21" s="8" t="str">
        <f t="shared" si="3"/>
        <v>January</v>
      </c>
      <c r="Y21" s="16">
        <f>($C21*Price!$D$2)+($D21*Price!$D$3)+($E21*Price!$D$4)+($F21*Price!$D$5)+($G21*Price!$D$6)+($H21*Price!$D$7)+($I21*Price!$D$8)+($J21*Price!$D$9)+($K21*Price!$D$10)+($L21*Price!$D$11)+($M21*Price!$D$12)+($N21*Price!$D$13)+($O21*Price!$D$14)+($P21*Price!$D$15)+($Q21*Price!$D$16)+($R21*Price!$D$17)+($S21*Price!$D$18)+($T21*Price!$D$19)+($U21*Price!$D$20)</f>
        <v>0</v>
      </c>
      <c r="Z21" s="16">
        <f>($C21*Price!$C$2)+($D21*Price!$C$3)+($E21*Price!$C$4)+($F21*Price!$C$5)+($G21*Price!$C$6)+($H21*Price!$C$7)+($I21*Price!$C$8)+($J21*Price!$C$9)+($K21*Price!$C$10)+($L21*Price!$C$11)+($M21*Price!$C$12)+($N21*Price!$C$13)+($O21*Price!$C$14)+($P21*Price!$C$15)+($Q21*Price!$C$16)+($R21*Price!$C$17)+($S21*Price!$C$18)+($T21*Price!$C$19)+($U21*Price!$C$20)</f>
        <v>0</v>
      </c>
      <c r="AA21" s="16">
        <f t="shared" si="4"/>
        <v>0</v>
      </c>
      <c r="AB21" s="8"/>
    </row>
    <row r="22">
      <c r="A22" s="15">
        <f>A21+1</f>
        <v>44207</v>
      </c>
      <c r="B22" s="8" t="s">
        <v>35</v>
      </c>
      <c r="C22" s="8">
        <v>4.0</v>
      </c>
      <c r="D22" s="8">
        <v>0.0</v>
      </c>
      <c r="E22" s="8">
        <v>0.0</v>
      </c>
      <c r="F22" s="8">
        <v>5.0</v>
      </c>
      <c r="G22" s="8">
        <v>6.0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f t="shared" si="1"/>
        <v>15</v>
      </c>
      <c r="W22" s="8" t="str">
        <f t="shared" si="2"/>
        <v>Monday</v>
      </c>
      <c r="X22" s="8" t="str">
        <f t="shared" si="3"/>
        <v>January</v>
      </c>
      <c r="Y22" s="16">
        <f>($C22*Price!$E$2)+($D22*Price!$E$3)+($E22*Price!$E$4)+($F22*Price!$E$5)+($G22*Price!$E$6)+($H22*Price!$E$7)+($I22*Price!$E$8)+($J22*Price!$E$9)+($K22*Price!$E$10)+($L22*Price!$E$11)+($M22*Price!$E$12)+($N22*Price!$E$13)+($O22*Price!$E$14)+($P22*Price!$E$15)+($Q22*Price!$E$16)+($R22*Price!$E$17)+($S22*Price!$E$18)+($T22*Price!$E$19)+($U22*Price!$E$20)</f>
        <v>3969</v>
      </c>
      <c r="Z22" s="16">
        <f>($C22*Price!$C$2)+($D22*Price!$C$3)+($E22*Price!$C$4)+($F22*Price!$C$5)+($G22*Price!$C$6)+($H22*Price!$C$7)+($I22*Price!$C$8)+($J22*Price!$C$9)+($K22*Price!$C$10)+($L22*Price!$C$11)+($M22*Price!$C$12)+($N22*Price!$C$13)+($O22*Price!$C$14)+($P22*Price!$C$15)+($Q22*Price!$C$16)+($R22*Price!$C$17)+($S22*Price!$C$18)+($T22*Price!$C$19)+($U22*Price!$C$20)</f>
        <v>3510</v>
      </c>
      <c r="AA22" s="16">
        <f t="shared" si="4"/>
        <v>459</v>
      </c>
      <c r="AB22" s="8"/>
    </row>
    <row r="23">
      <c r="A23" s="15">
        <f>A22</f>
        <v>44207</v>
      </c>
      <c r="B23" s="8" t="s">
        <v>4</v>
      </c>
      <c r="C23" s="8">
        <v>10.0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f t="shared" si="1"/>
        <v>10</v>
      </c>
      <c r="W23" s="8" t="str">
        <f t="shared" si="2"/>
        <v>Monday</v>
      </c>
      <c r="X23" s="8" t="str">
        <f t="shared" si="3"/>
        <v>January</v>
      </c>
      <c r="Y23" s="16">
        <f>($C23*Price!$D$2)+($D23*Price!$D$3)+($E23*Price!$D$4)+($F23*Price!$D$5)+($G23*Price!$D$6)+($H23*Price!$D$7)+($I23*Price!$D$8)+($J23*Price!$D$9)+($K23*Price!$D$10)+($L23*Price!$D$11)+($M23*Price!$D$12)+($N23*Price!$D$13)+($O23*Price!$D$14)+($P23*Price!$D$15)+($Q23*Price!$D$16)+($R23*Price!$D$17)+($S23*Price!$D$18)+($T23*Price!$D$19)+($U23*Price!$D$20)</f>
        <v>3000</v>
      </c>
      <c r="Z23" s="16">
        <f>($C23*Price!$C$2)+($D23*Price!$C$3)+($E23*Price!$C$4)+($F23*Price!$C$5)+($G23*Price!$C$6)+($H23*Price!$C$7)+($I23*Price!$C$8)+($J23*Price!$C$9)+($K23*Price!$C$10)+($L23*Price!$C$11)+($M23*Price!$C$12)+($N23*Price!$C$13)+($O23*Price!$C$14)+($P23*Price!$C$15)+($Q23*Price!$C$16)+($R23*Price!$C$17)+($S23*Price!$C$18)+($T23*Price!$C$19)+($U23*Price!$C$20)</f>
        <v>2800</v>
      </c>
      <c r="AA23" s="16">
        <f t="shared" si="4"/>
        <v>200</v>
      </c>
      <c r="AB23" s="8"/>
    </row>
    <row r="24">
      <c r="A24" s="15">
        <f>A23+1</f>
        <v>44208</v>
      </c>
      <c r="B24" s="8" t="s">
        <v>35</v>
      </c>
      <c r="C24" s="8">
        <v>7.0</v>
      </c>
      <c r="D24" s="8">
        <v>10.0</v>
      </c>
      <c r="E24" s="8">
        <v>10.0</v>
      </c>
      <c r="F24" s="8">
        <v>0.0</v>
      </c>
      <c r="G24" s="8">
        <v>10.0</v>
      </c>
      <c r="H24" s="8">
        <v>0.0</v>
      </c>
      <c r="I24" s="8">
        <v>10.0</v>
      </c>
      <c r="J24" s="8">
        <v>0.0</v>
      </c>
      <c r="K24" s="8">
        <v>0.0</v>
      </c>
      <c r="L24" s="8">
        <v>0.0</v>
      </c>
      <c r="M24" s="8">
        <v>0.0</v>
      </c>
      <c r="N24" s="8">
        <v>10.0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f t="shared" si="1"/>
        <v>57</v>
      </c>
      <c r="W24" s="8" t="str">
        <f t="shared" si="2"/>
        <v>Tuesday</v>
      </c>
      <c r="X24" s="8" t="str">
        <f t="shared" si="3"/>
        <v>January</v>
      </c>
      <c r="Y24" s="16">
        <f>($C24*Price!$E$2)+($D24*Price!$E$3)+($E24*Price!$E$4)+($F24*Price!$E$5)+($G24*Price!$E$6)+($H24*Price!$E$7)+($I24*Price!$E$8)+($J24*Price!$E$9)+($K24*Price!$E$10)+($L24*Price!$E$11)+($M24*Price!$E$12)+($N24*Price!$E$13)+($O24*Price!$E$14)+($P24*Price!$E$15)+($Q24*Price!$E$16)+($R24*Price!$E$17)+($S24*Price!$E$18)+($T24*Price!$E$19)+($U24*Price!$E$20)</f>
        <v>21032.5</v>
      </c>
      <c r="Z24" s="16">
        <f>($C24*Price!$C$2)+($D24*Price!$C$3)+($E24*Price!$C$4)+($F24*Price!$C$5)+($G24*Price!$C$6)+($H24*Price!$C$7)+($I24*Price!$C$8)+($J24*Price!$C$9)+($K24*Price!$C$10)+($L24*Price!$C$11)+($M24*Price!$C$12)+($N24*Price!$C$13)+($O24*Price!$C$14)+($P24*Price!$C$15)+($Q24*Price!$C$16)+($R24*Price!$C$17)+($S24*Price!$C$18)+($T24*Price!$C$19)+($U24*Price!$C$20)</f>
        <v>18760</v>
      </c>
      <c r="AA24" s="16">
        <f t="shared" si="4"/>
        <v>2272.5</v>
      </c>
      <c r="AB24" s="8"/>
    </row>
    <row r="25">
      <c r="A25" s="15">
        <f>A24</f>
        <v>44208</v>
      </c>
      <c r="B25" s="8" t="s">
        <v>4</v>
      </c>
      <c r="C25" s="8">
        <v>0.0</v>
      </c>
      <c r="D25" s="8">
        <v>0.0</v>
      </c>
      <c r="E25" s="8">
        <v>0.0</v>
      </c>
      <c r="F25" s="8">
        <v>0.0</v>
      </c>
      <c r="G25" s="8">
        <v>4.0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f t="shared" si="1"/>
        <v>4</v>
      </c>
      <c r="W25" s="8" t="str">
        <f t="shared" si="2"/>
        <v>Tuesday</v>
      </c>
      <c r="X25" s="8" t="str">
        <f t="shared" si="3"/>
        <v>January</v>
      </c>
      <c r="Y25" s="16">
        <f>($C25*Price!$D$2)+($D25*Price!$D$3)+($E25*Price!$D$4)+($F25*Price!$D$5)+($G25*Price!$D$6)+($H25*Price!$D$7)+($I25*Price!$D$8)+($J25*Price!$D$9)+($K25*Price!$D$10)+($L25*Price!$D$11)+($M25*Price!$D$12)+($N25*Price!$D$13)+($O25*Price!$D$14)+($P25*Price!$D$15)+($Q25*Price!$D$16)+($R25*Price!$D$17)+($S25*Price!$D$18)+($T25*Price!$D$19)+($U25*Price!$D$20)</f>
        <v>1220</v>
      </c>
      <c r="Z25" s="16">
        <f>($C25*Price!$C$2)+($D25*Price!$C$3)+($E25*Price!$C$4)+($F25*Price!$C$5)+($G25*Price!$C$6)+($H25*Price!$C$7)+($I25*Price!$C$8)+($J25*Price!$C$9)+($K25*Price!$C$10)+($L25*Price!$C$11)+($M25*Price!$C$12)+($N25*Price!$C$13)+($O25*Price!$C$14)+($P25*Price!$C$15)+($Q25*Price!$C$16)+($R25*Price!$C$17)+($S25*Price!$C$18)+($T25*Price!$C$19)+($U25*Price!$C$20)</f>
        <v>1160</v>
      </c>
      <c r="AA25" s="16">
        <f t="shared" si="4"/>
        <v>60</v>
      </c>
      <c r="AB25" s="8"/>
    </row>
    <row r="26">
      <c r="A26" s="15">
        <f>A25+1</f>
        <v>44209</v>
      </c>
      <c r="B26" s="8" t="s">
        <v>35</v>
      </c>
      <c r="C26" s="8">
        <v>25.0</v>
      </c>
      <c r="D26" s="8">
        <v>0.0</v>
      </c>
      <c r="E26" s="8">
        <v>0.0</v>
      </c>
      <c r="F26" s="8">
        <v>20.0</v>
      </c>
      <c r="G26" s="8">
        <v>0.0</v>
      </c>
      <c r="H26" s="8">
        <v>20.0</v>
      </c>
      <c r="I26" s="8">
        <v>0.0</v>
      </c>
      <c r="J26" s="8">
        <v>0.0</v>
      </c>
      <c r="K26" s="8">
        <v>16.0</v>
      </c>
      <c r="L26" s="8">
        <v>0.0</v>
      </c>
      <c r="M26" s="8">
        <v>0.0</v>
      </c>
      <c r="N26" s="8">
        <v>15.0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f t="shared" si="1"/>
        <v>96</v>
      </c>
      <c r="W26" s="8" t="str">
        <f t="shared" si="2"/>
        <v>Wednesday</v>
      </c>
      <c r="X26" s="8" t="str">
        <f t="shared" si="3"/>
        <v>January</v>
      </c>
      <c r="Y26" s="16">
        <f>($C26*Price!$E$2)+($D26*Price!$E$3)+($E26*Price!$E$4)+($F26*Price!$E$5)+($G26*Price!$E$6)+($H26*Price!$E$7)+($I26*Price!$E$8)+($J26*Price!$E$9)+($K26*Price!$E$10)+($L26*Price!$E$11)+($M26*Price!$E$12)+($N26*Price!$E$13)+($O26*Price!$E$14)+($P26*Price!$E$15)+($Q26*Price!$E$16)+($R26*Price!$E$17)+($S26*Price!$E$18)+($T26*Price!$E$19)+($U26*Price!$E$20)</f>
        <v>29490.6</v>
      </c>
      <c r="Z26" s="16">
        <f>($C26*Price!$C$2)+($D26*Price!$C$3)+($E26*Price!$C$4)+($F26*Price!$C$5)+($G26*Price!$C$6)+($H26*Price!$C$7)+($I26*Price!$C$8)+($J26*Price!$C$9)+($K26*Price!$C$10)+($L26*Price!$C$11)+($M26*Price!$C$12)+($N26*Price!$C$13)+($O26*Price!$C$14)+($P26*Price!$C$15)+($Q26*Price!$C$16)+($R26*Price!$C$17)+($S26*Price!$C$18)+($T26*Price!$C$19)+($U26*Price!$C$20)</f>
        <v>26220</v>
      </c>
      <c r="AA26" s="16">
        <f t="shared" si="4"/>
        <v>3270.6</v>
      </c>
      <c r="AB26" s="8"/>
    </row>
    <row r="27">
      <c r="A27" s="15">
        <f>A26</f>
        <v>44209</v>
      </c>
      <c r="B27" s="8" t="s">
        <v>4</v>
      </c>
      <c r="C27" s="8">
        <v>0.0</v>
      </c>
      <c r="D27" s="8">
        <v>0.0</v>
      </c>
      <c r="E27" s="8">
        <v>0.0</v>
      </c>
      <c r="F27" s="8">
        <v>4.0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f t="shared" si="1"/>
        <v>4</v>
      </c>
      <c r="W27" s="8" t="str">
        <f t="shared" si="2"/>
        <v>Wednesday</v>
      </c>
      <c r="X27" s="8" t="str">
        <f t="shared" si="3"/>
        <v>January</v>
      </c>
      <c r="Y27" s="16">
        <f>($C27*Price!$D$2)+($D27*Price!$D$3)+($E27*Price!$D$4)+($F27*Price!$D$5)+($G27*Price!$D$6)+($H27*Price!$D$7)+($I27*Price!$D$8)+($J27*Price!$D$9)+($K27*Price!$D$10)+($L27*Price!$D$11)+($M27*Price!$D$12)+($N27*Price!$D$13)+($O27*Price!$D$14)+($P27*Price!$D$15)+($Q27*Price!$D$16)+($R27*Price!$D$17)+($S27*Price!$D$18)+($T27*Price!$D$19)+($U27*Price!$D$20)</f>
        <v>600</v>
      </c>
      <c r="Z27" s="16">
        <f>($C27*Price!$C$2)+($D27*Price!$C$3)+($E27*Price!$C$4)+($F27*Price!$C$5)+($G27*Price!$C$6)+($H27*Price!$C$7)+($I27*Price!$C$8)+($J27*Price!$C$9)+($K27*Price!$C$10)+($L27*Price!$C$11)+($M27*Price!$C$12)+($N27*Price!$C$13)+($O27*Price!$C$14)+($P27*Price!$C$15)+($Q27*Price!$C$16)+($R27*Price!$C$17)+($S27*Price!$C$18)+($T27*Price!$C$19)+($U27*Price!$C$20)</f>
        <v>520</v>
      </c>
      <c r="AA27" s="16">
        <f t="shared" si="4"/>
        <v>80</v>
      </c>
      <c r="AB27" s="8"/>
    </row>
    <row r="28">
      <c r="A28" s="15">
        <f>A27+1</f>
        <v>44210</v>
      </c>
      <c r="B28" s="8" t="s">
        <v>35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f t="shared" si="1"/>
        <v>0</v>
      </c>
      <c r="W28" s="8" t="str">
        <f t="shared" si="2"/>
        <v>Thursday</v>
      </c>
      <c r="X28" s="8" t="str">
        <f t="shared" si="3"/>
        <v>January</v>
      </c>
      <c r="Y28" s="16">
        <f>($C28*Price!$E$2)+($D28*Price!$E$3)+($E28*Price!$E$4)+($F28*Price!$E$5)+($G28*Price!$E$6)+($H28*Price!$E$7)+($I28*Price!$E$8)+($J28*Price!$E$9)+($K28*Price!$E$10)+($L28*Price!$E$11)+($M28*Price!$E$12)+($N28*Price!$E$13)+($O28*Price!$E$14)+($P28*Price!$E$15)+($Q28*Price!$E$16)+($R28*Price!$E$17)+($S28*Price!$E$18)+($T28*Price!$E$19)+($U28*Price!$E$20)</f>
        <v>0</v>
      </c>
      <c r="Z28" s="16">
        <f>($C28*Price!$C$2)+($D28*Price!$C$3)+($E28*Price!$C$4)+($F28*Price!$C$5)+($G28*Price!$C$6)+($H28*Price!$C$7)+($I28*Price!$C$8)+($J28*Price!$C$9)+($K28*Price!$C$10)+($L28*Price!$C$11)+($M28*Price!$C$12)+($N28*Price!$C$13)+($O28*Price!$C$14)+($P28*Price!$C$15)+($Q28*Price!$C$16)+($R28*Price!$C$17)+($S28*Price!$C$18)+($T28*Price!$C$19)+($U28*Price!$C$20)</f>
        <v>0</v>
      </c>
      <c r="AA28" s="16">
        <f t="shared" si="4"/>
        <v>0</v>
      </c>
      <c r="AB28" s="8"/>
    </row>
    <row r="29">
      <c r="A29" s="15">
        <f>A28</f>
        <v>44210</v>
      </c>
      <c r="B29" s="8" t="s">
        <v>4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f t="shared" si="1"/>
        <v>0</v>
      </c>
      <c r="W29" s="8" t="str">
        <f t="shared" si="2"/>
        <v>Thursday</v>
      </c>
      <c r="X29" s="8" t="str">
        <f t="shared" si="3"/>
        <v>January</v>
      </c>
      <c r="Y29" s="16">
        <f>($C29*Price!$D$2)+($D29*Price!$D$3)+($E29*Price!$D$4)+($F29*Price!$D$5)+($G29*Price!$D$6)+($H29*Price!$D$7)+($I29*Price!$D$8)+($J29*Price!$D$9)+($K29*Price!$D$10)+($L29*Price!$D$11)+($M29*Price!$D$12)+($N29*Price!$D$13)+($O29*Price!$D$14)+($P29*Price!$D$15)+($Q29*Price!$D$16)+($R29*Price!$D$17)+($S29*Price!$D$18)+($T29*Price!$D$19)+($U29*Price!$D$20)</f>
        <v>0</v>
      </c>
      <c r="Z29" s="16">
        <f>($C29*Price!$C$2)+($D29*Price!$C$3)+($E29*Price!$C$4)+($F29*Price!$C$5)+($G29*Price!$C$6)+($H29*Price!$C$7)+($I29*Price!$C$8)+($J29*Price!$C$9)+($K29*Price!$C$10)+($L29*Price!$C$11)+($M29*Price!$C$12)+($N29*Price!$C$13)+($O29*Price!$C$14)+($P29*Price!$C$15)+($Q29*Price!$C$16)+($R29*Price!$C$17)+($S29*Price!$C$18)+($T29*Price!$C$19)+($U29*Price!$C$20)</f>
        <v>0</v>
      </c>
      <c r="AA29" s="16">
        <f t="shared" si="4"/>
        <v>0</v>
      </c>
      <c r="AB29" s="8"/>
    </row>
    <row r="30">
      <c r="A30" s="15">
        <f>A29+1</f>
        <v>44211</v>
      </c>
      <c r="B30" s="8" t="s">
        <v>35</v>
      </c>
      <c r="C30" s="8">
        <v>0.0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f t="shared" si="1"/>
        <v>0</v>
      </c>
      <c r="W30" s="8" t="str">
        <f t="shared" si="2"/>
        <v>Friday</v>
      </c>
      <c r="X30" s="8" t="str">
        <f t="shared" si="3"/>
        <v>January</v>
      </c>
      <c r="Y30" s="16">
        <f>($C30*Price!$E$2)+($D30*Price!$E$3)+($E30*Price!$E$4)+($F30*Price!$E$5)+($G30*Price!$E$6)+($H30*Price!$E$7)+($I30*Price!$E$8)+($J30*Price!$E$9)+($K30*Price!$E$10)+($L30*Price!$E$11)+($M30*Price!$E$12)+($N30*Price!$E$13)+($O30*Price!$E$14)+($P30*Price!$E$15)+($Q30*Price!$E$16)+($R30*Price!$E$17)+($S30*Price!$E$18)+($T30*Price!$E$19)+($U30*Price!$E$20)</f>
        <v>0</v>
      </c>
      <c r="Z30" s="16">
        <f>($C30*Price!$C$2)+($D30*Price!$C$3)+($E30*Price!$C$4)+($F30*Price!$C$5)+($G30*Price!$C$6)+($H30*Price!$C$7)+($I30*Price!$C$8)+($J30*Price!$C$9)+($K30*Price!$C$10)+($L30*Price!$C$11)+($M30*Price!$C$12)+($N30*Price!$C$13)+($O30*Price!$C$14)+($P30*Price!$C$15)+($Q30*Price!$C$16)+($R30*Price!$C$17)+($S30*Price!$C$18)+($T30*Price!$C$19)+($U30*Price!$C$20)</f>
        <v>0</v>
      </c>
      <c r="AA30" s="16">
        <f t="shared" si="4"/>
        <v>0</v>
      </c>
      <c r="AB30" s="8"/>
    </row>
    <row r="31">
      <c r="A31" s="15">
        <f>A30</f>
        <v>44211</v>
      </c>
      <c r="B31" s="8" t="s">
        <v>4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8">
        <f t="shared" si="1"/>
        <v>0</v>
      </c>
      <c r="W31" s="8" t="str">
        <f t="shared" si="2"/>
        <v>Friday</v>
      </c>
      <c r="X31" s="8" t="str">
        <f t="shared" si="3"/>
        <v>January</v>
      </c>
      <c r="Y31" s="16">
        <f>($C31*Price!$D$2)+($D31*Price!$D$3)+($E31*Price!$D$4)+($F31*Price!$D$5)+($G31*Price!$D$6)+($H31*Price!$D$7)+($I31*Price!$D$8)+($J31*Price!$D$9)+($K31*Price!$D$10)+($L31*Price!$D$11)+($M31*Price!$D$12)+($N31*Price!$D$13)+($O31*Price!$D$14)+($P31*Price!$D$15)+($Q31*Price!$D$16)+($R31*Price!$D$17)+($S31*Price!$D$18)+($T31*Price!$D$19)+($U31*Price!$D$20)</f>
        <v>0</v>
      </c>
      <c r="Z31" s="16">
        <f>($C31*Price!$C$2)+($D31*Price!$C$3)+($E31*Price!$C$4)+($F31*Price!$C$5)+($G31*Price!$C$6)+($H31*Price!$C$7)+($I31*Price!$C$8)+($J31*Price!$C$9)+($K31*Price!$C$10)+($L31*Price!$C$11)+($M31*Price!$C$12)+($N31*Price!$C$13)+($O31*Price!$C$14)+($P31*Price!$C$15)+($Q31*Price!$C$16)+($R31*Price!$C$17)+($S31*Price!$C$18)+($T31*Price!$C$19)+($U31*Price!$C$20)</f>
        <v>0</v>
      </c>
      <c r="AA31" s="16">
        <f t="shared" si="4"/>
        <v>0</v>
      </c>
      <c r="AB31" s="8"/>
    </row>
    <row r="32">
      <c r="A32" s="15">
        <f>A31+1</f>
        <v>44212</v>
      </c>
      <c r="B32" s="8" t="s">
        <v>35</v>
      </c>
      <c r="C32" s="8">
        <v>4.0</v>
      </c>
      <c r="D32" s="8">
        <v>10.0</v>
      </c>
      <c r="E32" s="8">
        <v>0.0</v>
      </c>
      <c r="F32" s="8">
        <v>10.0</v>
      </c>
      <c r="G32" s="8">
        <v>2.0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10.0</v>
      </c>
      <c r="N32" s="8">
        <v>0.0</v>
      </c>
      <c r="O32" s="8">
        <v>0.0</v>
      </c>
      <c r="P32" s="8">
        <v>6.0</v>
      </c>
      <c r="Q32" s="8">
        <v>0.0</v>
      </c>
      <c r="R32" s="8">
        <v>2.0</v>
      </c>
      <c r="S32" s="8">
        <v>0.0</v>
      </c>
      <c r="T32" s="8">
        <v>0.0</v>
      </c>
      <c r="U32" s="8">
        <v>4.0</v>
      </c>
      <c r="V32" s="8">
        <f t="shared" si="1"/>
        <v>48</v>
      </c>
      <c r="W32" s="8" t="str">
        <f t="shared" si="2"/>
        <v>Saturday</v>
      </c>
      <c r="X32" s="8" t="str">
        <f t="shared" si="3"/>
        <v>January</v>
      </c>
      <c r="Y32" s="16">
        <f>($C32*Price!$E$2)+($D32*Price!$E$3)+($E32*Price!$E$4)+($F32*Price!$E$5)+($G32*Price!$E$6)+($H32*Price!$E$7)+($I32*Price!$E$8)+($J32*Price!$E$9)+($K32*Price!$E$10)+($L32*Price!$E$11)+($M32*Price!$E$12)+($N32*Price!$E$13)+($O32*Price!$E$14)+($P32*Price!$E$15)+($Q32*Price!$E$16)+($R32*Price!$E$17)+($S32*Price!$E$18)+($T32*Price!$E$19)+($U32*Price!$E$20)</f>
        <v>19279.5</v>
      </c>
      <c r="Z32" s="16">
        <f>($C32*Price!$C$2)+($D32*Price!$C$3)+($E32*Price!$C$4)+($F32*Price!$C$5)+($G32*Price!$C$6)+($H32*Price!$C$7)+($I32*Price!$C$8)+($J32*Price!$C$9)+($K32*Price!$C$10)+($L32*Price!$C$11)+($M32*Price!$C$12)+($N32*Price!$C$13)+($O32*Price!$C$14)+($P32*Price!$C$15)+($Q32*Price!$C$16)+($R32*Price!$C$17)+($S32*Price!$C$18)+($T32*Price!$C$19)+($U32*Price!$C$20)</f>
        <v>16490</v>
      </c>
      <c r="AA32" s="16">
        <f t="shared" si="4"/>
        <v>2789.5</v>
      </c>
      <c r="AB32" s="8"/>
    </row>
    <row r="33">
      <c r="A33" s="15">
        <f>A32</f>
        <v>44212</v>
      </c>
      <c r="B33" s="8" t="s">
        <v>4</v>
      </c>
      <c r="C33" s="8">
        <v>2.0</v>
      </c>
      <c r="D33" s="8">
        <v>0.0</v>
      </c>
      <c r="E33" s="8">
        <v>0.0</v>
      </c>
      <c r="F33" s="8">
        <v>0.0</v>
      </c>
      <c r="G33" s="8">
        <v>0.0</v>
      </c>
      <c r="H33" s="8">
        <v>4.0</v>
      </c>
      <c r="I33" s="8">
        <v>5.0</v>
      </c>
      <c r="J33" s="8">
        <v>0.0</v>
      </c>
      <c r="K33" s="8">
        <v>8.0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20.0</v>
      </c>
      <c r="S33" s="8">
        <v>0.0</v>
      </c>
      <c r="T33" s="8">
        <v>10.0</v>
      </c>
      <c r="U33" s="8">
        <v>0.0</v>
      </c>
      <c r="V33" s="8">
        <f t="shared" si="1"/>
        <v>49</v>
      </c>
      <c r="W33" s="8" t="str">
        <f t="shared" si="2"/>
        <v>Saturday</v>
      </c>
      <c r="X33" s="8" t="str">
        <f t="shared" si="3"/>
        <v>January</v>
      </c>
      <c r="Y33" s="16">
        <f>($C33*Price!$D$2)+($D33*Price!$D$3)+($E33*Price!$D$4)+($F33*Price!$D$5)+($G33*Price!$D$6)+($H33*Price!$D$7)+($I33*Price!$D$8)+($J33*Price!$D$9)+($K33*Price!$D$10)+($L33*Price!$D$11)+($M33*Price!$D$12)+($N33*Price!$D$13)+($O33*Price!$D$14)+($P33*Price!$D$15)+($Q33*Price!$D$16)+($R33*Price!$D$17)+($S33*Price!$D$18)+($T33*Price!$D$19)+($U33*Price!$D$20)</f>
        <v>17320</v>
      </c>
      <c r="Z33" s="16">
        <f>($C33*Price!$C$2)+($D33*Price!$C$3)+($E33*Price!$C$4)+($F33*Price!$C$5)+($G33*Price!$C$6)+($H33*Price!$C$7)+($I33*Price!$C$8)+($J33*Price!$C$9)+($K33*Price!$C$10)+($L33*Price!$C$11)+($M33*Price!$C$12)+($N33*Price!$C$13)+($O33*Price!$C$14)+($P33*Price!$C$15)+($Q33*Price!$C$16)+($R33*Price!$C$17)+($S33*Price!$C$18)+($T33*Price!$C$19)+($U33*Price!$C$20)</f>
        <v>15365</v>
      </c>
      <c r="AA33" s="16">
        <f t="shared" si="4"/>
        <v>1955</v>
      </c>
      <c r="AB33" s="8"/>
    </row>
    <row r="34">
      <c r="A34" s="15">
        <f>A33+1</f>
        <v>44213</v>
      </c>
      <c r="B34" s="8" t="s">
        <v>35</v>
      </c>
      <c r="C34" s="8">
        <v>10.0</v>
      </c>
      <c r="D34" s="8">
        <v>12.0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8.0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f t="shared" si="1"/>
        <v>30</v>
      </c>
      <c r="W34" s="8" t="str">
        <f t="shared" si="2"/>
        <v>Sunday</v>
      </c>
      <c r="X34" s="8" t="str">
        <f t="shared" si="3"/>
        <v>January</v>
      </c>
      <c r="Y34" s="16">
        <f>($C34*Price!$E$2)+($D34*Price!$E$3)+($E34*Price!$E$4)+($F34*Price!$E$5)+($G34*Price!$E$6)+($H34*Price!$E$7)+($I34*Price!$E$8)+($J34*Price!$E$9)+($K34*Price!$E$10)+($L34*Price!$E$11)+($M34*Price!$E$12)+($N34*Price!$E$13)+($O34*Price!$E$14)+($P34*Price!$E$15)+($Q34*Price!$E$16)+($R34*Price!$E$17)+($S34*Price!$E$18)+($T34*Price!$E$19)+($U34*Price!$E$20)</f>
        <v>10933.2</v>
      </c>
      <c r="Z34" s="16">
        <f>($C34*Price!$C$2)+($D34*Price!$C$3)+($E34*Price!$C$4)+($F34*Price!$C$5)+($G34*Price!$C$6)+($H34*Price!$C$7)+($I34*Price!$C$8)+($J34*Price!$C$9)+($K34*Price!$C$10)+($L34*Price!$C$11)+($M34*Price!$C$12)+($N34*Price!$C$13)+($O34*Price!$C$14)+($P34*Price!$C$15)+($Q34*Price!$C$16)+($R34*Price!$C$17)+($S34*Price!$C$18)+($T34*Price!$C$19)+($U34*Price!$C$20)</f>
        <v>9700</v>
      </c>
      <c r="AA34" s="16">
        <f t="shared" si="4"/>
        <v>1233.2</v>
      </c>
      <c r="AB34" s="8"/>
    </row>
    <row r="35">
      <c r="A35" s="15">
        <f>A34</f>
        <v>44213</v>
      </c>
      <c r="B35" s="8" t="s">
        <v>4</v>
      </c>
      <c r="C35" s="8">
        <v>0.0</v>
      </c>
      <c r="D35" s="8">
        <v>8.0</v>
      </c>
      <c r="E35" s="8">
        <v>4.0</v>
      </c>
      <c r="F35" s="8">
        <v>25.0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20.0</v>
      </c>
      <c r="N35" s="8">
        <v>0.0</v>
      </c>
      <c r="O35" s="8">
        <v>0.0</v>
      </c>
      <c r="P35" s="8">
        <v>0.0</v>
      </c>
      <c r="Q35" s="8">
        <v>4.0</v>
      </c>
      <c r="R35" s="8">
        <v>0.0</v>
      </c>
      <c r="S35" s="8">
        <v>0.0</v>
      </c>
      <c r="T35" s="8">
        <v>1.0</v>
      </c>
      <c r="U35" s="8">
        <v>0.0</v>
      </c>
      <c r="V35" s="8">
        <f t="shared" si="1"/>
        <v>62</v>
      </c>
      <c r="W35" s="8" t="str">
        <f t="shared" si="2"/>
        <v>Sunday</v>
      </c>
      <c r="X35" s="8" t="str">
        <f t="shared" si="3"/>
        <v>January</v>
      </c>
      <c r="Y35" s="16">
        <f>($C35*Price!$D$2)+($D35*Price!$D$3)+($E35*Price!$D$4)+($F35*Price!$D$5)+($G35*Price!$D$6)+($H35*Price!$D$7)+($I35*Price!$D$8)+($J35*Price!$D$9)+($K35*Price!$D$10)+($L35*Price!$D$11)+($M35*Price!$D$12)+($N35*Price!$D$13)+($O35*Price!$D$14)+($P35*Price!$D$15)+($Q35*Price!$D$16)+($R35*Price!$D$17)+($S35*Price!$D$18)+($T35*Price!$D$19)+($U35*Price!$D$20)</f>
        <v>26990</v>
      </c>
      <c r="Z35" s="16">
        <f>($C35*Price!$C$2)+($D35*Price!$C$3)+($E35*Price!$C$4)+($F35*Price!$C$5)+($G35*Price!$C$6)+($H35*Price!$C$7)+($I35*Price!$C$8)+($J35*Price!$C$9)+($K35*Price!$C$10)+($L35*Price!$C$11)+($M35*Price!$C$12)+($N35*Price!$C$13)+($O35*Price!$C$14)+($P35*Price!$C$15)+($Q35*Price!$C$16)+($R35*Price!$C$17)+($S35*Price!$C$18)+($T35*Price!$C$19)+($U35*Price!$C$20)</f>
        <v>24030</v>
      </c>
      <c r="AA35" s="16">
        <f t="shared" si="4"/>
        <v>2960</v>
      </c>
      <c r="AB35" s="8"/>
    </row>
    <row r="36">
      <c r="A36" s="15">
        <f>A35+1</f>
        <v>44214</v>
      </c>
      <c r="B36" s="8" t="s">
        <v>35</v>
      </c>
      <c r="C36" s="8">
        <v>2.0</v>
      </c>
      <c r="D36" s="8">
        <v>0.0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9.0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5.0</v>
      </c>
      <c r="T36" s="8">
        <v>10.0</v>
      </c>
      <c r="U36" s="8">
        <v>0.0</v>
      </c>
      <c r="V36" s="8">
        <f t="shared" si="1"/>
        <v>26</v>
      </c>
      <c r="W36" s="8" t="str">
        <f t="shared" si="2"/>
        <v>Monday</v>
      </c>
      <c r="X36" s="8" t="str">
        <f t="shared" si="3"/>
        <v>January</v>
      </c>
      <c r="Y36" s="16">
        <f>($C36*Price!$E$2)+($D36*Price!$E$3)+($E36*Price!$E$4)+($F36*Price!$E$5)+($G36*Price!$E$6)+($H36*Price!$E$7)+($I36*Price!$E$8)+($J36*Price!$E$9)+($K36*Price!$E$10)+($L36*Price!$E$11)+($M36*Price!$E$12)+($N36*Price!$E$13)+($O36*Price!$E$14)+($P36*Price!$E$15)+($Q36*Price!$E$16)+($R36*Price!$E$17)+($S36*Price!$E$18)+($T36*Price!$E$19)+($U36*Price!$E$20)</f>
        <v>10446.4</v>
      </c>
      <c r="Z36" s="16">
        <f>($C36*Price!$C$2)+($D36*Price!$C$3)+($E36*Price!$C$4)+($F36*Price!$C$5)+($G36*Price!$C$6)+($H36*Price!$C$7)+($I36*Price!$C$8)+($J36*Price!$C$9)+($K36*Price!$C$10)+($L36*Price!$C$11)+($M36*Price!$C$12)+($N36*Price!$C$13)+($O36*Price!$C$14)+($P36*Price!$C$15)+($Q36*Price!$C$16)+($R36*Price!$C$17)+($S36*Price!$C$18)+($T36*Price!$C$19)+($U36*Price!$C$20)</f>
        <v>8700</v>
      </c>
      <c r="AA36" s="16">
        <f t="shared" si="4"/>
        <v>1746.4</v>
      </c>
      <c r="AB36" s="8"/>
    </row>
    <row r="37">
      <c r="A37" s="15">
        <f>A36</f>
        <v>44214</v>
      </c>
      <c r="B37" s="8" t="s">
        <v>4</v>
      </c>
      <c r="C37" s="8">
        <v>4.0</v>
      </c>
      <c r="D37" s="8">
        <v>8.0</v>
      </c>
      <c r="E37" s="8">
        <v>0.0</v>
      </c>
      <c r="F37" s="8">
        <v>25.0</v>
      </c>
      <c r="G37" s="8">
        <v>0.0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11.0</v>
      </c>
      <c r="P37" s="8">
        <v>0.0</v>
      </c>
      <c r="Q37" s="8">
        <v>0.0</v>
      </c>
      <c r="R37" s="8">
        <v>0.0</v>
      </c>
      <c r="S37" s="8">
        <v>0.0</v>
      </c>
      <c r="T37" s="8">
        <v>4.0</v>
      </c>
      <c r="U37" s="8">
        <v>0.0</v>
      </c>
      <c r="V37" s="8">
        <f t="shared" si="1"/>
        <v>52</v>
      </c>
      <c r="W37" s="8" t="str">
        <f t="shared" si="2"/>
        <v>Monday</v>
      </c>
      <c r="X37" s="8" t="str">
        <f t="shared" si="3"/>
        <v>January</v>
      </c>
      <c r="Y37" s="16">
        <f>($C37*Price!$D$2)+($D37*Price!$D$3)+($E37*Price!$D$4)+($F37*Price!$D$5)+($G37*Price!$D$6)+($H37*Price!$D$7)+($I37*Price!$D$8)+($J37*Price!$D$9)+($K37*Price!$D$10)+($L37*Price!$D$11)+($M37*Price!$D$12)+($N37*Price!$D$13)+($O37*Price!$D$14)+($P37*Price!$D$15)+($Q37*Price!$D$16)+($R37*Price!$D$17)+($S37*Price!$D$18)+($T37*Price!$D$19)+($U37*Price!$D$20)</f>
        <v>11110</v>
      </c>
      <c r="Z37" s="16">
        <f>($C37*Price!$C$2)+($D37*Price!$C$3)+($E37*Price!$C$4)+($F37*Price!$C$5)+($G37*Price!$C$6)+($H37*Price!$C$7)+($I37*Price!$C$8)+($J37*Price!$C$9)+($K37*Price!$C$10)+($L37*Price!$C$11)+($M37*Price!$C$12)+($N37*Price!$C$13)+($O37*Price!$C$14)+($P37*Price!$C$15)+($Q37*Price!$C$16)+($R37*Price!$C$17)+($S37*Price!$C$18)+($T37*Price!$C$19)+($U37*Price!$C$20)</f>
        <v>9700</v>
      </c>
      <c r="AA37" s="16">
        <f t="shared" si="4"/>
        <v>1410</v>
      </c>
      <c r="AB37" s="8"/>
    </row>
    <row r="38">
      <c r="A38" s="15">
        <f>A37+1</f>
        <v>44215</v>
      </c>
      <c r="B38" s="8" t="s">
        <v>35</v>
      </c>
      <c r="C38" s="8">
        <v>0.0</v>
      </c>
      <c r="D38" s="8">
        <v>0.0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8.0</v>
      </c>
      <c r="Q38" s="8">
        <v>0.0</v>
      </c>
      <c r="R38" s="8">
        <v>0.0</v>
      </c>
      <c r="S38" s="8">
        <v>0.0</v>
      </c>
      <c r="T38" s="8">
        <v>8.0</v>
      </c>
      <c r="U38" s="8">
        <v>0.0</v>
      </c>
      <c r="V38" s="8">
        <f t="shared" si="1"/>
        <v>16</v>
      </c>
      <c r="W38" s="8" t="str">
        <f t="shared" si="2"/>
        <v>Tuesday</v>
      </c>
      <c r="X38" s="8" t="str">
        <f t="shared" si="3"/>
        <v>January</v>
      </c>
      <c r="Y38" s="16">
        <f>($C38*Price!$E$2)+($D38*Price!$E$3)+($E38*Price!$E$4)+($F38*Price!$E$5)+($G38*Price!$E$6)+($H38*Price!$E$7)+($I38*Price!$E$8)+($J38*Price!$E$9)+($K38*Price!$E$10)+($L38*Price!$E$11)+($M38*Price!$E$12)+($N38*Price!$E$13)+($O38*Price!$E$14)+($P38*Price!$E$15)+($Q38*Price!$E$16)+($R38*Price!$E$17)+($S38*Price!$E$18)+($T38*Price!$E$19)+($U38*Price!$E$20)</f>
        <v>4012.8</v>
      </c>
      <c r="Z38" s="16">
        <f>($C38*Price!$C$2)+($D38*Price!$C$3)+($E38*Price!$C$4)+($F38*Price!$C$5)+($G38*Price!$C$6)+($H38*Price!$C$7)+($I38*Price!$C$8)+($J38*Price!$C$9)+($K38*Price!$C$10)+($L38*Price!$C$11)+($M38*Price!$C$12)+($N38*Price!$C$13)+($O38*Price!$C$14)+($P38*Price!$C$15)+($Q38*Price!$C$16)+($R38*Price!$C$17)+($S38*Price!$C$18)+($T38*Price!$C$19)+($U38*Price!$C$20)</f>
        <v>3440</v>
      </c>
      <c r="AA38" s="16">
        <f t="shared" si="4"/>
        <v>572.8</v>
      </c>
      <c r="AB38" s="8"/>
    </row>
    <row r="39">
      <c r="A39" s="15">
        <f>A38</f>
        <v>44215</v>
      </c>
      <c r="B39" s="8" t="s">
        <v>4</v>
      </c>
      <c r="C39" s="8">
        <v>0.0</v>
      </c>
      <c r="D39" s="8">
        <v>9.0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2.0</v>
      </c>
      <c r="K39" s="8">
        <v>0.0</v>
      </c>
      <c r="L39" s="8">
        <v>16.0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15.0</v>
      </c>
      <c r="V39" s="8">
        <f t="shared" si="1"/>
        <v>42</v>
      </c>
      <c r="W39" s="8" t="str">
        <f t="shared" si="2"/>
        <v>Tuesday</v>
      </c>
      <c r="X39" s="8" t="str">
        <f t="shared" si="3"/>
        <v>January</v>
      </c>
      <c r="Y39" s="16">
        <f>($C39*Price!$D$2)+($D39*Price!$D$3)+($E39*Price!$D$4)+($F39*Price!$D$5)+($G39*Price!$D$6)+($H39*Price!$D$7)+($I39*Price!$D$8)+($J39*Price!$D$9)+($K39*Price!$D$10)+($L39*Price!$D$11)+($M39*Price!$D$12)+($N39*Price!$D$13)+($O39*Price!$D$14)+($P39*Price!$D$15)+($Q39*Price!$D$16)+($R39*Price!$D$17)+($S39*Price!$D$18)+($T39*Price!$D$19)+($U39*Price!$D$20)</f>
        <v>13200</v>
      </c>
      <c r="Z39" s="16">
        <f>($C39*Price!$C$2)+($D39*Price!$C$3)+($E39*Price!$C$4)+($F39*Price!$C$5)+($G39*Price!$C$6)+($H39*Price!$C$7)+($I39*Price!$C$8)+($J39*Price!$C$9)+($K39*Price!$C$10)+($L39*Price!$C$11)+($M39*Price!$C$12)+($N39*Price!$C$13)+($O39*Price!$C$14)+($P39*Price!$C$15)+($Q39*Price!$C$16)+($R39*Price!$C$17)+($S39*Price!$C$18)+($T39*Price!$C$19)+($U39*Price!$C$20)</f>
        <v>11675</v>
      </c>
      <c r="AA39" s="16">
        <f t="shared" si="4"/>
        <v>1525</v>
      </c>
      <c r="AB39" s="8"/>
    </row>
    <row r="40">
      <c r="A40" s="15">
        <f>A39+1</f>
        <v>44216</v>
      </c>
      <c r="B40" s="8" t="s">
        <v>35</v>
      </c>
      <c r="C40" s="8">
        <v>5.0</v>
      </c>
      <c r="D40" s="8">
        <v>20.0</v>
      </c>
      <c r="E40" s="8">
        <v>5.0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  <c r="O40" s="8">
        <v>0.0</v>
      </c>
      <c r="P40" s="8">
        <v>9.0</v>
      </c>
      <c r="Q40" s="8">
        <v>0.0</v>
      </c>
      <c r="R40" s="8">
        <v>0.0</v>
      </c>
      <c r="S40" s="8">
        <v>4.0</v>
      </c>
      <c r="T40" s="8">
        <v>0.0</v>
      </c>
      <c r="U40" s="8">
        <v>0.0</v>
      </c>
      <c r="V40" s="8">
        <f t="shared" si="1"/>
        <v>43</v>
      </c>
      <c r="W40" s="8" t="str">
        <f t="shared" si="2"/>
        <v>Wednesday</v>
      </c>
      <c r="X40" s="8" t="str">
        <f t="shared" si="3"/>
        <v>January</v>
      </c>
      <c r="Y40" s="16">
        <f>($C40*Price!$E$2)+($D40*Price!$E$3)+($E40*Price!$E$4)+($F40*Price!$E$5)+($G40*Price!$E$6)+($H40*Price!$E$7)+($I40*Price!$E$8)+($J40*Price!$E$9)+($K40*Price!$E$10)+($L40*Price!$E$11)+($M40*Price!$E$12)+($N40*Price!$E$13)+($O40*Price!$E$14)+($P40*Price!$E$15)+($Q40*Price!$E$16)+($R40*Price!$E$17)+($S40*Price!$E$18)+($T40*Price!$E$19)+($U40*Price!$E$20)</f>
        <v>21526.1</v>
      </c>
      <c r="Z40" s="16">
        <f>($C40*Price!$C$2)+($D40*Price!$C$3)+($E40*Price!$C$4)+($F40*Price!$C$5)+($G40*Price!$C$6)+($H40*Price!$C$7)+($I40*Price!$C$8)+($J40*Price!$C$9)+($K40*Price!$C$10)+($L40*Price!$C$11)+($M40*Price!$C$12)+($N40*Price!$C$13)+($O40*Price!$C$14)+($P40*Price!$C$15)+($Q40*Price!$C$16)+($R40*Price!$C$17)+($S40*Price!$C$18)+($T40*Price!$C$19)+($U40*Price!$C$20)</f>
        <v>18860</v>
      </c>
      <c r="AA40" s="16">
        <f t="shared" si="4"/>
        <v>2666.1</v>
      </c>
      <c r="AB40" s="8"/>
    </row>
    <row r="41">
      <c r="A41" s="15">
        <f>A40</f>
        <v>44216</v>
      </c>
      <c r="B41" s="8" t="s">
        <v>4</v>
      </c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8.0</v>
      </c>
      <c r="M41" s="8">
        <v>0.0</v>
      </c>
      <c r="N41" s="8">
        <v>0.0</v>
      </c>
      <c r="O41" s="8">
        <v>0.0</v>
      </c>
      <c r="P41" s="8">
        <v>0.0</v>
      </c>
      <c r="Q41" s="8">
        <v>15.0</v>
      </c>
      <c r="R41" s="8">
        <v>0.0</v>
      </c>
      <c r="S41" s="8">
        <v>0.0</v>
      </c>
      <c r="T41" s="8">
        <v>10.0</v>
      </c>
      <c r="U41" s="8">
        <v>0.0</v>
      </c>
      <c r="V41" s="8">
        <f t="shared" si="1"/>
        <v>33</v>
      </c>
      <c r="W41" s="8" t="str">
        <f t="shared" si="2"/>
        <v>Wednesday</v>
      </c>
      <c r="X41" s="8" t="str">
        <f t="shared" si="3"/>
        <v>January</v>
      </c>
      <c r="Y41" s="16">
        <f>($C41*Price!$D$2)+($D41*Price!$D$3)+($E41*Price!$D$4)+($F41*Price!$D$5)+($G41*Price!$D$6)+($H41*Price!$D$7)+($I41*Price!$D$8)+($J41*Price!$D$9)+($K41*Price!$D$10)+($L41*Price!$D$11)+($M41*Price!$D$12)+($N41*Price!$D$13)+($O41*Price!$D$14)+($P41*Price!$D$15)+($Q41*Price!$D$16)+($R41*Price!$D$17)+($S41*Price!$D$18)+($T41*Price!$D$19)+($U41*Price!$D$20)</f>
        <v>14800</v>
      </c>
      <c r="Z41" s="16">
        <f>($C41*Price!$C$2)+($D41*Price!$C$3)+($E41*Price!$C$4)+($F41*Price!$C$5)+($G41*Price!$C$6)+($H41*Price!$C$7)+($I41*Price!$C$8)+($J41*Price!$C$9)+($K41*Price!$C$10)+($L41*Price!$C$11)+($M41*Price!$C$12)+($N41*Price!$C$13)+($O41*Price!$C$14)+($P41*Price!$C$15)+($Q41*Price!$C$16)+($R41*Price!$C$17)+($S41*Price!$C$18)+($T41*Price!$C$19)+($U41*Price!$C$20)</f>
        <v>13230</v>
      </c>
      <c r="AA41" s="16">
        <f t="shared" si="4"/>
        <v>1570</v>
      </c>
      <c r="AB41" s="8"/>
    </row>
    <row r="42">
      <c r="A42" s="15">
        <f>A41+1</f>
        <v>44217</v>
      </c>
      <c r="B42" s="8" t="s">
        <v>35</v>
      </c>
      <c r="C42" s="8">
        <v>0.0</v>
      </c>
      <c r="D42" s="8">
        <v>2.0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6.0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9.0</v>
      </c>
      <c r="U42" s="8">
        <v>0.0</v>
      </c>
      <c r="V42" s="8">
        <f t="shared" si="1"/>
        <v>17</v>
      </c>
      <c r="W42" s="8" t="str">
        <f t="shared" si="2"/>
        <v>Thursday</v>
      </c>
      <c r="X42" s="8" t="str">
        <f t="shared" si="3"/>
        <v>January</v>
      </c>
      <c r="Y42" s="16">
        <f>($C42*Price!$E$2)+($D42*Price!$E$3)+($E42*Price!$E$4)+($F42*Price!$E$5)+($G42*Price!$E$6)+($H42*Price!$E$7)+($I42*Price!$E$8)+($J42*Price!$E$9)+($K42*Price!$E$10)+($L42*Price!$E$11)+($M42*Price!$E$12)+($N42*Price!$E$13)+($O42*Price!$E$14)+($P42*Price!$E$15)+($Q42*Price!$E$16)+($R42*Price!$E$17)+($S42*Price!$E$18)+($T42*Price!$E$19)+($U42*Price!$E$20)</f>
        <v>3190.8</v>
      </c>
      <c r="Z42" s="16">
        <f>($C42*Price!$C$2)+($D42*Price!$C$3)+($E42*Price!$C$4)+($F42*Price!$C$5)+($G42*Price!$C$6)+($H42*Price!$C$7)+($I42*Price!$C$8)+($J42*Price!$C$9)+($K42*Price!$C$10)+($L42*Price!$C$11)+($M42*Price!$C$12)+($N42*Price!$C$13)+($O42*Price!$C$14)+($P42*Price!$C$15)+($Q42*Price!$C$16)+($R42*Price!$C$17)+($S42*Price!$C$18)+($T42*Price!$C$19)+($U42*Price!$C$20)</f>
        <v>2690</v>
      </c>
      <c r="AA42" s="16">
        <f t="shared" si="4"/>
        <v>500.8</v>
      </c>
      <c r="AB42" s="8"/>
    </row>
    <row r="43">
      <c r="A43" s="15">
        <f>A42</f>
        <v>44217</v>
      </c>
      <c r="B43" s="8" t="s">
        <v>4</v>
      </c>
      <c r="C43" s="8">
        <v>20.0</v>
      </c>
      <c r="D43" s="8">
        <v>15.0</v>
      </c>
      <c r="E43" s="8">
        <v>2.0</v>
      </c>
      <c r="F43" s="8">
        <v>0.0</v>
      </c>
      <c r="G43" s="8">
        <v>0.0</v>
      </c>
      <c r="H43" s="8">
        <v>0.0</v>
      </c>
      <c r="I43" s="8">
        <v>0.0</v>
      </c>
      <c r="J43" s="8">
        <v>9.0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0.0</v>
      </c>
      <c r="S43" s="8">
        <v>11.0</v>
      </c>
      <c r="T43" s="8">
        <v>0.0</v>
      </c>
      <c r="U43" s="8">
        <v>0.0</v>
      </c>
      <c r="V43" s="8">
        <f t="shared" si="1"/>
        <v>57</v>
      </c>
      <c r="W43" s="8" t="str">
        <f t="shared" si="2"/>
        <v>Thursday</v>
      </c>
      <c r="X43" s="8" t="str">
        <f t="shared" si="3"/>
        <v>January</v>
      </c>
      <c r="Y43" s="16">
        <f>($C43*Price!$D$2)+($D43*Price!$D$3)+($E43*Price!$D$4)+($F43*Price!$D$5)+($G43*Price!$D$6)+($H43*Price!$D$7)+($I43*Price!$D$8)+($J43*Price!$D$9)+($K43*Price!$D$10)+($L43*Price!$D$11)+($M43*Price!$D$12)+($N43*Price!$D$13)+($O43*Price!$D$14)+($P43*Price!$D$15)+($Q43*Price!$D$16)+($R43*Price!$D$17)+($S43*Price!$D$18)+($T43*Price!$D$19)+($U43*Price!$D$20)</f>
        <v>27910</v>
      </c>
      <c r="Z43" s="16">
        <f>($C43*Price!$C$2)+($D43*Price!$C$3)+($E43*Price!$C$4)+($F43*Price!$C$5)+($G43*Price!$C$6)+($H43*Price!$C$7)+($I43*Price!$C$8)+($J43*Price!$C$9)+($K43*Price!$C$10)+($L43*Price!$C$11)+($M43*Price!$C$12)+($N43*Price!$C$13)+($O43*Price!$C$14)+($P43*Price!$C$15)+($Q43*Price!$C$16)+($R43*Price!$C$17)+($S43*Price!$C$18)+($T43*Price!$C$19)+($U43*Price!$C$20)</f>
        <v>25245</v>
      </c>
      <c r="AA43" s="16">
        <f t="shared" si="4"/>
        <v>2665</v>
      </c>
      <c r="AB43" s="8"/>
    </row>
    <row r="44">
      <c r="A44" s="15">
        <f>A43+1</f>
        <v>44218</v>
      </c>
      <c r="B44" s="8" t="s">
        <v>35</v>
      </c>
      <c r="C44" s="8">
        <v>1.0</v>
      </c>
      <c r="D44" s="8">
        <v>0.0</v>
      </c>
      <c r="E44" s="8">
        <v>0.0</v>
      </c>
      <c r="F44" s="8">
        <v>0.0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0.0</v>
      </c>
      <c r="S44" s="8">
        <v>0.0</v>
      </c>
      <c r="T44" s="8">
        <v>10.0</v>
      </c>
      <c r="U44" s="8">
        <v>0.0</v>
      </c>
      <c r="V44" s="8">
        <f t="shared" si="1"/>
        <v>11</v>
      </c>
      <c r="W44" s="8" t="str">
        <f t="shared" si="2"/>
        <v>Friday</v>
      </c>
      <c r="X44" s="8" t="str">
        <f t="shared" si="3"/>
        <v>January</v>
      </c>
      <c r="Y44" s="16">
        <f>($C44*Price!$E$2)+($D44*Price!$E$3)+($E44*Price!$E$4)+($F44*Price!$E$5)+($G44*Price!$E$6)+($H44*Price!$E$7)+($I44*Price!$E$8)+($J44*Price!$E$9)+($K44*Price!$E$10)+($L44*Price!$E$11)+($M44*Price!$E$12)+($N44*Price!$E$13)+($O44*Price!$E$14)+($P44*Price!$E$15)+($Q44*Price!$E$16)+($R44*Price!$E$17)+($S44*Price!$E$18)+($T44*Price!$E$19)+($U44*Price!$E$20)</f>
        <v>1587</v>
      </c>
      <c r="Z44" s="16">
        <f>($C44*Price!$C$2)+($D44*Price!$C$3)+($E44*Price!$C$4)+($F44*Price!$C$5)+($G44*Price!$C$6)+($H44*Price!$C$7)+($I44*Price!$C$8)+($J44*Price!$C$9)+($K44*Price!$C$10)+($L44*Price!$C$11)+($M44*Price!$C$12)+($N44*Price!$C$13)+($O44*Price!$C$14)+($P44*Price!$C$15)+($Q44*Price!$C$16)+($R44*Price!$C$17)+($S44*Price!$C$18)+($T44*Price!$C$19)+($U44*Price!$C$20)</f>
        <v>1280</v>
      </c>
      <c r="AA44" s="16">
        <f t="shared" si="4"/>
        <v>307</v>
      </c>
      <c r="AB44" s="8"/>
    </row>
    <row r="45">
      <c r="A45" s="15">
        <f>A44</f>
        <v>44218</v>
      </c>
      <c r="B45" s="8" t="s">
        <v>4</v>
      </c>
      <c r="C45" s="8">
        <v>0.0</v>
      </c>
      <c r="D45" s="8">
        <v>16.0</v>
      </c>
      <c r="E45" s="8">
        <v>8.0</v>
      </c>
      <c r="F45" s="8">
        <v>0.0</v>
      </c>
      <c r="G45" s="8">
        <v>0.0</v>
      </c>
      <c r="H45" s="8">
        <v>0.0</v>
      </c>
      <c r="I45" s="8">
        <v>0.0</v>
      </c>
      <c r="J45" s="8">
        <v>2.0</v>
      </c>
      <c r="K45" s="8">
        <v>0.0</v>
      </c>
      <c r="L45" s="8">
        <v>0.0</v>
      </c>
      <c r="M45" s="8">
        <v>0.0</v>
      </c>
      <c r="N45" s="8">
        <v>5.0</v>
      </c>
      <c r="O45" s="8">
        <v>0.0</v>
      </c>
      <c r="P45" s="8">
        <v>0.0</v>
      </c>
      <c r="Q45" s="8">
        <v>8.0</v>
      </c>
      <c r="R45" s="8">
        <v>0.0</v>
      </c>
      <c r="S45" s="8">
        <v>0.0</v>
      </c>
      <c r="T45" s="8">
        <v>0.0</v>
      </c>
      <c r="U45" s="8">
        <v>0.0</v>
      </c>
      <c r="V45" s="8">
        <f t="shared" si="1"/>
        <v>39</v>
      </c>
      <c r="W45" s="8" t="str">
        <f t="shared" si="2"/>
        <v>Friday</v>
      </c>
      <c r="X45" s="8" t="str">
        <f t="shared" si="3"/>
        <v>January</v>
      </c>
      <c r="Y45" s="16">
        <f>($C45*Price!$D$2)+($D45*Price!$D$3)+($E45*Price!$D$4)+($F45*Price!$D$5)+($G45*Price!$D$6)+($H45*Price!$D$7)+($I45*Price!$D$8)+($J45*Price!$D$9)+($K45*Price!$D$10)+($L45*Price!$D$11)+($M45*Price!$D$12)+($N45*Price!$D$13)+($O45*Price!$D$14)+($P45*Price!$D$15)+($Q45*Price!$D$16)+($R45*Price!$D$17)+($S45*Price!$D$18)+($T45*Price!$D$19)+($U45*Price!$D$20)</f>
        <v>19420</v>
      </c>
      <c r="Z45" s="16">
        <f>($C45*Price!$C$2)+($D45*Price!$C$3)+($E45*Price!$C$4)+($F45*Price!$C$5)+($G45*Price!$C$6)+($H45*Price!$C$7)+($I45*Price!$C$8)+($J45*Price!$C$9)+($K45*Price!$C$10)+($L45*Price!$C$11)+($M45*Price!$C$12)+($N45*Price!$C$13)+($O45*Price!$C$14)+($P45*Price!$C$15)+($Q45*Price!$C$16)+($R45*Price!$C$17)+($S45*Price!$C$18)+($T45*Price!$C$19)+($U45*Price!$C$20)</f>
        <v>17980</v>
      </c>
      <c r="AA45" s="16">
        <f t="shared" si="4"/>
        <v>1440</v>
      </c>
      <c r="AB45" s="8"/>
    </row>
    <row r="46">
      <c r="A46" s="15">
        <f>A45+1</f>
        <v>44219</v>
      </c>
      <c r="B46" s="8" t="s">
        <v>35</v>
      </c>
      <c r="C46" s="8">
        <v>2.0</v>
      </c>
      <c r="D46" s="8">
        <v>0.0</v>
      </c>
      <c r="E46" s="8">
        <v>30.0</v>
      </c>
      <c r="F46" s="8">
        <v>0.0</v>
      </c>
      <c r="G46" s="8">
        <v>0.0</v>
      </c>
      <c r="H46" s="8">
        <v>0.0</v>
      </c>
      <c r="I46" s="8">
        <v>0.0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8">
        <f t="shared" si="1"/>
        <v>32</v>
      </c>
      <c r="W46" s="8" t="str">
        <f t="shared" si="2"/>
        <v>Saturday</v>
      </c>
      <c r="X46" s="8" t="str">
        <f t="shared" si="3"/>
        <v>January</v>
      </c>
      <c r="Y46" s="16">
        <f>($C46*Price!$E$2)+($D46*Price!$E$3)+($E46*Price!$E$4)+($F46*Price!$E$5)+($G46*Price!$E$6)+($H46*Price!$E$7)+($I46*Price!$E$8)+($J46*Price!$E$9)+($K46*Price!$E$10)+($L46*Price!$E$11)+($M46*Price!$E$12)+($N46*Price!$E$13)+($O46*Price!$E$14)+($P46*Price!$E$15)+($Q46*Price!$E$16)+($R46*Price!$E$17)+($S46*Price!$E$18)+($T46*Price!$E$19)+($U46*Price!$E$20)</f>
        <v>24255</v>
      </c>
      <c r="Z46" s="16">
        <f>($C46*Price!$C$2)+($D46*Price!$C$3)+($E46*Price!$C$4)+($F46*Price!$C$5)+($G46*Price!$C$6)+($H46*Price!$C$7)+($I46*Price!$C$8)+($J46*Price!$C$9)+($K46*Price!$C$10)+($L46*Price!$C$11)+($M46*Price!$C$12)+($N46*Price!$C$13)+($O46*Price!$C$14)+($P46*Price!$C$15)+($Q46*Price!$C$16)+($R46*Price!$C$17)+($S46*Price!$C$18)+($T46*Price!$C$19)+($U46*Price!$C$20)</f>
        <v>21860</v>
      </c>
      <c r="AA46" s="16">
        <f t="shared" si="4"/>
        <v>2395</v>
      </c>
      <c r="AB46" s="8"/>
    </row>
    <row r="47">
      <c r="A47" s="15">
        <f>A46</f>
        <v>44219</v>
      </c>
      <c r="B47" s="8" t="s">
        <v>4</v>
      </c>
      <c r="C47" s="8">
        <v>0.0</v>
      </c>
      <c r="D47" s="8">
        <v>9.0</v>
      </c>
      <c r="E47" s="8">
        <v>5.0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4.0</v>
      </c>
      <c r="U47" s="8">
        <v>0.0</v>
      </c>
      <c r="V47" s="8">
        <f t="shared" si="1"/>
        <v>18</v>
      </c>
      <c r="W47" s="8" t="str">
        <f t="shared" si="2"/>
        <v>Saturday</v>
      </c>
      <c r="X47" s="8" t="str">
        <f t="shared" si="3"/>
        <v>January</v>
      </c>
      <c r="Y47" s="16">
        <f>($C47*Price!$D$2)+($D47*Price!$D$3)+($E47*Price!$D$4)+($F47*Price!$D$5)+($G47*Price!$D$6)+($H47*Price!$D$7)+($I47*Price!$D$8)+($J47*Price!$D$9)+($K47*Price!$D$10)+($L47*Price!$D$11)+($M47*Price!$D$12)+($N47*Price!$D$13)+($O47*Price!$D$14)+($P47*Price!$D$15)+($Q47*Price!$D$16)+($R47*Price!$D$17)+($S47*Price!$D$18)+($T47*Price!$D$19)+($U47*Price!$D$20)</f>
        <v>7650</v>
      </c>
      <c r="Z47" s="16">
        <f>($C47*Price!$C$2)+($D47*Price!$C$3)+($E47*Price!$C$4)+($F47*Price!$C$5)+($G47*Price!$C$6)+($H47*Price!$C$7)+($I47*Price!$C$8)+($J47*Price!$C$9)+($K47*Price!$C$10)+($L47*Price!$C$11)+($M47*Price!$C$12)+($N47*Price!$C$13)+($O47*Price!$C$14)+($P47*Price!$C$15)+($Q47*Price!$C$16)+($R47*Price!$C$17)+($S47*Price!$C$18)+($T47*Price!$C$19)+($U47*Price!$C$20)</f>
        <v>7145</v>
      </c>
      <c r="AA47" s="16">
        <f t="shared" si="4"/>
        <v>505</v>
      </c>
      <c r="AB47" s="8"/>
    </row>
    <row r="48">
      <c r="A48" s="15">
        <f>A47+1</f>
        <v>44220</v>
      </c>
      <c r="B48" s="8" t="s">
        <v>35</v>
      </c>
      <c r="C48" s="8">
        <v>0.0</v>
      </c>
      <c r="D48" s="8">
        <v>0.0</v>
      </c>
      <c r="E48" s="8">
        <v>6.0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4.0</v>
      </c>
      <c r="Q48" s="8">
        <v>0.0</v>
      </c>
      <c r="R48" s="8">
        <v>10.0</v>
      </c>
      <c r="S48" s="8">
        <v>16.0</v>
      </c>
      <c r="T48" s="8">
        <v>0.0</v>
      </c>
      <c r="U48" s="8">
        <v>2.0</v>
      </c>
      <c r="V48" s="8">
        <f t="shared" si="1"/>
        <v>38</v>
      </c>
      <c r="W48" s="8" t="str">
        <f t="shared" si="2"/>
        <v>Sunday</v>
      </c>
      <c r="X48" s="8" t="str">
        <f t="shared" si="3"/>
        <v>January</v>
      </c>
      <c r="Y48" s="16">
        <f>($C48*Price!$E$2)+($D48*Price!$E$3)+($E48*Price!$E$4)+($F48*Price!$E$5)+($G48*Price!$E$6)+($H48*Price!$E$7)+($I48*Price!$E$8)+($J48*Price!$E$9)+($K48*Price!$E$10)+($L48*Price!$E$11)+($M48*Price!$E$12)+($N48*Price!$E$13)+($O48*Price!$E$14)+($P48*Price!$E$15)+($Q48*Price!$E$16)+($R48*Price!$E$17)+($S48*Price!$E$18)+($T48*Price!$E$19)+($U48*Price!$E$20)</f>
        <v>31217.4</v>
      </c>
      <c r="Z48" s="16">
        <f>($C48*Price!$C$2)+($D48*Price!$C$3)+($E48*Price!$C$4)+($F48*Price!$C$5)+($G48*Price!$C$6)+($H48*Price!$C$7)+($I48*Price!$C$8)+($J48*Price!$C$9)+($K48*Price!$C$10)+($L48*Price!$C$11)+($M48*Price!$C$12)+($N48*Price!$C$13)+($O48*Price!$C$14)+($P48*Price!$C$15)+($Q48*Price!$C$16)+($R48*Price!$C$17)+($S48*Price!$C$18)+($T48*Price!$C$19)+($U48*Price!$C$20)</f>
        <v>26140</v>
      </c>
      <c r="AA48" s="16">
        <f t="shared" si="4"/>
        <v>5077.4</v>
      </c>
      <c r="AB48" s="8"/>
    </row>
    <row r="49">
      <c r="A49" s="15">
        <f>A48</f>
        <v>44220</v>
      </c>
      <c r="B49" s="8" t="s">
        <v>4</v>
      </c>
      <c r="C49" s="8">
        <v>6.0</v>
      </c>
      <c r="D49" s="8">
        <v>0.0</v>
      </c>
      <c r="E49" s="8">
        <v>0.0</v>
      </c>
      <c r="F49" s="8">
        <v>0.0</v>
      </c>
      <c r="G49" s="8">
        <v>4.0</v>
      </c>
      <c r="H49" s="8">
        <v>0.0</v>
      </c>
      <c r="I49" s="8">
        <v>1.0</v>
      </c>
      <c r="J49" s="8">
        <v>0.0</v>
      </c>
      <c r="K49" s="8">
        <v>0.0</v>
      </c>
      <c r="L49" s="8">
        <v>1.0</v>
      </c>
      <c r="M49" s="8">
        <v>0.0</v>
      </c>
      <c r="N49" s="8">
        <v>2.0</v>
      </c>
      <c r="O49" s="8">
        <v>0.0</v>
      </c>
      <c r="P49" s="8">
        <v>4.0</v>
      </c>
      <c r="Q49" s="8">
        <v>4.0</v>
      </c>
      <c r="R49" s="8">
        <v>0.0</v>
      </c>
      <c r="S49" s="8">
        <v>0.0</v>
      </c>
      <c r="T49" s="8">
        <v>0.0</v>
      </c>
      <c r="U49" s="8">
        <v>1.0</v>
      </c>
      <c r="V49" s="8">
        <f t="shared" si="1"/>
        <v>23</v>
      </c>
      <c r="W49" s="8" t="str">
        <f t="shared" si="2"/>
        <v>Sunday</v>
      </c>
      <c r="X49" s="8" t="str">
        <f t="shared" si="3"/>
        <v>January</v>
      </c>
      <c r="Y49" s="16">
        <f>($C49*Price!$D$2)+($D49*Price!$D$3)+($E49*Price!$D$4)+($F49*Price!$D$5)+($G49*Price!$D$6)+($H49*Price!$D$7)+($I49*Price!$D$8)+($J49*Price!$D$9)+($K49*Price!$D$10)+($L49*Price!$D$11)+($M49*Price!$D$12)+($N49*Price!$D$13)+($O49*Price!$D$14)+($P49*Price!$D$15)+($Q49*Price!$D$16)+($R49*Price!$D$17)+($S49*Price!$D$18)+($T49*Price!$D$19)+($U49*Price!$D$20)</f>
        <v>8490</v>
      </c>
      <c r="Z49" s="16">
        <f>($C49*Price!$C$2)+($D49*Price!$C$3)+($E49*Price!$C$4)+($F49*Price!$C$5)+($G49*Price!$C$6)+($H49*Price!$C$7)+($I49*Price!$C$8)+($J49*Price!$C$9)+($K49*Price!$C$10)+($L49*Price!$C$11)+($M49*Price!$C$12)+($N49*Price!$C$13)+($O49*Price!$C$14)+($P49*Price!$C$15)+($Q49*Price!$C$16)+($R49*Price!$C$17)+($S49*Price!$C$18)+($T49*Price!$C$19)+($U49*Price!$C$20)</f>
        <v>7775</v>
      </c>
      <c r="AA49" s="16">
        <f t="shared" si="4"/>
        <v>715</v>
      </c>
      <c r="AB49" s="8"/>
    </row>
    <row r="50">
      <c r="A50" s="15">
        <f>A49+1</f>
        <v>44221</v>
      </c>
      <c r="B50" s="8" t="s">
        <v>35</v>
      </c>
      <c r="C50" s="8">
        <v>0.0</v>
      </c>
      <c r="D50" s="8">
        <v>4.0</v>
      </c>
      <c r="E50" s="8">
        <v>9.0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6.0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14.0</v>
      </c>
      <c r="V50" s="8">
        <f t="shared" si="1"/>
        <v>33</v>
      </c>
      <c r="W50" s="8" t="str">
        <f t="shared" si="2"/>
        <v>Monday</v>
      </c>
      <c r="X50" s="8" t="str">
        <f t="shared" si="3"/>
        <v>January</v>
      </c>
      <c r="Y50" s="16">
        <f>($C50*Price!$E$2)+($D50*Price!$E$3)+($E50*Price!$E$4)+($F50*Price!$E$5)+($G50*Price!$E$6)+($H50*Price!$E$7)+($I50*Price!$E$8)+($J50*Price!$E$9)+($K50*Price!$E$10)+($L50*Price!$E$11)+($M50*Price!$E$12)+($N50*Price!$E$13)+($O50*Price!$E$14)+($P50*Price!$E$15)+($Q50*Price!$E$16)+($R50*Price!$E$17)+($S50*Price!$E$18)+($T50*Price!$E$19)+($U50*Price!$E$20)</f>
        <v>13493.1</v>
      </c>
      <c r="Z50" s="16">
        <f>($C50*Price!$C$2)+($D50*Price!$C$3)+($E50*Price!$C$4)+($F50*Price!$C$5)+($G50*Price!$C$6)+($H50*Price!$C$7)+($I50*Price!$C$8)+($J50*Price!$C$9)+($K50*Price!$C$10)+($L50*Price!$C$11)+($M50*Price!$C$12)+($N50*Price!$C$13)+($O50*Price!$C$14)+($P50*Price!$C$15)+($Q50*Price!$C$16)+($R50*Price!$C$17)+($S50*Price!$C$18)+($T50*Price!$C$19)+($U50*Price!$C$20)</f>
        <v>11690</v>
      </c>
      <c r="AA50" s="16">
        <f t="shared" si="4"/>
        <v>1803.1</v>
      </c>
      <c r="AB50" s="8"/>
    </row>
    <row r="51">
      <c r="A51" s="15">
        <f>A50</f>
        <v>44221</v>
      </c>
      <c r="B51" s="8" t="s">
        <v>4</v>
      </c>
      <c r="C51" s="8">
        <v>0.0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21.0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8.0</v>
      </c>
      <c r="U51" s="8">
        <v>0.0</v>
      </c>
      <c r="V51" s="8">
        <f t="shared" si="1"/>
        <v>29</v>
      </c>
      <c r="W51" s="8" t="str">
        <f t="shared" si="2"/>
        <v>Monday</v>
      </c>
      <c r="X51" s="8" t="str">
        <f t="shared" si="3"/>
        <v>January</v>
      </c>
      <c r="Y51" s="16">
        <f>($C51*Price!$D$2)+($D51*Price!$D$3)+($E51*Price!$D$4)+($F51*Price!$D$5)+($G51*Price!$D$6)+($H51*Price!$D$7)+($I51*Price!$D$8)+($J51*Price!$D$9)+($K51*Price!$D$10)+($L51*Price!$D$11)+($M51*Price!$D$12)+($N51*Price!$D$13)+($O51*Price!$D$14)+($P51*Price!$D$15)+($Q51*Price!$D$16)+($R51*Price!$D$17)+($S51*Price!$D$18)+($T51*Price!$D$19)+($U51*Price!$D$20)</f>
        <v>7050</v>
      </c>
      <c r="Z51" s="16">
        <f>($C51*Price!$C$2)+($D51*Price!$C$3)+($E51*Price!$C$4)+($F51*Price!$C$5)+($G51*Price!$C$6)+($H51*Price!$C$7)+($I51*Price!$C$8)+($J51*Price!$C$9)+($K51*Price!$C$10)+($L51*Price!$C$11)+($M51*Price!$C$12)+($N51*Price!$C$13)+($O51*Price!$C$14)+($P51*Price!$C$15)+($Q51*Price!$C$16)+($R51*Price!$C$17)+($S51*Price!$C$18)+($T51*Price!$C$19)+($U51*Price!$C$20)</f>
        <v>6260</v>
      </c>
      <c r="AA51" s="16">
        <f t="shared" si="4"/>
        <v>790</v>
      </c>
      <c r="AB51" s="8"/>
    </row>
    <row r="52">
      <c r="A52" s="15">
        <f>A51+1</f>
        <v>44222</v>
      </c>
      <c r="B52" s="8" t="s">
        <v>35</v>
      </c>
      <c r="C52" s="8">
        <v>15.0</v>
      </c>
      <c r="D52" s="8">
        <v>0.0</v>
      </c>
      <c r="E52" s="8">
        <v>0.0</v>
      </c>
      <c r="F52" s="8">
        <v>0.0</v>
      </c>
      <c r="G52" s="8">
        <v>5.0</v>
      </c>
      <c r="H52" s="8">
        <v>0.0</v>
      </c>
      <c r="I52" s="8">
        <v>0.0</v>
      </c>
      <c r="J52" s="8">
        <v>0.0</v>
      </c>
      <c r="K52" s="8">
        <v>0.0</v>
      </c>
      <c r="L52" s="8">
        <v>1.0</v>
      </c>
      <c r="M52" s="8">
        <v>0.0</v>
      </c>
      <c r="N52" s="8">
        <v>0.0</v>
      </c>
      <c r="O52" s="8">
        <v>0.0</v>
      </c>
      <c r="P52" s="8">
        <v>5.0</v>
      </c>
      <c r="Q52" s="8">
        <v>0.0</v>
      </c>
      <c r="R52" s="8">
        <v>30.0</v>
      </c>
      <c r="S52" s="8">
        <v>0.0</v>
      </c>
      <c r="T52" s="8">
        <v>0.0</v>
      </c>
      <c r="U52" s="8">
        <v>9.0</v>
      </c>
      <c r="V52" s="8">
        <f t="shared" si="1"/>
        <v>65</v>
      </c>
      <c r="W52" s="8" t="str">
        <f t="shared" si="2"/>
        <v>Tuesday</v>
      </c>
      <c r="X52" s="8" t="str">
        <f t="shared" si="3"/>
        <v>January</v>
      </c>
      <c r="Y52" s="16">
        <f>($C52*Price!$E$2)+($D52*Price!$E$3)+($E52*Price!$E$4)+($F52*Price!$E$5)+($G52*Price!$E$6)+($H52*Price!$E$7)+($I52*Price!$E$8)+($J52*Price!$E$9)+($K52*Price!$E$10)+($L52*Price!$E$11)+($M52*Price!$E$12)+($N52*Price!$E$13)+($O52*Price!$E$14)+($P52*Price!$E$15)+($Q52*Price!$E$16)+($R52*Price!$E$17)+($S52*Price!$E$18)+($T52*Price!$E$19)+($U52*Price!$E$20)</f>
        <v>28341.85</v>
      </c>
      <c r="Z52" s="16">
        <f>($C52*Price!$C$2)+($D52*Price!$C$3)+($E52*Price!$C$4)+($F52*Price!$C$5)+($G52*Price!$C$6)+($H52*Price!$C$7)+($I52*Price!$C$8)+($J52*Price!$C$9)+($K52*Price!$C$10)+($L52*Price!$C$11)+($M52*Price!$C$12)+($N52*Price!$C$13)+($O52*Price!$C$14)+($P52*Price!$C$15)+($Q52*Price!$C$16)+($R52*Price!$C$17)+($S52*Price!$C$18)+($T52*Price!$C$19)+($U52*Price!$C$20)</f>
        <v>23810</v>
      </c>
      <c r="AA52" s="16">
        <f t="shared" si="4"/>
        <v>4531.85</v>
      </c>
      <c r="AB52" s="8"/>
    </row>
    <row r="53">
      <c r="A53" s="15">
        <f>A52</f>
        <v>44222</v>
      </c>
      <c r="B53" s="8" t="s">
        <v>4</v>
      </c>
      <c r="C53" s="8">
        <v>0.0</v>
      </c>
      <c r="D53" s="8">
        <v>1.0</v>
      </c>
      <c r="E53" s="8">
        <v>1.0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0.0</v>
      </c>
      <c r="R53" s="8">
        <v>0.0</v>
      </c>
      <c r="S53" s="8">
        <v>6.0</v>
      </c>
      <c r="T53" s="8">
        <v>0.0</v>
      </c>
      <c r="U53" s="8">
        <v>8.0</v>
      </c>
      <c r="V53" s="8">
        <f t="shared" si="1"/>
        <v>16</v>
      </c>
      <c r="W53" s="8" t="str">
        <f t="shared" si="2"/>
        <v>Tuesday</v>
      </c>
      <c r="X53" s="8" t="str">
        <f t="shared" si="3"/>
        <v>January</v>
      </c>
      <c r="Y53" s="16">
        <f>($C53*Price!$D$2)+($D53*Price!$D$3)+($E53*Price!$D$4)+($F53*Price!$D$5)+($G53*Price!$D$6)+($H53*Price!$D$7)+($I53*Price!$D$8)+($J53*Price!$D$9)+($K53*Price!$D$10)+($L53*Price!$D$11)+($M53*Price!$D$12)+($N53*Price!$D$13)+($O53*Price!$D$14)+($P53*Price!$D$15)+($Q53*Price!$D$16)+($R53*Price!$D$17)+($S53*Price!$D$18)+($T53*Price!$D$19)+($U53*Price!$D$20)</f>
        <v>9650</v>
      </c>
      <c r="Z53" s="16">
        <f>($C53*Price!$C$2)+($D53*Price!$C$3)+($E53*Price!$C$4)+($F53*Price!$C$5)+($G53*Price!$C$6)+($H53*Price!$C$7)+($I53*Price!$C$8)+($J53*Price!$C$9)+($K53*Price!$C$10)+($L53*Price!$C$11)+($M53*Price!$C$12)+($N53*Price!$C$13)+($O53*Price!$C$14)+($P53*Price!$C$15)+($Q53*Price!$C$16)+($R53*Price!$C$17)+($S53*Price!$C$18)+($T53*Price!$C$19)+($U53*Price!$C$20)</f>
        <v>8425</v>
      </c>
      <c r="AA53" s="16">
        <f t="shared" si="4"/>
        <v>1225</v>
      </c>
      <c r="AB53" s="8"/>
    </row>
    <row r="54">
      <c r="A54" s="15">
        <f>A53+1</f>
        <v>44223</v>
      </c>
      <c r="B54" s="8" t="s">
        <v>35</v>
      </c>
      <c r="C54" s="8">
        <v>0.0</v>
      </c>
      <c r="D54" s="8">
        <v>3.0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9.0</v>
      </c>
      <c r="K54" s="8">
        <v>0.0</v>
      </c>
      <c r="L54" s="8">
        <v>20.0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12.0</v>
      </c>
      <c r="V54" s="8">
        <f t="shared" si="1"/>
        <v>44</v>
      </c>
      <c r="W54" s="8" t="str">
        <f t="shared" si="2"/>
        <v>Wednesday</v>
      </c>
      <c r="X54" s="8" t="str">
        <f t="shared" si="3"/>
        <v>January</v>
      </c>
      <c r="Y54" s="16">
        <f>($C54*Price!$E$2)+($D54*Price!$E$3)+($E54*Price!$E$4)+($F54*Price!$E$5)+($G54*Price!$E$6)+($H54*Price!$E$7)+($I54*Price!$E$8)+($J54*Price!$E$9)+($K54*Price!$E$10)+($L54*Price!$E$11)+($M54*Price!$E$12)+($N54*Price!$E$13)+($O54*Price!$E$14)+($P54*Price!$E$15)+($Q54*Price!$E$16)+($R54*Price!$E$17)+($S54*Price!$E$18)+($T54*Price!$E$19)+($U54*Price!$E$20)</f>
        <v>14244.2</v>
      </c>
      <c r="Z54" s="16">
        <f>($C54*Price!$C$2)+($D54*Price!$C$3)+($E54*Price!$C$4)+($F54*Price!$C$5)+($G54*Price!$C$6)+($H54*Price!$C$7)+($I54*Price!$C$8)+($J54*Price!$C$9)+($K54*Price!$C$10)+($L54*Price!$C$11)+($M54*Price!$C$12)+($N54*Price!$C$13)+($O54*Price!$C$14)+($P54*Price!$C$15)+($Q54*Price!$C$16)+($R54*Price!$C$17)+($S54*Price!$C$18)+($T54*Price!$C$19)+($U54*Price!$C$20)</f>
        <v>12005</v>
      </c>
      <c r="AA54" s="16">
        <f t="shared" si="4"/>
        <v>2239.2</v>
      </c>
      <c r="AB54" s="8"/>
    </row>
    <row r="55">
      <c r="A55" s="15">
        <f>A54</f>
        <v>44223</v>
      </c>
      <c r="B55" s="8" t="s">
        <v>4</v>
      </c>
      <c r="C55" s="8">
        <v>21.0</v>
      </c>
      <c r="D55" s="8">
        <v>0.0</v>
      </c>
      <c r="E55" s="8">
        <v>10.0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7.0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f t="shared" si="1"/>
        <v>38</v>
      </c>
      <c r="W55" s="8" t="str">
        <f t="shared" si="2"/>
        <v>Wednesday</v>
      </c>
      <c r="X55" s="8" t="str">
        <f t="shared" si="3"/>
        <v>January</v>
      </c>
      <c r="Y55" s="16">
        <f>($C55*Price!$D$2)+($D55*Price!$D$3)+($E55*Price!$D$4)+($F55*Price!$D$5)+($G55*Price!$D$6)+($H55*Price!$D$7)+($I55*Price!$D$8)+($J55*Price!$D$9)+($K55*Price!$D$10)+($L55*Price!$D$11)+($M55*Price!$D$12)+($N55*Price!$D$13)+($O55*Price!$D$14)+($P55*Price!$D$15)+($Q55*Price!$D$16)+($R55*Price!$D$17)+($S55*Price!$D$18)+($T55*Price!$D$19)+($U55*Price!$D$20)</f>
        <v>15480</v>
      </c>
      <c r="Z55" s="16">
        <f>($C55*Price!$C$2)+($D55*Price!$C$3)+($E55*Price!$C$4)+($F55*Price!$C$5)+($G55*Price!$C$6)+($H55*Price!$C$7)+($I55*Price!$C$8)+($J55*Price!$C$9)+($K55*Price!$C$10)+($L55*Price!$C$11)+($M55*Price!$C$12)+($N55*Price!$C$13)+($O55*Price!$C$14)+($P55*Price!$C$15)+($Q55*Price!$C$16)+($R55*Price!$C$17)+($S55*Price!$C$18)+($T55*Price!$C$19)+($U55*Price!$C$20)</f>
        <v>14310</v>
      </c>
      <c r="AA55" s="16">
        <f t="shared" si="4"/>
        <v>1170</v>
      </c>
      <c r="AB55" s="8"/>
    </row>
    <row r="56">
      <c r="A56" s="15">
        <f>A55+1</f>
        <v>44224</v>
      </c>
      <c r="B56" s="8" t="s">
        <v>35</v>
      </c>
      <c r="C56" s="8">
        <v>0.0</v>
      </c>
      <c r="D56" s="8">
        <v>0.0</v>
      </c>
      <c r="E56" s="8">
        <v>10.0</v>
      </c>
      <c r="F56" s="8">
        <v>0.0</v>
      </c>
      <c r="G56" s="8">
        <v>0.0</v>
      </c>
      <c r="H56" s="8">
        <v>0.0</v>
      </c>
      <c r="I56" s="8">
        <v>0.0</v>
      </c>
      <c r="J56" s="8">
        <v>0.0</v>
      </c>
      <c r="K56" s="8">
        <v>0.0</v>
      </c>
      <c r="L56" s="8">
        <v>0.0</v>
      </c>
      <c r="M56" s="8">
        <v>0.0</v>
      </c>
      <c r="N56" s="8">
        <v>9.0</v>
      </c>
      <c r="O56" s="8">
        <v>0.0</v>
      </c>
      <c r="P56" s="8">
        <v>0.0</v>
      </c>
      <c r="Q56" s="8">
        <v>0.0</v>
      </c>
      <c r="R56" s="8">
        <v>0.0</v>
      </c>
      <c r="S56" s="8">
        <v>7.0</v>
      </c>
      <c r="T56" s="8">
        <v>10.0</v>
      </c>
      <c r="U56" s="8">
        <v>4.0</v>
      </c>
      <c r="V56" s="8">
        <f t="shared" si="1"/>
        <v>40</v>
      </c>
      <c r="W56" s="8" t="str">
        <f t="shared" si="2"/>
        <v>Thursday</v>
      </c>
      <c r="X56" s="8" t="str">
        <f t="shared" si="3"/>
        <v>January</v>
      </c>
      <c r="Y56" s="16">
        <f>($C56*Price!$E$2)+($D56*Price!$E$3)+($E56*Price!$E$4)+($F56*Price!$E$5)+($G56*Price!$E$6)+($H56*Price!$E$7)+($I56*Price!$E$8)+($J56*Price!$E$9)+($K56*Price!$E$10)+($L56*Price!$E$11)+($M56*Price!$E$12)+($N56*Price!$E$13)+($O56*Price!$E$14)+($P56*Price!$E$15)+($Q56*Price!$E$16)+($R56*Price!$E$17)+($S56*Price!$E$18)+($T56*Price!$E$19)+($U56*Price!$E$20)</f>
        <v>20198.6</v>
      </c>
      <c r="Z56" s="16">
        <f>($C56*Price!$C$2)+($D56*Price!$C$3)+($E56*Price!$C$4)+($F56*Price!$C$5)+($G56*Price!$C$6)+($H56*Price!$C$7)+($I56*Price!$C$8)+($J56*Price!$C$9)+($K56*Price!$C$10)+($L56*Price!$C$11)+($M56*Price!$C$12)+($N56*Price!$C$13)+($O56*Price!$C$14)+($P56*Price!$C$15)+($Q56*Price!$C$16)+($R56*Price!$C$17)+($S56*Price!$C$18)+($T56*Price!$C$19)+($U56*Price!$C$20)</f>
        <v>17240</v>
      </c>
      <c r="AA56" s="16">
        <f t="shared" si="4"/>
        <v>2958.6</v>
      </c>
      <c r="AB56" s="8"/>
    </row>
    <row r="57">
      <c r="A57" s="15">
        <f>A56</f>
        <v>44224</v>
      </c>
      <c r="B57" s="8" t="s">
        <v>4</v>
      </c>
      <c r="C57" s="8">
        <v>30.0</v>
      </c>
      <c r="D57" s="8">
        <v>0.0</v>
      </c>
      <c r="E57" s="8">
        <v>0.0</v>
      </c>
      <c r="F57" s="8">
        <v>0.0</v>
      </c>
      <c r="G57" s="8">
        <v>0.0</v>
      </c>
      <c r="H57" s="8">
        <v>0.0</v>
      </c>
      <c r="I57" s="8">
        <v>0.0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20.0</v>
      </c>
      <c r="S57" s="8">
        <v>0.0</v>
      </c>
      <c r="T57" s="8">
        <v>0.0</v>
      </c>
      <c r="U57" s="8">
        <v>0.0</v>
      </c>
      <c r="V57" s="8">
        <f t="shared" si="1"/>
        <v>50</v>
      </c>
      <c r="W57" s="8" t="str">
        <f t="shared" si="2"/>
        <v>Thursday</v>
      </c>
      <c r="X57" s="8" t="str">
        <f t="shared" si="3"/>
        <v>January</v>
      </c>
      <c r="Y57" s="16">
        <f>($C57*Price!$D$2)+($D57*Price!$D$3)+($E57*Price!$D$4)+($F57*Price!$D$5)+($G57*Price!$D$6)+($H57*Price!$D$7)+($I57*Price!$D$8)+($J57*Price!$D$9)+($K57*Price!$D$10)+($L57*Price!$D$11)+($M57*Price!$D$12)+($N57*Price!$D$13)+($O57*Price!$D$14)+($P57*Price!$D$15)+($Q57*Price!$D$16)+($R57*Price!$D$17)+($S57*Price!$D$18)+($T57*Price!$D$19)+($U57*Price!$D$20)</f>
        <v>20000</v>
      </c>
      <c r="Z57" s="16">
        <f>($C57*Price!$C$2)+($D57*Price!$C$3)+($E57*Price!$C$4)+($F57*Price!$C$5)+($G57*Price!$C$6)+($H57*Price!$C$7)+($I57*Price!$C$8)+($J57*Price!$C$9)+($K57*Price!$C$10)+($L57*Price!$C$11)+($M57*Price!$C$12)+($N57*Price!$C$13)+($O57*Price!$C$14)+($P57*Price!$C$15)+($Q57*Price!$C$16)+($R57*Price!$C$17)+($S57*Price!$C$18)+($T57*Price!$C$19)+($U57*Price!$C$20)</f>
        <v>18000</v>
      </c>
      <c r="AA57" s="16">
        <f t="shared" si="4"/>
        <v>2000</v>
      </c>
      <c r="AB57" s="8"/>
    </row>
    <row r="58">
      <c r="A58" s="15">
        <f>A57+1</f>
        <v>44225</v>
      </c>
      <c r="B58" s="8" t="s">
        <v>35</v>
      </c>
      <c r="C58" s="8">
        <v>0.0</v>
      </c>
      <c r="D58" s="8">
        <v>0.0</v>
      </c>
      <c r="E58" s="8">
        <v>4.0</v>
      </c>
      <c r="F58" s="8">
        <v>0.0</v>
      </c>
      <c r="G58" s="8">
        <v>0.0</v>
      </c>
      <c r="H58" s="8">
        <v>0.0</v>
      </c>
      <c r="I58" s="8">
        <v>0.0</v>
      </c>
      <c r="J58" s="8">
        <v>0.0</v>
      </c>
      <c r="K58" s="8">
        <v>0.0</v>
      </c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8">
        <v>7.0</v>
      </c>
      <c r="R58" s="8">
        <v>0.0</v>
      </c>
      <c r="S58" s="8">
        <v>0.0</v>
      </c>
      <c r="T58" s="8">
        <v>3.0</v>
      </c>
      <c r="U58" s="8">
        <v>8.0</v>
      </c>
      <c r="V58" s="8">
        <f t="shared" si="1"/>
        <v>22</v>
      </c>
      <c r="W58" s="8" t="str">
        <f t="shared" si="2"/>
        <v>Friday</v>
      </c>
      <c r="X58" s="8" t="str">
        <f t="shared" si="3"/>
        <v>January</v>
      </c>
      <c r="Y58" s="16">
        <f>($C58*Price!$E$2)+($D58*Price!$E$3)+($E58*Price!$E$4)+($F58*Price!$E$5)+($G58*Price!$E$6)+($H58*Price!$E$7)+($I58*Price!$E$8)+($J58*Price!$E$9)+($K58*Price!$E$10)+($L58*Price!$E$11)+($M58*Price!$E$12)+($N58*Price!$E$13)+($O58*Price!$E$14)+($P58*Price!$E$15)+($Q58*Price!$E$16)+($R58*Price!$E$17)+($S58*Price!$E$18)+($T58*Price!$E$19)+($U58*Price!$E$20)</f>
        <v>10808.4</v>
      </c>
      <c r="Z58" s="16">
        <f>($C58*Price!$C$2)+($D58*Price!$C$3)+($E58*Price!$C$4)+($F58*Price!$C$5)+($G58*Price!$C$6)+($H58*Price!$C$7)+($I58*Price!$C$8)+($J58*Price!$C$9)+($K58*Price!$C$10)+($L58*Price!$C$11)+($M58*Price!$C$12)+($N58*Price!$C$13)+($O58*Price!$C$14)+($P58*Price!$C$15)+($Q58*Price!$C$16)+($R58*Price!$C$17)+($S58*Price!$C$18)+($T58*Price!$C$19)+($U58*Price!$C$20)</f>
        <v>9290</v>
      </c>
      <c r="AA58" s="16">
        <f t="shared" si="4"/>
        <v>1518.4</v>
      </c>
      <c r="AB58" s="8"/>
    </row>
    <row r="59">
      <c r="A59" s="15">
        <f>A58</f>
        <v>44225</v>
      </c>
      <c r="B59" s="8" t="s">
        <v>4</v>
      </c>
      <c r="C59" s="8">
        <v>2.0</v>
      </c>
      <c r="D59" s="8">
        <v>0.0</v>
      </c>
      <c r="E59" s="8">
        <v>5.0</v>
      </c>
      <c r="F59" s="8">
        <v>0.0</v>
      </c>
      <c r="G59" s="8">
        <v>10.0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9.0</v>
      </c>
      <c r="S59" s="8">
        <v>0.0</v>
      </c>
      <c r="T59" s="8">
        <v>0.0</v>
      </c>
      <c r="U59" s="8">
        <v>0.0</v>
      </c>
      <c r="V59" s="8">
        <f t="shared" si="1"/>
        <v>26</v>
      </c>
      <c r="W59" s="8" t="str">
        <f t="shared" si="2"/>
        <v>Friday</v>
      </c>
      <c r="X59" s="8" t="str">
        <f t="shared" si="3"/>
        <v>January</v>
      </c>
      <c r="Y59" s="16">
        <f>($C59*Price!$D$2)+($D59*Price!$D$3)+($E59*Price!$D$4)+($F59*Price!$D$5)+($G59*Price!$D$6)+($H59*Price!$D$7)+($I59*Price!$D$8)+($J59*Price!$D$9)+($K59*Price!$D$10)+($L59*Price!$D$11)+($M59*Price!$D$12)+($N59*Price!$D$13)+($O59*Price!$D$14)+($P59*Price!$D$15)+($Q59*Price!$D$16)+($R59*Price!$D$17)+($S59*Price!$D$18)+($T59*Price!$D$19)+($U59*Price!$D$20)</f>
        <v>12350</v>
      </c>
      <c r="Z59" s="16">
        <f>($C59*Price!$C$2)+($D59*Price!$C$3)+($E59*Price!$C$4)+($F59*Price!$C$5)+($G59*Price!$C$6)+($H59*Price!$C$7)+($I59*Price!$C$8)+($J59*Price!$C$9)+($K59*Price!$C$10)+($L59*Price!$C$11)+($M59*Price!$C$12)+($N59*Price!$C$13)+($O59*Price!$C$14)+($P59*Price!$C$15)+($Q59*Price!$C$16)+($R59*Price!$C$17)+($S59*Price!$C$18)+($T59*Price!$C$19)+($U59*Price!$C$20)</f>
        <v>11330</v>
      </c>
      <c r="AA59" s="16">
        <f t="shared" si="4"/>
        <v>1020</v>
      </c>
      <c r="AB59" s="8"/>
    </row>
    <row r="60">
      <c r="A60" s="15">
        <f>A59+1</f>
        <v>44226</v>
      </c>
      <c r="B60" s="8" t="s">
        <v>35</v>
      </c>
      <c r="C60" s="8">
        <v>1.0</v>
      </c>
      <c r="D60" s="8">
        <v>0.0</v>
      </c>
      <c r="E60" s="8">
        <v>4.0</v>
      </c>
      <c r="F60" s="8">
        <v>0.0</v>
      </c>
      <c r="G60" s="8">
        <v>0.0</v>
      </c>
      <c r="H60" s="8">
        <v>0.0</v>
      </c>
      <c r="I60" s="8">
        <v>0.0</v>
      </c>
      <c r="J60" s="8">
        <v>8.0</v>
      </c>
      <c r="K60" s="8">
        <v>0.0</v>
      </c>
      <c r="L60" s="8">
        <v>0.0</v>
      </c>
      <c r="M60" s="8">
        <v>0.0</v>
      </c>
      <c r="N60" s="8">
        <v>9.0</v>
      </c>
      <c r="O60" s="8">
        <v>0.0</v>
      </c>
      <c r="P60" s="8">
        <v>0.0</v>
      </c>
      <c r="Q60" s="8">
        <v>10.0</v>
      </c>
      <c r="R60" s="8">
        <v>0.0</v>
      </c>
      <c r="S60" s="8">
        <v>0.0</v>
      </c>
      <c r="T60" s="8">
        <v>5.0</v>
      </c>
      <c r="U60" s="8">
        <v>0.0</v>
      </c>
      <c r="V60" s="8">
        <f t="shared" si="1"/>
        <v>37</v>
      </c>
      <c r="W60" s="8" t="str">
        <f t="shared" si="2"/>
        <v>Saturday</v>
      </c>
      <c r="X60" s="8" t="str">
        <f t="shared" si="3"/>
        <v>January</v>
      </c>
      <c r="Y60" s="16">
        <f>($C60*Price!$E$2)+($D60*Price!$E$3)+($E60*Price!$E$4)+($F60*Price!$E$5)+($G60*Price!$E$6)+($H60*Price!$E$7)+($I60*Price!$E$8)+($J60*Price!$E$9)+($K60*Price!$E$10)+($L60*Price!$E$11)+($M60*Price!$E$12)+($N60*Price!$E$13)+($O60*Price!$E$14)+($P60*Price!$E$15)+($Q60*Price!$E$16)+($R60*Price!$E$17)+($S60*Price!$E$18)+($T60*Price!$E$19)+($U60*Price!$E$20)</f>
        <v>15873.8</v>
      </c>
      <c r="Z60" s="16">
        <f>($C60*Price!$C$2)+($D60*Price!$C$3)+($E60*Price!$C$4)+($F60*Price!$C$5)+($G60*Price!$C$6)+($H60*Price!$C$7)+($I60*Price!$C$8)+($J60*Price!$C$9)+($K60*Price!$C$10)+($L60*Price!$C$11)+($M60*Price!$C$12)+($N60*Price!$C$13)+($O60*Price!$C$14)+($P60*Price!$C$15)+($Q60*Price!$C$16)+($R60*Price!$C$17)+($S60*Price!$C$18)+($T60*Price!$C$19)+($U60*Price!$C$20)</f>
        <v>13820</v>
      </c>
      <c r="AA60" s="16">
        <f t="shared" si="4"/>
        <v>2053.8</v>
      </c>
      <c r="AB60" s="8"/>
    </row>
    <row r="61">
      <c r="A61" s="15">
        <f>A60</f>
        <v>44226</v>
      </c>
      <c r="B61" s="8" t="s">
        <v>4</v>
      </c>
      <c r="C61" s="8">
        <v>0.0</v>
      </c>
      <c r="D61" s="8">
        <v>0.0</v>
      </c>
      <c r="E61" s="8">
        <v>0.0</v>
      </c>
      <c r="F61" s="8">
        <v>9.0</v>
      </c>
      <c r="G61" s="8">
        <v>10.0</v>
      </c>
      <c r="H61" s="8">
        <v>0.0</v>
      </c>
      <c r="I61" s="8">
        <v>0.0</v>
      </c>
      <c r="J61" s="8">
        <v>0.0</v>
      </c>
      <c r="K61" s="8">
        <v>8.0</v>
      </c>
      <c r="L61" s="8">
        <v>0.0</v>
      </c>
      <c r="M61" s="8">
        <v>0.0</v>
      </c>
      <c r="N61" s="8">
        <v>2.0</v>
      </c>
      <c r="O61" s="8">
        <v>0.0</v>
      </c>
      <c r="P61" s="8">
        <v>0.0</v>
      </c>
      <c r="Q61" s="8">
        <v>3.0</v>
      </c>
      <c r="R61" s="8">
        <v>4.0</v>
      </c>
      <c r="S61" s="8">
        <v>0.0</v>
      </c>
      <c r="T61" s="8">
        <v>6.0</v>
      </c>
      <c r="U61" s="8">
        <v>0.0</v>
      </c>
      <c r="V61" s="8">
        <f t="shared" si="1"/>
        <v>42</v>
      </c>
      <c r="W61" s="8" t="str">
        <f t="shared" si="2"/>
        <v>Saturday</v>
      </c>
      <c r="X61" s="8" t="str">
        <f t="shared" si="3"/>
        <v>January</v>
      </c>
      <c r="Y61" s="16">
        <f>($C61*Price!$D$2)+($D61*Price!$D$3)+($E61*Price!$D$4)+($F61*Price!$D$5)+($G61*Price!$D$6)+($H61*Price!$D$7)+($I61*Price!$D$8)+($J61*Price!$D$9)+($K61*Price!$D$10)+($L61*Price!$D$11)+($M61*Price!$D$12)+($N61*Price!$D$13)+($O61*Price!$D$14)+($P61*Price!$D$15)+($Q61*Price!$D$16)+($R61*Price!$D$17)+($S61*Price!$D$18)+($T61*Price!$D$19)+($U61*Price!$D$20)</f>
        <v>11200</v>
      </c>
      <c r="Z61" s="16">
        <f>($C61*Price!$C$2)+($D61*Price!$C$3)+($E61*Price!$C$4)+($F61*Price!$C$5)+($G61*Price!$C$6)+($H61*Price!$C$7)+($I61*Price!$C$8)+($J61*Price!$C$9)+($K61*Price!$C$10)+($L61*Price!$C$11)+($M61*Price!$C$12)+($N61*Price!$C$13)+($O61*Price!$C$14)+($P61*Price!$C$15)+($Q61*Price!$C$16)+($R61*Price!$C$17)+($S61*Price!$C$18)+($T61*Price!$C$19)+($U61*Price!$C$20)</f>
        <v>10060</v>
      </c>
      <c r="AA61" s="16">
        <f t="shared" si="4"/>
        <v>1140</v>
      </c>
      <c r="AB61" s="8"/>
    </row>
    <row r="62">
      <c r="A62" s="15">
        <f>A61+1</f>
        <v>44227</v>
      </c>
      <c r="B62" s="8" t="s">
        <v>35</v>
      </c>
      <c r="C62" s="8">
        <v>0.0</v>
      </c>
      <c r="D62" s="8">
        <v>0.0</v>
      </c>
      <c r="E62" s="8">
        <v>0.0</v>
      </c>
      <c r="F62" s="8">
        <v>0.0</v>
      </c>
      <c r="G62" s="8">
        <v>0.0</v>
      </c>
      <c r="H62" s="8">
        <v>0.0</v>
      </c>
      <c r="I62" s="8">
        <v>0.0</v>
      </c>
      <c r="J62" s="8">
        <v>0.0</v>
      </c>
      <c r="K62" s="8">
        <v>0.0</v>
      </c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  <c r="U62" s="8">
        <v>0.0</v>
      </c>
      <c r="V62" s="8">
        <f t="shared" si="1"/>
        <v>0</v>
      </c>
      <c r="W62" s="8" t="str">
        <f t="shared" si="2"/>
        <v>Sunday</v>
      </c>
      <c r="X62" s="8" t="str">
        <f t="shared" si="3"/>
        <v>January</v>
      </c>
      <c r="Y62" s="16">
        <f>($C62*Price!$E$2)+($D62*Price!$E$3)+($E62*Price!$E$4)+($F62*Price!$E$5)+($G62*Price!$E$6)+($H62*Price!$E$7)+($I62*Price!$E$8)+($J62*Price!$E$9)+($K62*Price!$E$10)+($L62*Price!$E$11)+($M62*Price!$E$12)+($N62*Price!$E$13)+($O62*Price!$E$14)+($P62*Price!$E$15)+($Q62*Price!$E$16)+($R62*Price!$E$17)+($S62*Price!$E$18)+($T62*Price!$E$19)+($U62*Price!$E$20)</f>
        <v>0</v>
      </c>
      <c r="Z62" s="16">
        <f>($C62*Price!$C$2)+($D62*Price!$C$3)+($E62*Price!$C$4)+($F62*Price!$C$5)+($G62*Price!$C$6)+($H62*Price!$C$7)+($I62*Price!$C$8)+($J62*Price!$C$9)+($K62*Price!$C$10)+($L62*Price!$C$11)+($M62*Price!$C$12)+($N62*Price!$C$13)+($O62*Price!$C$14)+($P62*Price!$C$15)+($Q62*Price!$C$16)+($R62*Price!$C$17)+($S62*Price!$C$18)+($T62*Price!$C$19)+($U62*Price!$C$20)</f>
        <v>0</v>
      </c>
      <c r="AA62" s="16">
        <f t="shared" si="4"/>
        <v>0</v>
      </c>
      <c r="AB62" s="8"/>
    </row>
    <row r="63">
      <c r="A63" s="15">
        <f>A62</f>
        <v>44227</v>
      </c>
      <c r="B63" s="8" t="s">
        <v>4</v>
      </c>
      <c r="C63" s="8">
        <v>0.0</v>
      </c>
      <c r="D63" s="8">
        <v>0.0</v>
      </c>
      <c r="E63" s="8">
        <v>0.0</v>
      </c>
      <c r="F63" s="8">
        <v>0.0</v>
      </c>
      <c r="G63" s="8">
        <v>0.0</v>
      </c>
      <c r="H63" s="8">
        <v>0.0</v>
      </c>
      <c r="I63" s="8">
        <v>0.0</v>
      </c>
      <c r="J63" s="8">
        <v>0.0</v>
      </c>
      <c r="K63" s="8">
        <v>0.0</v>
      </c>
      <c r="L63" s="8">
        <v>0.0</v>
      </c>
      <c r="M63" s="8">
        <v>0.0</v>
      </c>
      <c r="N63" s="8">
        <v>0.0</v>
      </c>
      <c r="O63" s="8">
        <v>0.0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  <c r="U63" s="8">
        <v>0.0</v>
      </c>
      <c r="V63" s="8">
        <f t="shared" si="1"/>
        <v>0</v>
      </c>
      <c r="W63" s="8" t="str">
        <f t="shared" si="2"/>
        <v>Sunday</v>
      </c>
      <c r="X63" s="8" t="str">
        <f t="shared" si="3"/>
        <v>January</v>
      </c>
      <c r="Y63" s="16">
        <f>($C63*Price!$D$2)+($D63*Price!$D$3)+($E63*Price!$D$4)+($F63*Price!$D$5)+($G63*Price!$D$6)+($H63*Price!$D$7)+($I63*Price!$D$8)+($J63*Price!$D$9)+($K63*Price!$D$10)+($L63*Price!$D$11)+($M63*Price!$D$12)+($N63*Price!$D$13)+($O63*Price!$D$14)+($P63*Price!$D$15)+($Q63*Price!$D$16)+($R63*Price!$D$17)+($S63*Price!$D$18)+($T63*Price!$D$19)+($U63*Price!$D$20)</f>
        <v>0</v>
      </c>
      <c r="Z63" s="16">
        <f>($C63*Price!$C$2)+($D63*Price!$C$3)+($E63*Price!$C$4)+($F63*Price!$C$5)+($G63*Price!$C$6)+($H63*Price!$C$7)+($I63*Price!$C$8)+($J63*Price!$C$9)+($K63*Price!$C$10)+($L63*Price!$C$11)+($M63*Price!$C$12)+($N63*Price!$C$13)+($O63*Price!$C$14)+($P63*Price!$C$15)+($Q63*Price!$C$16)+($R63*Price!$C$17)+($S63*Price!$C$18)+($T63*Price!$C$19)+($U63*Price!$C$20)</f>
        <v>0</v>
      </c>
      <c r="AA63" s="16">
        <f t="shared" si="4"/>
        <v>0</v>
      </c>
      <c r="AB63" s="8"/>
    </row>
    <row r="64">
      <c r="A64" s="15">
        <f>A63+1</f>
        <v>44228</v>
      </c>
      <c r="B64" s="8" t="s">
        <v>35</v>
      </c>
      <c r="C64" s="8">
        <v>0.0</v>
      </c>
      <c r="D64" s="8">
        <v>2.0</v>
      </c>
      <c r="E64" s="8">
        <v>0.0</v>
      </c>
      <c r="F64" s="8">
        <v>1.0</v>
      </c>
      <c r="G64" s="8">
        <v>0.0</v>
      </c>
      <c r="H64" s="8">
        <v>0.0</v>
      </c>
      <c r="I64" s="8">
        <v>0.0</v>
      </c>
      <c r="J64" s="8">
        <v>0.0</v>
      </c>
      <c r="K64" s="8">
        <v>0.0</v>
      </c>
      <c r="L64" s="8">
        <v>0.0</v>
      </c>
      <c r="M64" s="8">
        <v>0.0</v>
      </c>
      <c r="N64" s="8">
        <v>0.0</v>
      </c>
      <c r="O64" s="8">
        <v>0.0</v>
      </c>
      <c r="P64" s="8">
        <v>0.0</v>
      </c>
      <c r="Q64" s="8">
        <v>0.0</v>
      </c>
      <c r="R64" s="8">
        <v>1.0</v>
      </c>
      <c r="S64" s="8">
        <v>0.0</v>
      </c>
      <c r="T64" s="8">
        <v>1.0</v>
      </c>
      <c r="U64" s="8">
        <v>3.0</v>
      </c>
      <c r="V64" s="8">
        <f t="shared" si="1"/>
        <v>8</v>
      </c>
      <c r="W64" s="8" t="str">
        <f t="shared" si="2"/>
        <v>Monday</v>
      </c>
      <c r="X64" s="8" t="str">
        <f t="shared" si="3"/>
        <v>February</v>
      </c>
      <c r="Y64" s="16">
        <f>($C64*Price!$E$2)+($D64*Price!$E$3)+($E64*Price!$E$4)+($F64*Price!$E$5)+($G64*Price!$E$6)+($H64*Price!$E$7)+($I64*Price!$E$8)+($J64*Price!$E$9)+($K64*Price!$E$10)+($L64*Price!$E$11)+($M64*Price!$E$12)+($N64*Price!$E$13)+($O64*Price!$E$14)+($P64*Price!$E$15)+($Q64*Price!$E$16)+($R64*Price!$E$17)+($S64*Price!$E$18)+($T64*Price!$E$19)+($U64*Price!$E$20)</f>
        <v>2428.9</v>
      </c>
      <c r="Z64" s="16">
        <f>($C64*Price!$C$2)+($D64*Price!$C$3)+($E64*Price!$C$4)+($F64*Price!$C$5)+($G64*Price!$C$6)+($H64*Price!$C$7)+($I64*Price!$C$8)+($J64*Price!$C$9)+($K64*Price!$C$10)+($L64*Price!$C$11)+($M64*Price!$C$12)+($N64*Price!$C$13)+($O64*Price!$C$14)+($P64*Price!$C$15)+($Q64*Price!$C$16)+($R64*Price!$C$17)+($S64*Price!$C$18)+($T64*Price!$C$19)+($U64*Price!$C$20)</f>
        <v>2020</v>
      </c>
      <c r="AA64" s="16">
        <f t="shared" si="4"/>
        <v>408.9</v>
      </c>
      <c r="AB64" s="8"/>
    </row>
    <row r="65">
      <c r="A65" s="15">
        <f>A64</f>
        <v>44228</v>
      </c>
      <c r="B65" s="8" t="s">
        <v>4</v>
      </c>
      <c r="C65" s="8">
        <v>0.0</v>
      </c>
      <c r="D65" s="8">
        <v>0.0</v>
      </c>
      <c r="E65" s="8">
        <v>0.0</v>
      </c>
      <c r="F65" s="8">
        <v>0.0</v>
      </c>
      <c r="G65" s="8">
        <v>0.0</v>
      </c>
      <c r="H65" s="8">
        <v>30.0</v>
      </c>
      <c r="I65" s="8">
        <v>0.0</v>
      </c>
      <c r="J65" s="8">
        <v>0.0</v>
      </c>
      <c r="K65" s="8">
        <v>0.0</v>
      </c>
      <c r="L65" s="8">
        <v>0.0</v>
      </c>
      <c r="M65" s="8">
        <v>0.0</v>
      </c>
      <c r="N65" s="8">
        <v>0.0</v>
      </c>
      <c r="O65" s="8">
        <v>0.0</v>
      </c>
      <c r="P65" s="8">
        <v>0.0</v>
      </c>
      <c r="Q65" s="8">
        <v>0.0</v>
      </c>
      <c r="R65" s="8">
        <v>0.0</v>
      </c>
      <c r="S65" s="8">
        <v>0.0</v>
      </c>
      <c r="T65" s="8">
        <v>10.0</v>
      </c>
      <c r="U65" s="8">
        <v>0.0</v>
      </c>
      <c r="V65" s="8">
        <f t="shared" si="1"/>
        <v>40</v>
      </c>
      <c r="W65" s="8" t="str">
        <f t="shared" si="2"/>
        <v>Monday</v>
      </c>
      <c r="X65" s="8" t="str">
        <f t="shared" si="3"/>
        <v>February</v>
      </c>
      <c r="Y65" s="16">
        <f>($C65*Price!$D$2)+($D65*Price!$D$3)+($E65*Price!$D$4)+($F65*Price!$D$5)+($G65*Price!$D$6)+($H65*Price!$D$7)+($I65*Price!$D$8)+($J65*Price!$D$9)+($K65*Price!$D$10)+($L65*Price!$D$11)+($M65*Price!$D$12)+($N65*Price!$D$13)+($O65*Price!$D$14)+($P65*Price!$D$15)+($Q65*Price!$D$16)+($R65*Price!$D$17)+($S65*Price!$D$18)+($T65*Price!$D$19)+($U65*Price!$D$20)</f>
        <v>19200</v>
      </c>
      <c r="Z65" s="16">
        <f>($C65*Price!$C$2)+($D65*Price!$C$3)+($E65*Price!$C$4)+($F65*Price!$C$5)+($G65*Price!$C$6)+($H65*Price!$C$7)+($I65*Price!$C$8)+($J65*Price!$C$9)+($K65*Price!$C$10)+($L65*Price!$C$11)+($M65*Price!$C$12)+($N65*Price!$C$13)+($O65*Price!$C$14)+($P65*Price!$C$15)+($Q65*Price!$C$16)+($R65*Price!$C$17)+($S65*Price!$C$18)+($T65*Price!$C$19)+($U65*Price!$C$20)</f>
        <v>18400</v>
      </c>
      <c r="AA65" s="16">
        <f t="shared" si="4"/>
        <v>800</v>
      </c>
      <c r="AB65" s="8"/>
    </row>
    <row r="66">
      <c r="A66" s="15">
        <f>A65+1</f>
        <v>44229</v>
      </c>
      <c r="B66" s="8" t="s">
        <v>35</v>
      </c>
      <c r="C66" s="8">
        <v>4.0</v>
      </c>
      <c r="D66" s="8">
        <v>0.0</v>
      </c>
      <c r="E66" s="8">
        <v>0.0</v>
      </c>
      <c r="F66" s="8">
        <v>1.0</v>
      </c>
      <c r="G66" s="8">
        <v>0.0</v>
      </c>
      <c r="H66" s="8">
        <v>0.0</v>
      </c>
      <c r="I66" s="8">
        <v>0.0</v>
      </c>
      <c r="J66" s="8">
        <v>0.0</v>
      </c>
      <c r="K66" s="8">
        <v>2.0</v>
      </c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v>0.0</v>
      </c>
      <c r="R66" s="8">
        <v>0.0</v>
      </c>
      <c r="S66" s="8">
        <v>0.0</v>
      </c>
      <c r="T66" s="8">
        <v>10.0</v>
      </c>
      <c r="U66" s="8">
        <v>0.0</v>
      </c>
      <c r="V66" s="8">
        <f t="shared" si="1"/>
        <v>17</v>
      </c>
      <c r="W66" s="8" t="str">
        <f t="shared" si="2"/>
        <v>Tuesday</v>
      </c>
      <c r="X66" s="8" t="str">
        <f t="shared" si="3"/>
        <v>February</v>
      </c>
      <c r="Y66" s="16">
        <f>($C66*Price!$E$2)+($D66*Price!$E$3)+($E66*Price!$E$4)+($F66*Price!$E$5)+($G66*Price!$E$6)+($H66*Price!$E$7)+($I66*Price!$E$8)+($J66*Price!$E$9)+($K66*Price!$E$10)+($L66*Price!$E$11)+($M66*Price!$E$12)+($N66*Price!$E$13)+($O66*Price!$E$14)+($P66*Price!$E$15)+($Q66*Price!$E$16)+($R66*Price!$E$17)+($S66*Price!$E$18)+($T66*Price!$E$19)+($U66*Price!$E$20)</f>
        <v>3032.7</v>
      </c>
      <c r="Z66" s="16">
        <f>($C66*Price!$C$2)+($D66*Price!$C$3)+($E66*Price!$C$4)+($F66*Price!$C$5)+($G66*Price!$C$6)+($H66*Price!$C$7)+($I66*Price!$C$8)+($J66*Price!$C$9)+($K66*Price!$C$10)+($L66*Price!$C$11)+($M66*Price!$C$12)+($N66*Price!$C$13)+($O66*Price!$C$14)+($P66*Price!$C$15)+($Q66*Price!$C$16)+($R66*Price!$C$17)+($S66*Price!$C$18)+($T66*Price!$C$19)+($U66*Price!$C$20)</f>
        <v>2540</v>
      </c>
      <c r="AA66" s="16">
        <f t="shared" si="4"/>
        <v>492.7</v>
      </c>
      <c r="AB66" s="8"/>
    </row>
    <row r="67">
      <c r="A67" s="15">
        <f>A66</f>
        <v>44229</v>
      </c>
      <c r="B67" s="8" t="s">
        <v>4</v>
      </c>
      <c r="C67" s="8">
        <v>0.0</v>
      </c>
      <c r="D67" s="8">
        <v>0.0</v>
      </c>
      <c r="E67" s="8">
        <v>8.0</v>
      </c>
      <c r="F67" s="8">
        <v>0.0</v>
      </c>
      <c r="G67" s="8">
        <v>0.0</v>
      </c>
      <c r="H67" s="8">
        <v>0.0</v>
      </c>
      <c r="I67" s="8">
        <v>0.0</v>
      </c>
      <c r="J67" s="8">
        <v>15.0</v>
      </c>
      <c r="K67" s="8">
        <v>0.0</v>
      </c>
      <c r="L67" s="8">
        <v>1.0</v>
      </c>
      <c r="M67" s="8">
        <v>1.0</v>
      </c>
      <c r="N67" s="8">
        <v>0.0</v>
      </c>
      <c r="O67" s="8">
        <v>4.0</v>
      </c>
      <c r="P67" s="8">
        <v>1.0</v>
      </c>
      <c r="Q67" s="8">
        <v>1.0</v>
      </c>
      <c r="R67" s="8">
        <v>1.0</v>
      </c>
      <c r="S67" s="8">
        <v>1.0</v>
      </c>
      <c r="T67" s="8">
        <v>30.0</v>
      </c>
      <c r="U67" s="8">
        <v>0.0</v>
      </c>
      <c r="V67" s="8">
        <f t="shared" si="1"/>
        <v>63</v>
      </c>
      <c r="W67" s="8" t="str">
        <f t="shared" si="2"/>
        <v>Tuesday</v>
      </c>
      <c r="X67" s="8" t="str">
        <f t="shared" si="3"/>
        <v>February</v>
      </c>
      <c r="Y67" s="16">
        <f>($C67*Price!$D$2)+($D67*Price!$D$3)+($E67*Price!$D$4)+($F67*Price!$D$5)+($G67*Price!$D$6)+($H67*Price!$D$7)+($I67*Price!$D$8)+($J67*Price!$D$9)+($K67*Price!$D$10)+($L67*Price!$D$11)+($M67*Price!$D$12)+($N67*Price!$D$13)+($O67*Price!$D$14)+($P67*Price!$D$15)+($Q67*Price!$D$16)+($R67*Price!$D$17)+($S67*Price!$D$18)+($T67*Price!$D$19)+($U67*Price!$D$20)</f>
        <v>18700</v>
      </c>
      <c r="Z67" s="16">
        <f>($C67*Price!$C$2)+($D67*Price!$C$3)+($E67*Price!$C$4)+($F67*Price!$C$5)+($G67*Price!$C$6)+($H67*Price!$C$7)+($I67*Price!$C$8)+($J67*Price!$C$9)+($K67*Price!$C$10)+($L67*Price!$C$11)+($M67*Price!$C$12)+($N67*Price!$C$13)+($O67*Price!$C$14)+($P67*Price!$C$15)+($Q67*Price!$C$16)+($R67*Price!$C$17)+($S67*Price!$C$18)+($T67*Price!$C$19)+($U67*Price!$C$20)</f>
        <v>16690</v>
      </c>
      <c r="AA67" s="16">
        <f t="shared" si="4"/>
        <v>2010</v>
      </c>
      <c r="AB67" s="8"/>
    </row>
    <row r="68">
      <c r="A68" s="15">
        <f>A67+1</f>
        <v>44230</v>
      </c>
      <c r="B68" s="8" t="s">
        <v>35</v>
      </c>
      <c r="C68" s="8">
        <v>10.0</v>
      </c>
      <c r="D68" s="8">
        <v>10.0</v>
      </c>
      <c r="E68" s="8">
        <v>0.0</v>
      </c>
      <c r="F68" s="8">
        <v>0.0</v>
      </c>
      <c r="G68" s="8">
        <v>0.0</v>
      </c>
      <c r="H68" s="8">
        <v>0.0</v>
      </c>
      <c r="I68" s="8">
        <v>0.0</v>
      </c>
      <c r="J68" s="8">
        <v>0.0</v>
      </c>
      <c r="K68" s="8">
        <v>0.0</v>
      </c>
      <c r="L68" s="8">
        <v>6.0</v>
      </c>
      <c r="M68" s="8">
        <v>0.0</v>
      </c>
      <c r="N68" s="8">
        <v>1.0</v>
      </c>
      <c r="O68" s="8">
        <v>3.0</v>
      </c>
      <c r="P68" s="8">
        <v>0.0</v>
      </c>
      <c r="Q68" s="8">
        <v>2.0</v>
      </c>
      <c r="R68" s="8">
        <v>2.0</v>
      </c>
      <c r="S68" s="8">
        <v>3.0</v>
      </c>
      <c r="T68" s="8">
        <v>0.0</v>
      </c>
      <c r="U68" s="8">
        <v>0.0</v>
      </c>
      <c r="V68" s="8">
        <f t="shared" si="1"/>
        <v>37</v>
      </c>
      <c r="W68" s="8" t="str">
        <f t="shared" si="2"/>
        <v>Wednesday</v>
      </c>
      <c r="X68" s="8" t="str">
        <f t="shared" si="3"/>
        <v>February</v>
      </c>
      <c r="Y68" s="16">
        <f>($C68*Price!$E$2)+($D68*Price!$E$3)+($E68*Price!$E$4)+($F68*Price!$E$5)+($G68*Price!$E$6)+($H68*Price!$E$7)+($I68*Price!$E$8)+($J68*Price!$E$9)+($K68*Price!$E$10)+($L68*Price!$E$11)+($M68*Price!$E$12)+($N68*Price!$E$13)+($O68*Price!$E$14)+($P68*Price!$E$15)+($Q68*Price!$E$16)+($R68*Price!$E$17)+($S68*Price!$E$18)+($T68*Price!$E$19)+($U68*Price!$E$20)</f>
        <v>16442.4</v>
      </c>
      <c r="Z68" s="16">
        <f>($C68*Price!$C$2)+($D68*Price!$C$3)+($E68*Price!$C$4)+($F68*Price!$C$5)+($G68*Price!$C$6)+($H68*Price!$C$7)+($I68*Price!$C$8)+($J68*Price!$C$9)+($K68*Price!$C$10)+($L68*Price!$C$11)+($M68*Price!$C$12)+($N68*Price!$C$13)+($O68*Price!$C$14)+($P68*Price!$C$15)+($Q68*Price!$C$16)+($R68*Price!$C$17)+($S68*Price!$C$18)+($T68*Price!$C$19)+($U68*Price!$C$20)</f>
        <v>14100</v>
      </c>
      <c r="AA68" s="16">
        <f t="shared" si="4"/>
        <v>2342.4</v>
      </c>
      <c r="AB68" s="8"/>
    </row>
    <row r="69">
      <c r="A69" s="15">
        <f>A68</f>
        <v>44230</v>
      </c>
      <c r="B69" s="8" t="s">
        <v>4</v>
      </c>
      <c r="C69" s="8">
        <v>0.0</v>
      </c>
      <c r="D69" s="8">
        <v>0.0</v>
      </c>
      <c r="E69" s="8">
        <v>0.0</v>
      </c>
      <c r="F69" s="8">
        <v>0.0</v>
      </c>
      <c r="G69" s="8">
        <v>8.0</v>
      </c>
      <c r="H69" s="8">
        <v>0.0</v>
      </c>
      <c r="I69" s="8">
        <v>0.0</v>
      </c>
      <c r="J69" s="8">
        <v>0.0</v>
      </c>
      <c r="K69" s="8">
        <v>0.0</v>
      </c>
      <c r="L69" s="8">
        <v>0.0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  <c r="U69" s="8">
        <v>0.0</v>
      </c>
      <c r="V69" s="8">
        <f t="shared" si="1"/>
        <v>8</v>
      </c>
      <c r="W69" s="8" t="str">
        <f t="shared" si="2"/>
        <v>Wednesday</v>
      </c>
      <c r="X69" s="8" t="str">
        <f t="shared" si="3"/>
        <v>February</v>
      </c>
      <c r="Y69" s="16">
        <f>($C69*Price!$D$2)+($D69*Price!$D$3)+($E69*Price!$D$4)+($F69*Price!$D$5)+($G69*Price!$D$6)+($H69*Price!$D$7)+($I69*Price!$D$8)+($J69*Price!$D$9)+($K69*Price!$D$10)+($L69*Price!$D$11)+($M69*Price!$D$12)+($N69*Price!$D$13)+($O69*Price!$D$14)+($P69*Price!$D$15)+($Q69*Price!$D$16)+($R69*Price!$D$17)+($S69*Price!$D$18)+($T69*Price!$D$19)+($U69*Price!$D$20)</f>
        <v>2440</v>
      </c>
      <c r="Z69" s="16">
        <f>($C69*Price!$C$2)+($D69*Price!$C$3)+($E69*Price!$C$4)+($F69*Price!$C$5)+($G69*Price!$C$6)+($H69*Price!$C$7)+($I69*Price!$C$8)+($J69*Price!$C$9)+($K69*Price!$C$10)+($L69*Price!$C$11)+($M69*Price!$C$12)+($N69*Price!$C$13)+($O69*Price!$C$14)+($P69*Price!$C$15)+($Q69*Price!$C$16)+($R69*Price!$C$17)+($S69*Price!$C$18)+($T69*Price!$C$19)+($U69*Price!$C$20)</f>
        <v>2320</v>
      </c>
      <c r="AA69" s="16">
        <f t="shared" si="4"/>
        <v>120</v>
      </c>
      <c r="AB69" s="8"/>
    </row>
    <row r="70">
      <c r="A70" s="15">
        <f>A69+1</f>
        <v>44231</v>
      </c>
      <c r="B70" s="8" t="s">
        <v>35</v>
      </c>
      <c r="C70" s="8">
        <v>1.0</v>
      </c>
      <c r="D70" s="8">
        <v>1.0</v>
      </c>
      <c r="E70" s="8">
        <v>2.0</v>
      </c>
      <c r="F70" s="8">
        <v>1.0</v>
      </c>
      <c r="G70" s="8">
        <v>0.0</v>
      </c>
      <c r="H70" s="8">
        <v>3.0</v>
      </c>
      <c r="I70" s="8">
        <v>0.0</v>
      </c>
      <c r="J70" s="8">
        <v>0.0</v>
      </c>
      <c r="K70" s="8">
        <v>0.0</v>
      </c>
      <c r="L70" s="8">
        <v>0.0</v>
      </c>
      <c r="M70" s="8">
        <v>5.0</v>
      </c>
      <c r="N70" s="8">
        <v>0.0</v>
      </c>
      <c r="O70" s="8">
        <v>0.0</v>
      </c>
      <c r="P70" s="8">
        <v>7.0</v>
      </c>
      <c r="Q70" s="8">
        <v>0.0</v>
      </c>
      <c r="R70" s="8">
        <v>0.0</v>
      </c>
      <c r="S70" s="8">
        <v>0.0</v>
      </c>
      <c r="T70" s="8">
        <v>0.0</v>
      </c>
      <c r="U70" s="8">
        <v>12.0</v>
      </c>
      <c r="V70" s="8">
        <f t="shared" si="1"/>
        <v>32</v>
      </c>
      <c r="W70" s="8" t="str">
        <f t="shared" si="2"/>
        <v>Thursday</v>
      </c>
      <c r="X70" s="8" t="str">
        <f t="shared" si="3"/>
        <v>February</v>
      </c>
      <c r="Y70" s="16">
        <f>($C70*Price!$E$2)+($D70*Price!$E$3)+($E70*Price!$E$4)+($F70*Price!$E$5)+($G70*Price!$E$6)+($H70*Price!$E$7)+($I70*Price!$E$8)+($J70*Price!$E$9)+($K70*Price!$E$10)+($L70*Price!$E$11)+($M70*Price!$E$12)+($N70*Price!$E$13)+($O70*Price!$E$14)+($P70*Price!$E$15)+($Q70*Price!$E$16)+($R70*Price!$E$17)+($S70*Price!$E$18)+($T70*Price!$E$19)+($U70*Price!$E$20)</f>
        <v>13702.1</v>
      </c>
      <c r="Z70" s="16">
        <f>($C70*Price!$C$2)+($D70*Price!$C$3)+($E70*Price!$C$4)+($F70*Price!$C$5)+($G70*Price!$C$6)+($H70*Price!$C$7)+($I70*Price!$C$8)+($J70*Price!$C$9)+($K70*Price!$C$10)+($L70*Price!$C$11)+($M70*Price!$C$12)+($N70*Price!$C$13)+($O70*Price!$C$14)+($P70*Price!$C$15)+($Q70*Price!$C$16)+($R70*Price!$C$17)+($S70*Price!$C$18)+($T70*Price!$C$19)+($U70*Price!$C$20)</f>
        <v>11735</v>
      </c>
      <c r="AA70" s="16">
        <f t="shared" si="4"/>
        <v>1967.1</v>
      </c>
      <c r="AB70" s="8"/>
    </row>
    <row r="71">
      <c r="A71" s="15">
        <f>A70</f>
        <v>44231</v>
      </c>
      <c r="B71" s="8" t="s">
        <v>4</v>
      </c>
      <c r="C71" s="8">
        <v>0.0</v>
      </c>
      <c r="D71" s="8">
        <v>0.0</v>
      </c>
      <c r="E71" s="8">
        <v>0.0</v>
      </c>
      <c r="F71" s="8">
        <v>0.0</v>
      </c>
      <c r="G71" s="8">
        <v>0.0</v>
      </c>
      <c r="H71" s="8">
        <v>0.0</v>
      </c>
      <c r="I71" s="8">
        <v>0.0</v>
      </c>
      <c r="J71" s="8">
        <v>0.0</v>
      </c>
      <c r="K71" s="8">
        <v>0.0</v>
      </c>
      <c r="L71" s="8">
        <v>0.0</v>
      </c>
      <c r="M71" s="8">
        <v>0.0</v>
      </c>
      <c r="N71" s="8">
        <v>0.0</v>
      </c>
      <c r="O71" s="8">
        <v>0.0</v>
      </c>
      <c r="P71" s="8">
        <v>0.0</v>
      </c>
      <c r="Q71" s="8">
        <v>0.0</v>
      </c>
      <c r="R71" s="8">
        <v>0.0</v>
      </c>
      <c r="S71" s="8">
        <v>0.0</v>
      </c>
      <c r="T71" s="8">
        <v>1.0</v>
      </c>
      <c r="U71" s="8">
        <v>4.0</v>
      </c>
      <c r="V71" s="8">
        <f t="shared" si="1"/>
        <v>5</v>
      </c>
      <c r="W71" s="8" t="str">
        <f t="shared" si="2"/>
        <v>Thursday</v>
      </c>
      <c r="X71" s="8" t="str">
        <f t="shared" si="3"/>
        <v>February</v>
      </c>
      <c r="Y71" s="16">
        <f>($C71*Price!$D$2)+($D71*Price!$D$3)+($E71*Price!$D$4)+($F71*Price!$D$5)+($G71*Price!$D$6)+($H71*Price!$D$7)+($I71*Price!$D$8)+($J71*Price!$D$9)+($K71*Price!$D$10)+($L71*Price!$D$11)+($M71*Price!$D$12)+($N71*Price!$D$13)+($O71*Price!$D$14)+($P71*Price!$D$15)+($Q71*Price!$D$16)+($R71*Price!$D$17)+($S71*Price!$D$18)+($T71*Price!$D$19)+($U71*Price!$D$20)</f>
        <v>1080</v>
      </c>
      <c r="Z71" s="16">
        <f>($C71*Price!$C$2)+($D71*Price!$C$3)+($E71*Price!$C$4)+($F71*Price!$C$5)+($G71*Price!$C$6)+($H71*Price!$C$7)+($I71*Price!$C$8)+($J71*Price!$C$9)+($K71*Price!$C$10)+($L71*Price!$C$11)+($M71*Price!$C$12)+($N71*Price!$C$13)+($O71*Price!$C$14)+($P71*Price!$C$15)+($Q71*Price!$C$16)+($R71*Price!$C$17)+($S71*Price!$C$18)+($T71*Price!$C$19)+($U71*Price!$C$20)</f>
        <v>900</v>
      </c>
      <c r="AA71" s="16">
        <f t="shared" si="4"/>
        <v>180</v>
      </c>
      <c r="AB71" s="8"/>
    </row>
    <row r="72">
      <c r="A72" s="15">
        <f>A71+1</f>
        <v>44232</v>
      </c>
      <c r="B72" s="8" t="s">
        <v>35</v>
      </c>
      <c r="C72" s="8">
        <v>2.0</v>
      </c>
      <c r="D72" s="8">
        <v>0.0</v>
      </c>
      <c r="E72" s="8">
        <v>4.0</v>
      </c>
      <c r="F72" s="8">
        <v>0.0</v>
      </c>
      <c r="G72" s="8">
        <v>0.0</v>
      </c>
      <c r="H72" s="8">
        <v>0.0</v>
      </c>
      <c r="I72" s="8">
        <v>0.0</v>
      </c>
      <c r="J72" s="8">
        <v>0.0</v>
      </c>
      <c r="K72" s="8">
        <v>0.0</v>
      </c>
      <c r="L72" s="8">
        <v>0.0</v>
      </c>
      <c r="M72" s="8">
        <v>0.0</v>
      </c>
      <c r="N72" s="8">
        <v>6.0</v>
      </c>
      <c r="O72" s="8">
        <v>0.0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  <c r="U72" s="8">
        <v>0.0</v>
      </c>
      <c r="V72" s="8">
        <f t="shared" si="1"/>
        <v>12</v>
      </c>
      <c r="W72" s="8" t="str">
        <f t="shared" si="2"/>
        <v>Friday</v>
      </c>
      <c r="X72" s="8" t="str">
        <f t="shared" si="3"/>
        <v>February</v>
      </c>
      <c r="Y72" s="16">
        <f>($C72*Price!$E$2)+($D72*Price!$E$3)+($E72*Price!$E$4)+($F72*Price!$E$5)+($G72*Price!$E$6)+($H72*Price!$E$7)+($I72*Price!$E$8)+($J72*Price!$E$9)+($K72*Price!$E$10)+($L72*Price!$E$11)+($M72*Price!$E$12)+($N72*Price!$E$13)+($O72*Price!$E$14)+($P72*Price!$E$15)+($Q72*Price!$E$16)+($R72*Price!$E$17)+($S72*Price!$E$18)+($T72*Price!$E$19)+($U72*Price!$E$20)</f>
        <v>5028</v>
      </c>
      <c r="Z72" s="16">
        <f>($C72*Price!$C$2)+($D72*Price!$C$3)+($E72*Price!$C$4)+($F72*Price!$C$5)+($G72*Price!$C$6)+($H72*Price!$C$7)+($I72*Price!$C$8)+($J72*Price!$C$9)+($K72*Price!$C$10)+($L72*Price!$C$11)+($M72*Price!$C$12)+($N72*Price!$C$13)+($O72*Price!$C$14)+($P72*Price!$C$15)+($Q72*Price!$C$16)+($R72*Price!$C$17)+($S72*Price!$C$18)+($T72*Price!$C$19)+($U72*Price!$C$20)</f>
        <v>4480</v>
      </c>
      <c r="AA72" s="16">
        <f t="shared" si="4"/>
        <v>548</v>
      </c>
      <c r="AB72" s="8"/>
    </row>
    <row r="73">
      <c r="A73" s="15">
        <f>A72</f>
        <v>44232</v>
      </c>
      <c r="B73" s="8" t="s">
        <v>4</v>
      </c>
      <c r="C73" s="8">
        <v>0.0</v>
      </c>
      <c r="D73" s="8">
        <v>0.0</v>
      </c>
      <c r="E73" s="8">
        <v>0.0</v>
      </c>
      <c r="F73" s="8">
        <v>0.0</v>
      </c>
      <c r="G73" s="8">
        <v>0.0</v>
      </c>
      <c r="H73" s="8">
        <v>0.0</v>
      </c>
      <c r="I73" s="8">
        <v>0.0</v>
      </c>
      <c r="J73" s="8">
        <v>0.0</v>
      </c>
      <c r="K73" s="8">
        <v>0.0</v>
      </c>
      <c r="L73" s="8">
        <v>0.0</v>
      </c>
      <c r="M73" s="8">
        <v>0.0</v>
      </c>
      <c r="N73" s="8">
        <v>0.0</v>
      </c>
      <c r="O73" s="8">
        <v>0.0</v>
      </c>
      <c r="P73" s="8">
        <v>0.0</v>
      </c>
      <c r="Q73" s="8">
        <v>0.0</v>
      </c>
      <c r="R73" s="8">
        <v>0.0</v>
      </c>
      <c r="S73" s="8">
        <v>0.0</v>
      </c>
      <c r="T73" s="8">
        <v>5.0</v>
      </c>
      <c r="U73" s="8">
        <v>0.0</v>
      </c>
      <c r="V73" s="8">
        <f t="shared" si="1"/>
        <v>5</v>
      </c>
      <c r="W73" s="8" t="str">
        <f t="shared" si="2"/>
        <v>Friday</v>
      </c>
      <c r="X73" s="8" t="str">
        <f t="shared" si="3"/>
        <v>February</v>
      </c>
      <c r="Y73" s="16">
        <f>($C73*Price!$D$2)+($D73*Price!$D$3)+($E73*Price!$D$4)+($F73*Price!$D$5)+($G73*Price!$D$6)+($H73*Price!$D$7)+($I73*Price!$D$8)+($J73*Price!$D$9)+($K73*Price!$D$10)+($L73*Price!$D$11)+($M73*Price!$D$12)+($N73*Price!$D$13)+($O73*Price!$D$14)+($P73*Price!$D$15)+($Q73*Price!$D$16)+($R73*Price!$D$17)+($S73*Price!$D$18)+($T73*Price!$D$19)+($U73*Price!$D$20)</f>
        <v>600</v>
      </c>
      <c r="Z73" s="16">
        <f>($C73*Price!$C$2)+($D73*Price!$C$3)+($E73*Price!$C$4)+($F73*Price!$C$5)+($G73*Price!$C$6)+($H73*Price!$C$7)+($I73*Price!$C$8)+($J73*Price!$C$9)+($K73*Price!$C$10)+($L73*Price!$C$11)+($M73*Price!$C$12)+($N73*Price!$C$13)+($O73*Price!$C$14)+($P73*Price!$C$15)+($Q73*Price!$C$16)+($R73*Price!$C$17)+($S73*Price!$C$18)+($T73*Price!$C$19)+($U73*Price!$C$20)</f>
        <v>500</v>
      </c>
      <c r="AA73" s="16">
        <f t="shared" si="4"/>
        <v>100</v>
      </c>
      <c r="AB73" s="8"/>
    </row>
    <row r="74">
      <c r="A74" s="15">
        <f>A73+1</f>
        <v>44233</v>
      </c>
      <c r="B74" s="8" t="s">
        <v>35</v>
      </c>
      <c r="C74" s="8">
        <v>5.0</v>
      </c>
      <c r="D74" s="8">
        <v>10.0</v>
      </c>
      <c r="E74" s="8">
        <v>0.0</v>
      </c>
      <c r="F74" s="8">
        <v>3.0</v>
      </c>
      <c r="G74" s="8">
        <v>0.0</v>
      </c>
      <c r="H74" s="8">
        <v>0.0</v>
      </c>
      <c r="I74" s="8">
        <v>0.0</v>
      </c>
      <c r="J74" s="8">
        <v>0.0</v>
      </c>
      <c r="K74" s="8">
        <v>0.0</v>
      </c>
      <c r="L74" s="8">
        <v>5.0</v>
      </c>
      <c r="M74" s="8">
        <v>5.0</v>
      </c>
      <c r="N74" s="8">
        <v>5.0</v>
      </c>
      <c r="O74" s="8">
        <v>0.0</v>
      </c>
      <c r="P74" s="8">
        <v>5.0</v>
      </c>
      <c r="Q74" s="8">
        <v>5.0</v>
      </c>
      <c r="R74" s="8">
        <v>12.0</v>
      </c>
      <c r="S74" s="8">
        <v>0.0</v>
      </c>
      <c r="T74" s="8">
        <v>0.0</v>
      </c>
      <c r="U74" s="8">
        <v>0.0</v>
      </c>
      <c r="V74" s="8">
        <f t="shared" si="1"/>
        <v>55</v>
      </c>
      <c r="W74" s="8" t="str">
        <f t="shared" si="2"/>
        <v>Saturday</v>
      </c>
      <c r="X74" s="8" t="str">
        <f t="shared" si="3"/>
        <v>February</v>
      </c>
      <c r="Y74" s="16">
        <f>($C74*Price!$E$2)+($D74*Price!$E$3)+($E74*Price!$E$4)+($F74*Price!$E$5)+($G74*Price!$E$6)+($H74*Price!$E$7)+($I74*Price!$E$8)+($J74*Price!$E$9)+($K74*Price!$E$10)+($L74*Price!$E$11)+($M74*Price!$E$12)+($N74*Price!$E$13)+($O74*Price!$E$14)+($P74*Price!$E$15)+($Q74*Price!$E$16)+($R74*Price!$E$17)+($S74*Price!$E$18)+($T74*Price!$E$19)+($U74*Price!$E$20)</f>
        <v>25201.5</v>
      </c>
      <c r="Z74" s="16">
        <f>($C74*Price!$C$2)+($D74*Price!$C$3)+($E74*Price!$C$4)+($F74*Price!$C$5)+($G74*Price!$C$6)+($H74*Price!$C$7)+($I74*Price!$C$8)+($J74*Price!$C$9)+($K74*Price!$C$10)+($L74*Price!$C$11)+($M74*Price!$C$12)+($N74*Price!$C$13)+($O74*Price!$C$14)+($P74*Price!$C$15)+($Q74*Price!$C$16)+($R74*Price!$C$17)+($S74*Price!$C$18)+($T74*Price!$C$19)+($U74*Price!$C$20)</f>
        <v>21550</v>
      </c>
      <c r="AA74" s="16">
        <f t="shared" si="4"/>
        <v>3651.5</v>
      </c>
      <c r="AB74" s="8"/>
    </row>
    <row r="75">
      <c r="A75" s="15">
        <f>A74</f>
        <v>44233</v>
      </c>
      <c r="B75" s="8" t="s">
        <v>4</v>
      </c>
      <c r="C75" s="8">
        <v>30.0</v>
      </c>
      <c r="D75" s="8">
        <v>45.0</v>
      </c>
      <c r="E75" s="8">
        <v>0.0</v>
      </c>
      <c r="F75" s="8">
        <v>0.0</v>
      </c>
      <c r="G75" s="8">
        <v>0.0</v>
      </c>
      <c r="H75" s="8">
        <v>0.0</v>
      </c>
      <c r="I75" s="8">
        <v>0.0</v>
      </c>
      <c r="J75" s="8">
        <v>0.0</v>
      </c>
      <c r="K75" s="8">
        <v>0.0</v>
      </c>
      <c r="L75" s="8">
        <v>16.0</v>
      </c>
      <c r="M75" s="8">
        <v>8.0</v>
      </c>
      <c r="N75" s="8">
        <v>0.0</v>
      </c>
      <c r="O75" s="8">
        <v>0.0</v>
      </c>
      <c r="P75" s="8">
        <v>0.0</v>
      </c>
      <c r="Q75" s="8">
        <v>0.0</v>
      </c>
      <c r="R75" s="8">
        <v>0.0</v>
      </c>
      <c r="S75" s="8">
        <v>0.0</v>
      </c>
      <c r="T75" s="8">
        <v>6.0</v>
      </c>
      <c r="U75" s="8">
        <v>5.0</v>
      </c>
      <c r="V75" s="8">
        <f t="shared" si="1"/>
        <v>110</v>
      </c>
      <c r="W75" s="8" t="str">
        <f t="shared" si="2"/>
        <v>Saturday</v>
      </c>
      <c r="X75" s="8" t="str">
        <f t="shared" si="3"/>
        <v>February</v>
      </c>
      <c r="Y75" s="16">
        <f>($C75*Price!$D$2)+($D75*Price!$D$3)+($E75*Price!$D$4)+($F75*Price!$D$5)+($G75*Price!$D$6)+($H75*Price!$D$7)+($I75*Price!$D$8)+($J75*Price!$D$9)+($K75*Price!$D$10)+($L75*Price!$D$11)+($M75*Price!$D$12)+($N75*Price!$D$13)+($O75*Price!$D$14)+($P75*Price!$D$15)+($Q75*Price!$D$16)+($R75*Price!$D$17)+($S75*Price!$D$18)+($T75*Price!$D$19)+($U75*Price!$D$20)</f>
        <v>39300</v>
      </c>
      <c r="Z75" s="16">
        <f>($C75*Price!$C$2)+($D75*Price!$C$3)+($E75*Price!$C$4)+($F75*Price!$C$5)+($G75*Price!$C$6)+($H75*Price!$C$7)+($I75*Price!$C$8)+($J75*Price!$C$9)+($K75*Price!$C$10)+($L75*Price!$C$11)+($M75*Price!$C$12)+($N75*Price!$C$13)+($O75*Price!$C$14)+($P75*Price!$C$15)+($Q75*Price!$C$16)+($R75*Price!$C$17)+($S75*Price!$C$18)+($T75*Price!$C$19)+($U75*Price!$C$20)</f>
        <v>35895</v>
      </c>
      <c r="AA75" s="16">
        <f t="shared" si="4"/>
        <v>3405</v>
      </c>
      <c r="AB75" s="8"/>
    </row>
    <row r="76">
      <c r="A76" s="15">
        <f>A75+1</f>
        <v>44234</v>
      </c>
      <c r="B76" s="8" t="s">
        <v>35</v>
      </c>
      <c r="C76" s="8">
        <v>4.0</v>
      </c>
      <c r="D76" s="8">
        <v>1.0</v>
      </c>
      <c r="E76" s="8">
        <v>0.0</v>
      </c>
      <c r="F76" s="8">
        <v>0.0</v>
      </c>
      <c r="G76" s="8">
        <v>0.0</v>
      </c>
      <c r="H76" s="8">
        <v>0.0</v>
      </c>
      <c r="I76" s="8">
        <v>0.0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0.0</v>
      </c>
      <c r="S76" s="8">
        <v>0.0</v>
      </c>
      <c r="T76" s="8">
        <v>20.0</v>
      </c>
      <c r="U76" s="8">
        <v>0.0</v>
      </c>
      <c r="V76" s="8">
        <f t="shared" si="1"/>
        <v>25</v>
      </c>
      <c r="W76" s="8" t="str">
        <f t="shared" si="2"/>
        <v>Sunday</v>
      </c>
      <c r="X76" s="8" t="str">
        <f t="shared" si="3"/>
        <v>February</v>
      </c>
      <c r="Y76" s="16">
        <f>($C76*Price!$E$2)+($D76*Price!$E$3)+($E76*Price!$E$4)+($F76*Price!$E$5)+($G76*Price!$E$6)+($H76*Price!$E$7)+($I76*Price!$E$8)+($J76*Price!$E$9)+($K76*Price!$E$10)+($L76*Price!$E$11)+($M76*Price!$E$12)+($N76*Price!$E$13)+($O76*Price!$E$14)+($P76*Price!$E$15)+($Q76*Price!$E$16)+($R76*Price!$E$17)+($S76*Price!$E$18)+($T76*Price!$E$19)+($U76*Price!$E$20)</f>
        <v>4203</v>
      </c>
      <c r="Z76" s="16">
        <f>($C76*Price!$C$2)+($D76*Price!$C$3)+($E76*Price!$C$4)+($F76*Price!$C$5)+($G76*Price!$C$6)+($H76*Price!$C$7)+($I76*Price!$C$8)+($J76*Price!$C$9)+($K76*Price!$C$10)+($L76*Price!$C$11)+($M76*Price!$C$12)+($N76*Price!$C$13)+($O76*Price!$C$14)+($P76*Price!$C$15)+($Q76*Price!$C$16)+($R76*Price!$C$17)+($S76*Price!$C$18)+($T76*Price!$C$19)+($U76*Price!$C$20)</f>
        <v>3475</v>
      </c>
      <c r="AA76" s="16">
        <f t="shared" si="4"/>
        <v>728</v>
      </c>
      <c r="AB76" s="8"/>
    </row>
    <row r="77">
      <c r="A77" s="15">
        <f>A76</f>
        <v>44234</v>
      </c>
      <c r="B77" s="8" t="s">
        <v>4</v>
      </c>
      <c r="C77" s="8">
        <v>0.0</v>
      </c>
      <c r="D77" s="8">
        <v>0.0</v>
      </c>
      <c r="E77" s="8">
        <v>0.0</v>
      </c>
      <c r="F77" s="8">
        <v>10.0</v>
      </c>
      <c r="G77" s="8">
        <v>0.0</v>
      </c>
      <c r="H77" s="8">
        <v>0.0</v>
      </c>
      <c r="I77" s="8">
        <v>0.0</v>
      </c>
      <c r="J77" s="8">
        <v>0.0</v>
      </c>
      <c r="K77" s="8">
        <v>0.0</v>
      </c>
      <c r="L77" s="8">
        <v>0.0</v>
      </c>
      <c r="M77" s="8">
        <v>0.0</v>
      </c>
      <c r="N77" s="8">
        <v>5.0</v>
      </c>
      <c r="O77" s="8">
        <v>0.0</v>
      </c>
      <c r="P77" s="8">
        <v>7.0</v>
      </c>
      <c r="Q77" s="8">
        <v>8.0</v>
      </c>
      <c r="R77" s="8">
        <v>0.0</v>
      </c>
      <c r="S77" s="8">
        <v>10.0</v>
      </c>
      <c r="T77" s="8">
        <v>1.0</v>
      </c>
      <c r="U77" s="8">
        <v>2.0</v>
      </c>
      <c r="V77" s="8">
        <f t="shared" si="1"/>
        <v>43</v>
      </c>
      <c r="W77" s="8" t="str">
        <f t="shared" si="2"/>
        <v>Sunday</v>
      </c>
      <c r="X77" s="8" t="str">
        <f t="shared" si="3"/>
        <v>February</v>
      </c>
      <c r="Y77" s="16">
        <f>($C77*Price!$D$2)+($D77*Price!$D$3)+($E77*Price!$D$4)+($F77*Price!$D$5)+($G77*Price!$D$6)+($H77*Price!$D$7)+($I77*Price!$D$8)+($J77*Price!$D$9)+($K77*Price!$D$10)+($L77*Price!$D$11)+($M77*Price!$D$12)+($N77*Price!$D$13)+($O77*Price!$D$14)+($P77*Price!$D$15)+($Q77*Price!$D$16)+($R77*Price!$D$17)+($S77*Price!$D$18)+($T77*Price!$D$19)+($U77*Price!$D$20)</f>
        <v>22380</v>
      </c>
      <c r="Z77" s="16">
        <f>($C77*Price!$C$2)+($D77*Price!$C$3)+($E77*Price!$C$4)+($F77*Price!$C$5)+($G77*Price!$C$6)+($H77*Price!$C$7)+($I77*Price!$C$8)+($J77*Price!$C$9)+($K77*Price!$C$10)+($L77*Price!$C$11)+($M77*Price!$C$12)+($N77*Price!$C$13)+($O77*Price!$C$14)+($P77*Price!$C$15)+($Q77*Price!$C$16)+($R77*Price!$C$17)+($S77*Price!$C$18)+($T77*Price!$C$19)+($U77*Price!$C$20)</f>
        <v>19810</v>
      </c>
      <c r="AA77" s="16">
        <f t="shared" si="4"/>
        <v>2570</v>
      </c>
      <c r="AB77" s="8"/>
    </row>
    <row r="78">
      <c r="A78" s="15">
        <f>A77+1</f>
        <v>44235</v>
      </c>
      <c r="B78" s="8" t="s">
        <v>35</v>
      </c>
      <c r="C78" s="8">
        <v>0.0</v>
      </c>
      <c r="D78" s="8">
        <v>0.0</v>
      </c>
      <c r="E78" s="8">
        <v>0.0</v>
      </c>
      <c r="F78" s="8">
        <v>0.0</v>
      </c>
      <c r="G78" s="8">
        <v>0.0</v>
      </c>
      <c r="H78" s="8">
        <v>0.0</v>
      </c>
      <c r="I78" s="8">
        <v>0.0</v>
      </c>
      <c r="J78" s="8">
        <v>0.0</v>
      </c>
      <c r="K78" s="8">
        <v>0.0</v>
      </c>
      <c r="L78" s="8">
        <v>4.0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0.0</v>
      </c>
      <c r="S78" s="8">
        <v>0.0</v>
      </c>
      <c r="T78" s="8">
        <v>1.0</v>
      </c>
      <c r="U78" s="8">
        <v>0.0</v>
      </c>
      <c r="V78" s="8">
        <f t="shared" si="1"/>
        <v>5</v>
      </c>
      <c r="W78" s="8" t="str">
        <f t="shared" si="2"/>
        <v>Monday</v>
      </c>
      <c r="X78" s="8" t="str">
        <f t="shared" si="3"/>
        <v>February</v>
      </c>
      <c r="Y78" s="16">
        <f>($C78*Price!$E$2)+($D78*Price!$E$3)+($E78*Price!$E$4)+($F78*Price!$E$5)+($G78*Price!$E$6)+($H78*Price!$E$7)+($I78*Price!$E$8)+($J78*Price!$E$9)+($K78*Price!$E$10)+($L78*Price!$E$11)+($M78*Price!$E$12)+($N78*Price!$E$13)+($O78*Price!$E$14)+($P78*Price!$E$15)+($Q78*Price!$E$16)+($R78*Price!$E$17)+($S78*Price!$E$18)+($T78*Price!$E$19)+($U78*Price!$E$20)</f>
        <v>1583.2</v>
      </c>
      <c r="Z78" s="16">
        <f>($C78*Price!$C$2)+($D78*Price!$C$3)+($E78*Price!$C$4)+($F78*Price!$C$5)+($G78*Price!$C$6)+($H78*Price!$C$7)+($I78*Price!$C$8)+($J78*Price!$C$9)+($K78*Price!$C$10)+($L78*Price!$C$11)+($M78*Price!$C$12)+($N78*Price!$C$13)+($O78*Price!$C$14)+($P78*Price!$C$15)+($Q78*Price!$C$16)+($R78*Price!$C$17)+($S78*Price!$C$18)+($T78*Price!$C$19)+($U78*Price!$C$20)</f>
        <v>1340</v>
      </c>
      <c r="AA78" s="16">
        <f t="shared" si="4"/>
        <v>243.2</v>
      </c>
      <c r="AB78" s="8"/>
    </row>
    <row r="79">
      <c r="A79" s="15">
        <f>A78</f>
        <v>44235</v>
      </c>
      <c r="B79" s="8" t="s">
        <v>4</v>
      </c>
      <c r="C79" s="8">
        <v>0.0</v>
      </c>
      <c r="D79" s="8">
        <v>0.0</v>
      </c>
      <c r="E79" s="8">
        <v>0.0</v>
      </c>
      <c r="F79" s="8">
        <v>0.0</v>
      </c>
      <c r="G79" s="8">
        <v>0.0</v>
      </c>
      <c r="H79" s="8">
        <v>0.0</v>
      </c>
      <c r="I79" s="8">
        <v>0.0</v>
      </c>
      <c r="J79" s="8">
        <v>0.0</v>
      </c>
      <c r="K79" s="8">
        <v>0.0</v>
      </c>
      <c r="L79" s="8">
        <v>0.0</v>
      </c>
      <c r="M79" s="8">
        <v>0.0</v>
      </c>
      <c r="N79" s="8">
        <v>0.0</v>
      </c>
      <c r="O79" s="8">
        <v>0.0</v>
      </c>
      <c r="P79" s="8">
        <v>0.0</v>
      </c>
      <c r="Q79" s="8">
        <v>50.0</v>
      </c>
      <c r="R79" s="8">
        <v>0.0</v>
      </c>
      <c r="S79" s="8">
        <v>0.0</v>
      </c>
      <c r="T79" s="8">
        <v>50.0</v>
      </c>
      <c r="U79" s="8">
        <v>0.0</v>
      </c>
      <c r="V79" s="8">
        <f t="shared" si="1"/>
        <v>100</v>
      </c>
      <c r="W79" s="8" t="str">
        <f t="shared" si="2"/>
        <v>Monday</v>
      </c>
      <c r="X79" s="8" t="str">
        <f t="shared" si="3"/>
        <v>February</v>
      </c>
      <c r="Y79" s="16">
        <f>($C79*Price!$D$2)+($D79*Price!$D$3)+($E79*Price!$D$4)+($F79*Price!$D$5)+($G79*Price!$D$6)+($H79*Price!$D$7)+($I79*Price!$D$8)+($J79*Price!$D$9)+($K79*Price!$D$10)+($L79*Price!$D$11)+($M79*Price!$D$12)+($N79*Price!$D$13)+($O79*Price!$D$14)+($P79*Price!$D$15)+($Q79*Price!$D$16)+($R79*Price!$D$17)+($S79*Price!$D$18)+($T79*Price!$D$19)+($U79*Price!$D$20)</f>
        <v>42000</v>
      </c>
      <c r="Z79" s="16">
        <f>($C79*Price!$C$2)+($D79*Price!$C$3)+($E79*Price!$C$4)+($F79*Price!$C$5)+($G79*Price!$C$6)+($H79*Price!$C$7)+($I79*Price!$C$8)+($J79*Price!$C$9)+($K79*Price!$C$10)+($L79*Price!$C$11)+($M79*Price!$C$12)+($N79*Price!$C$13)+($O79*Price!$C$14)+($P79*Price!$C$15)+($Q79*Price!$C$16)+($R79*Price!$C$17)+($S79*Price!$C$18)+($T79*Price!$C$19)+($U79*Price!$C$20)</f>
        <v>37500</v>
      </c>
      <c r="AA79" s="16">
        <f t="shared" si="4"/>
        <v>4500</v>
      </c>
      <c r="AB79" s="8"/>
    </row>
    <row r="80">
      <c r="A80" s="15">
        <f>A79+1</f>
        <v>44236</v>
      </c>
      <c r="B80" s="8" t="s">
        <v>35</v>
      </c>
      <c r="C80" s="8">
        <v>8.0</v>
      </c>
      <c r="D80" s="8">
        <v>0.0</v>
      </c>
      <c r="E80" s="8">
        <v>0.0</v>
      </c>
      <c r="F80" s="8">
        <v>4.0</v>
      </c>
      <c r="G80" s="8">
        <v>0.0</v>
      </c>
      <c r="H80" s="8">
        <v>0.0</v>
      </c>
      <c r="I80" s="8">
        <v>0.0</v>
      </c>
      <c r="J80" s="8">
        <v>0.0</v>
      </c>
      <c r="K80" s="8">
        <v>0.0</v>
      </c>
      <c r="L80" s="8">
        <v>0.0</v>
      </c>
      <c r="M80" s="8">
        <v>0.0</v>
      </c>
      <c r="N80" s="8">
        <v>9.0</v>
      </c>
      <c r="O80" s="8">
        <v>0.0</v>
      </c>
      <c r="P80" s="8">
        <v>0.0</v>
      </c>
      <c r="Q80" s="8">
        <v>10.0</v>
      </c>
      <c r="R80" s="8">
        <v>0.0</v>
      </c>
      <c r="S80" s="8">
        <v>0.0</v>
      </c>
      <c r="T80" s="8">
        <v>7.0</v>
      </c>
      <c r="U80" s="8">
        <v>8.0</v>
      </c>
      <c r="V80" s="8">
        <f t="shared" si="1"/>
        <v>46</v>
      </c>
      <c r="W80" s="8" t="str">
        <f t="shared" si="2"/>
        <v>Tuesday</v>
      </c>
      <c r="X80" s="8" t="str">
        <f t="shared" si="3"/>
        <v>February</v>
      </c>
      <c r="Y80" s="16">
        <f>($C80*Price!$E$2)+($D80*Price!$E$3)+($E80*Price!$E$4)+($F80*Price!$E$5)+($G80*Price!$E$6)+($H80*Price!$E$7)+($I80*Price!$E$8)+($J80*Price!$E$9)+($K80*Price!$E$10)+($L80*Price!$E$11)+($M80*Price!$E$12)+($N80*Price!$E$13)+($O80*Price!$E$14)+($P80*Price!$E$15)+($Q80*Price!$E$16)+($R80*Price!$E$17)+($S80*Price!$E$18)+($T80*Price!$E$19)+($U80*Price!$E$20)</f>
        <v>15435.6</v>
      </c>
      <c r="Z80" s="16">
        <f>($C80*Price!$C$2)+($D80*Price!$C$3)+($E80*Price!$C$4)+($F80*Price!$C$5)+($G80*Price!$C$6)+($H80*Price!$C$7)+($I80*Price!$C$8)+($J80*Price!$C$9)+($K80*Price!$C$10)+($L80*Price!$C$11)+($M80*Price!$C$12)+($N80*Price!$C$13)+($O80*Price!$C$14)+($P80*Price!$C$15)+($Q80*Price!$C$16)+($R80*Price!$C$17)+($S80*Price!$C$18)+($T80*Price!$C$19)+($U80*Price!$C$20)</f>
        <v>13180</v>
      </c>
      <c r="AA80" s="16">
        <f t="shared" si="4"/>
        <v>2255.6</v>
      </c>
      <c r="AB80" s="8"/>
    </row>
    <row r="81">
      <c r="A81" s="15">
        <f>A80</f>
        <v>44236</v>
      </c>
      <c r="B81" s="8" t="s">
        <v>4</v>
      </c>
      <c r="C81" s="8">
        <v>30.0</v>
      </c>
      <c r="D81" s="8">
        <v>0.0</v>
      </c>
      <c r="E81" s="8">
        <v>0.0</v>
      </c>
      <c r="F81" s="8">
        <v>0.0</v>
      </c>
      <c r="G81" s="8">
        <v>0.0</v>
      </c>
      <c r="H81" s="8">
        <v>0.0</v>
      </c>
      <c r="I81" s="8">
        <v>10.0</v>
      </c>
      <c r="J81" s="8">
        <v>0.0</v>
      </c>
      <c r="K81" s="8">
        <v>0.0</v>
      </c>
      <c r="L81" s="8">
        <v>0.0</v>
      </c>
      <c r="M81" s="8">
        <v>0.0</v>
      </c>
      <c r="N81" s="8">
        <v>0.0</v>
      </c>
      <c r="O81" s="8">
        <v>0.0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  <c r="U81" s="8">
        <v>0.0</v>
      </c>
      <c r="V81" s="8">
        <f t="shared" si="1"/>
        <v>40</v>
      </c>
      <c r="W81" s="8" t="str">
        <f t="shared" si="2"/>
        <v>Tuesday</v>
      </c>
      <c r="X81" s="8" t="str">
        <f t="shared" si="3"/>
        <v>February</v>
      </c>
      <c r="Y81" s="16">
        <f>($C81*Price!$D$2)+($D81*Price!$D$3)+($E81*Price!$D$4)+($F81*Price!$D$5)+($G81*Price!$D$6)+($H81*Price!$D$7)+($I81*Price!$D$8)+($J81*Price!$D$9)+($K81*Price!$D$10)+($L81*Price!$D$11)+($M81*Price!$D$12)+($N81*Price!$D$13)+($O81*Price!$D$14)+($P81*Price!$D$15)+($Q81*Price!$D$16)+($R81*Price!$D$17)+($S81*Price!$D$18)+($T81*Price!$D$19)+($U81*Price!$D$20)</f>
        <v>10600</v>
      </c>
      <c r="Z81" s="16">
        <f>($C81*Price!$C$2)+($D81*Price!$C$3)+($E81*Price!$C$4)+($F81*Price!$C$5)+($G81*Price!$C$6)+($H81*Price!$C$7)+($I81*Price!$C$8)+($J81*Price!$C$9)+($K81*Price!$C$10)+($L81*Price!$C$11)+($M81*Price!$C$12)+($N81*Price!$C$13)+($O81*Price!$C$14)+($P81*Price!$C$15)+($Q81*Price!$C$16)+($R81*Price!$C$17)+($S81*Price!$C$18)+($T81*Price!$C$19)+($U81*Price!$C$20)</f>
        <v>9850</v>
      </c>
      <c r="AA81" s="16">
        <f t="shared" si="4"/>
        <v>750</v>
      </c>
      <c r="AB81" s="8"/>
    </row>
    <row r="82">
      <c r="A82" s="15">
        <f>A81+1</f>
        <v>44237</v>
      </c>
      <c r="B82" s="8" t="s">
        <v>35</v>
      </c>
      <c r="C82" s="8">
        <v>1.0</v>
      </c>
      <c r="D82" s="8">
        <v>0.0</v>
      </c>
      <c r="E82" s="8">
        <v>0.0</v>
      </c>
      <c r="F82" s="8">
        <v>0.0</v>
      </c>
      <c r="G82" s="8">
        <v>0.0</v>
      </c>
      <c r="H82" s="8">
        <v>0.0</v>
      </c>
      <c r="I82" s="8">
        <v>0.0</v>
      </c>
      <c r="J82" s="8">
        <v>0.0</v>
      </c>
      <c r="K82" s="8">
        <v>6.0</v>
      </c>
      <c r="L82" s="8">
        <v>0.0</v>
      </c>
      <c r="M82" s="8">
        <v>0.0</v>
      </c>
      <c r="N82" s="8">
        <v>0.0</v>
      </c>
      <c r="O82" s="8">
        <v>0.0</v>
      </c>
      <c r="P82" s="8">
        <v>10.0</v>
      </c>
      <c r="Q82" s="8">
        <v>0.0</v>
      </c>
      <c r="R82" s="8">
        <v>0.0</v>
      </c>
      <c r="S82" s="8">
        <v>0.0</v>
      </c>
      <c r="T82" s="8">
        <v>3.0</v>
      </c>
      <c r="U82" s="8">
        <v>4.0</v>
      </c>
      <c r="V82" s="8">
        <f t="shared" si="1"/>
        <v>24</v>
      </c>
      <c r="W82" s="8" t="str">
        <f t="shared" si="2"/>
        <v>Wednesday</v>
      </c>
      <c r="X82" s="8" t="str">
        <f t="shared" si="3"/>
        <v>February</v>
      </c>
      <c r="Y82" s="16">
        <f>($C82*Price!$E$2)+($D82*Price!$E$3)+($E82*Price!$E$4)+($F82*Price!$E$5)+($G82*Price!$E$6)+($H82*Price!$E$7)+($I82*Price!$E$8)+($J82*Price!$E$9)+($K82*Price!$E$10)+($L82*Price!$E$11)+($M82*Price!$E$12)+($N82*Price!$E$13)+($O82*Price!$E$14)+($P82*Price!$E$15)+($Q82*Price!$E$16)+($R82*Price!$E$17)+($S82*Price!$E$18)+($T82*Price!$E$19)+($U82*Price!$E$20)</f>
        <v>6487.8</v>
      </c>
      <c r="Z82" s="16">
        <f>($C82*Price!$C$2)+($D82*Price!$C$3)+($E82*Price!$C$4)+($F82*Price!$C$5)+($G82*Price!$C$6)+($H82*Price!$C$7)+($I82*Price!$C$8)+($J82*Price!$C$9)+($K82*Price!$C$10)+($L82*Price!$C$11)+($M82*Price!$C$12)+($N82*Price!$C$13)+($O82*Price!$C$14)+($P82*Price!$C$15)+($Q82*Price!$C$16)+($R82*Price!$C$17)+($S82*Price!$C$18)+($T82*Price!$C$19)+($U82*Price!$C$20)</f>
        <v>5550</v>
      </c>
      <c r="AA82" s="16">
        <f t="shared" si="4"/>
        <v>937.8</v>
      </c>
      <c r="AB82" s="8"/>
    </row>
    <row r="83">
      <c r="A83" s="15">
        <f>A82</f>
        <v>44237</v>
      </c>
      <c r="B83" s="8" t="s">
        <v>4</v>
      </c>
      <c r="C83" s="8">
        <v>0.0</v>
      </c>
      <c r="D83" s="8">
        <v>0.0</v>
      </c>
      <c r="E83" s="8">
        <v>0.0</v>
      </c>
      <c r="F83" s="8">
        <v>0.0</v>
      </c>
      <c r="G83" s="8">
        <v>0.0</v>
      </c>
      <c r="H83" s="8">
        <v>0.0</v>
      </c>
      <c r="I83" s="8">
        <v>0.0</v>
      </c>
      <c r="J83" s="8">
        <v>15.0</v>
      </c>
      <c r="K83" s="8">
        <v>0.0</v>
      </c>
      <c r="L83" s="8">
        <v>0.0</v>
      </c>
      <c r="M83" s="8">
        <v>0.0</v>
      </c>
      <c r="N83" s="8">
        <v>0.0</v>
      </c>
      <c r="O83" s="8">
        <v>0.0</v>
      </c>
      <c r="P83" s="8">
        <v>0.0</v>
      </c>
      <c r="Q83" s="8">
        <v>12.0</v>
      </c>
      <c r="R83" s="8">
        <v>0.0</v>
      </c>
      <c r="S83" s="8">
        <v>0.0</v>
      </c>
      <c r="T83" s="8">
        <v>17.0</v>
      </c>
      <c r="U83" s="8">
        <v>0.0</v>
      </c>
      <c r="V83" s="8">
        <f t="shared" si="1"/>
        <v>44</v>
      </c>
      <c r="W83" s="8" t="str">
        <f t="shared" si="2"/>
        <v>Wednesday</v>
      </c>
      <c r="X83" s="8" t="str">
        <f t="shared" si="3"/>
        <v>February</v>
      </c>
      <c r="Y83" s="16">
        <f>($C83*Price!$D$2)+($D83*Price!$D$3)+($E83*Price!$D$4)+($F83*Price!$D$5)+($G83*Price!$D$6)+($H83*Price!$D$7)+($I83*Price!$D$8)+($J83*Price!$D$9)+($K83*Price!$D$10)+($L83*Price!$D$11)+($M83*Price!$D$12)+($N83*Price!$D$13)+($O83*Price!$D$14)+($P83*Price!$D$15)+($Q83*Price!$D$16)+($R83*Price!$D$17)+($S83*Price!$D$18)+($T83*Price!$D$19)+($U83*Price!$D$20)</f>
        <v>15030</v>
      </c>
      <c r="Z83" s="16">
        <f>($C83*Price!$C$2)+($D83*Price!$C$3)+($E83*Price!$C$4)+($F83*Price!$C$5)+($G83*Price!$C$6)+($H83*Price!$C$7)+($I83*Price!$C$8)+($J83*Price!$C$9)+($K83*Price!$C$10)+($L83*Price!$C$11)+($M83*Price!$C$12)+($N83*Price!$C$13)+($O83*Price!$C$14)+($P83*Price!$C$15)+($Q83*Price!$C$16)+($R83*Price!$C$17)+($S83*Price!$C$18)+($T83*Price!$C$19)+($U83*Price!$C$20)</f>
        <v>13400</v>
      </c>
      <c r="AA83" s="16">
        <f t="shared" si="4"/>
        <v>1630</v>
      </c>
      <c r="AB83" s="8"/>
    </row>
    <row r="84">
      <c r="A84" s="15">
        <f>A83+1</f>
        <v>44238</v>
      </c>
      <c r="B84" s="8" t="s">
        <v>35</v>
      </c>
      <c r="C84" s="8">
        <v>0.0</v>
      </c>
      <c r="D84" s="8">
        <v>4.0</v>
      </c>
      <c r="E84" s="8">
        <v>0.0</v>
      </c>
      <c r="F84" s="8">
        <v>0.0</v>
      </c>
      <c r="G84" s="8">
        <v>0.0</v>
      </c>
      <c r="H84" s="8">
        <v>0.0</v>
      </c>
      <c r="I84" s="8">
        <v>0.0</v>
      </c>
      <c r="J84" s="8">
        <v>0.0</v>
      </c>
      <c r="K84" s="8">
        <v>0.0</v>
      </c>
      <c r="L84" s="8">
        <v>0.0</v>
      </c>
      <c r="M84" s="8">
        <v>0.0</v>
      </c>
      <c r="N84" s="8">
        <v>0.0</v>
      </c>
      <c r="O84" s="8">
        <v>0.0</v>
      </c>
      <c r="P84" s="8">
        <v>5.0</v>
      </c>
      <c r="Q84" s="8">
        <v>0.0</v>
      </c>
      <c r="R84" s="8">
        <v>0.0</v>
      </c>
      <c r="S84" s="8">
        <v>0.0</v>
      </c>
      <c r="T84" s="8">
        <v>0.0</v>
      </c>
      <c r="U84" s="8">
        <v>20.0</v>
      </c>
      <c r="V84" s="8">
        <f t="shared" si="1"/>
        <v>29</v>
      </c>
      <c r="W84" s="8" t="str">
        <f t="shared" si="2"/>
        <v>Thursday</v>
      </c>
      <c r="X84" s="8" t="str">
        <f t="shared" si="3"/>
        <v>February</v>
      </c>
      <c r="Y84" s="16">
        <f>($C84*Price!$E$2)+($D84*Price!$E$3)+($E84*Price!$E$4)+($F84*Price!$E$5)+($G84*Price!$E$6)+($H84*Price!$E$7)+($I84*Price!$E$8)+($J84*Price!$E$9)+($K84*Price!$E$10)+($L84*Price!$E$11)+($M84*Price!$E$12)+($N84*Price!$E$13)+($O84*Price!$E$14)+($P84*Price!$E$15)+($Q84*Price!$E$16)+($R84*Price!$E$17)+($S84*Price!$E$18)+($T84*Price!$E$19)+($U84*Price!$E$20)</f>
        <v>8556</v>
      </c>
      <c r="Z84" s="16">
        <f>($C84*Price!$C$2)+($D84*Price!$C$3)+($E84*Price!$C$4)+($F84*Price!$C$5)+($G84*Price!$C$6)+($H84*Price!$C$7)+($I84*Price!$C$8)+($J84*Price!$C$9)+($K84*Price!$C$10)+($L84*Price!$C$11)+($M84*Price!$C$12)+($N84*Price!$C$13)+($O84*Price!$C$14)+($P84*Price!$C$15)+($Q84*Price!$C$16)+($R84*Price!$C$17)+($S84*Price!$C$18)+($T84*Price!$C$19)+($U84*Price!$C$20)</f>
        <v>7070</v>
      </c>
      <c r="AA84" s="16">
        <f t="shared" si="4"/>
        <v>1486</v>
      </c>
      <c r="AB84" s="8"/>
    </row>
    <row r="85">
      <c r="A85" s="15">
        <f>A84</f>
        <v>44238</v>
      </c>
      <c r="B85" s="8" t="s">
        <v>4</v>
      </c>
      <c r="C85" s="8">
        <v>0.0</v>
      </c>
      <c r="D85" s="8">
        <v>0.0</v>
      </c>
      <c r="E85" s="8">
        <v>0.0</v>
      </c>
      <c r="F85" s="8">
        <v>0.0</v>
      </c>
      <c r="G85" s="8">
        <v>40.0</v>
      </c>
      <c r="H85" s="8">
        <v>0.0</v>
      </c>
      <c r="I85" s="8">
        <v>0.0</v>
      </c>
      <c r="J85" s="8">
        <v>0.0</v>
      </c>
      <c r="K85" s="8">
        <v>0.0</v>
      </c>
      <c r="L85" s="8">
        <v>0.0</v>
      </c>
      <c r="M85" s="8">
        <v>0.0</v>
      </c>
      <c r="N85" s="8">
        <v>4.0</v>
      </c>
      <c r="O85" s="8">
        <v>0.0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  <c r="U85" s="8">
        <v>0.0</v>
      </c>
      <c r="V85" s="8">
        <f t="shared" si="1"/>
        <v>44</v>
      </c>
      <c r="W85" s="8" t="str">
        <f t="shared" si="2"/>
        <v>Thursday</v>
      </c>
      <c r="X85" s="8" t="str">
        <f t="shared" si="3"/>
        <v>February</v>
      </c>
      <c r="Y85" s="16">
        <f>($C85*Price!$D$2)+($D85*Price!$D$3)+($E85*Price!$D$4)+($F85*Price!$D$5)+($G85*Price!$D$6)+($H85*Price!$D$7)+($I85*Price!$D$8)+($J85*Price!$D$9)+($K85*Price!$D$10)+($L85*Price!$D$11)+($M85*Price!$D$12)+($N85*Price!$D$13)+($O85*Price!$D$14)+($P85*Price!$D$15)+($Q85*Price!$D$16)+($R85*Price!$D$17)+($S85*Price!$D$18)+($T85*Price!$D$19)+($U85*Price!$D$20)</f>
        <v>13000</v>
      </c>
      <c r="Z85" s="16">
        <f>($C85*Price!$C$2)+($D85*Price!$C$3)+($E85*Price!$C$4)+($F85*Price!$C$5)+($G85*Price!$C$6)+($H85*Price!$C$7)+($I85*Price!$C$8)+($J85*Price!$C$9)+($K85*Price!$C$10)+($L85*Price!$C$11)+($M85*Price!$C$12)+($N85*Price!$C$13)+($O85*Price!$C$14)+($P85*Price!$C$15)+($Q85*Price!$C$16)+($R85*Price!$C$17)+($S85*Price!$C$18)+($T85*Price!$C$19)+($U85*Price!$C$20)</f>
        <v>12320</v>
      </c>
      <c r="AA85" s="16">
        <f t="shared" si="4"/>
        <v>680</v>
      </c>
      <c r="AB85" s="8"/>
    </row>
    <row r="86">
      <c r="A86" s="15">
        <f>A85+1</f>
        <v>44239</v>
      </c>
      <c r="B86" s="8" t="s">
        <v>35</v>
      </c>
      <c r="C86" s="8">
        <v>0.0</v>
      </c>
      <c r="D86" s="8">
        <v>0.0</v>
      </c>
      <c r="E86" s="8">
        <v>5.0</v>
      </c>
      <c r="F86" s="8">
        <v>0.0</v>
      </c>
      <c r="G86" s="8">
        <v>0.0</v>
      </c>
      <c r="H86" s="8">
        <v>0.0</v>
      </c>
      <c r="I86" s="8">
        <v>6.0</v>
      </c>
      <c r="J86" s="8">
        <v>0.0</v>
      </c>
      <c r="K86" s="8">
        <v>0.0</v>
      </c>
      <c r="L86" s="8">
        <v>0.0</v>
      </c>
      <c r="M86" s="8">
        <v>0.0</v>
      </c>
      <c r="N86" s="8">
        <v>0.0</v>
      </c>
      <c r="O86" s="8">
        <v>0.0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  <c r="U86" s="8">
        <v>0.0</v>
      </c>
      <c r="V86" s="8">
        <f t="shared" si="1"/>
        <v>11</v>
      </c>
      <c r="W86" s="8" t="str">
        <f t="shared" si="2"/>
        <v>Friday</v>
      </c>
      <c r="X86" s="8" t="str">
        <f t="shared" si="3"/>
        <v>February</v>
      </c>
      <c r="Y86" s="16">
        <f>($C86*Price!$E$2)+($D86*Price!$E$3)+($E86*Price!$E$4)+($F86*Price!$E$5)+($G86*Price!$E$6)+($H86*Price!$E$7)+($I86*Price!$E$8)+($J86*Price!$E$9)+($K86*Price!$E$10)+($L86*Price!$E$11)+($M86*Price!$E$12)+($N86*Price!$E$13)+($O86*Price!$E$14)+($P86*Price!$E$15)+($Q86*Price!$E$16)+($R86*Price!$E$17)+($S86*Price!$E$18)+($T86*Price!$E$19)+($U86*Price!$E$20)</f>
        <v>4945.5</v>
      </c>
      <c r="Z86" s="16">
        <f>($C86*Price!$C$2)+($D86*Price!$C$3)+($E86*Price!$C$4)+($F86*Price!$C$5)+($G86*Price!$C$6)+($H86*Price!$C$7)+($I86*Price!$C$8)+($J86*Price!$C$9)+($K86*Price!$C$10)+($L86*Price!$C$11)+($M86*Price!$C$12)+($N86*Price!$C$13)+($O86*Price!$C$14)+($P86*Price!$C$15)+($Q86*Price!$C$16)+($R86*Price!$C$17)+($S86*Price!$C$18)+($T86*Price!$C$19)+($U86*Price!$C$20)</f>
        <v>4420</v>
      </c>
      <c r="AA86" s="16">
        <f t="shared" si="4"/>
        <v>525.5</v>
      </c>
      <c r="AB86" s="8"/>
    </row>
    <row r="87">
      <c r="A87" s="15">
        <f>A86</f>
        <v>44239</v>
      </c>
      <c r="B87" s="8" t="s">
        <v>4</v>
      </c>
      <c r="C87" s="8">
        <v>0.0</v>
      </c>
      <c r="D87" s="8">
        <v>0.0</v>
      </c>
      <c r="E87" s="8">
        <v>0.0</v>
      </c>
      <c r="F87" s="8">
        <v>10.0</v>
      </c>
      <c r="G87" s="8">
        <v>0.0</v>
      </c>
      <c r="H87" s="8">
        <v>0.0</v>
      </c>
      <c r="I87" s="8">
        <v>10.0</v>
      </c>
      <c r="J87" s="8">
        <v>0.0</v>
      </c>
      <c r="K87" s="8">
        <v>0.0</v>
      </c>
      <c r="L87" s="8">
        <v>0.0</v>
      </c>
      <c r="M87" s="8">
        <v>0.0</v>
      </c>
      <c r="N87" s="8">
        <v>0.0</v>
      </c>
      <c r="O87" s="8">
        <v>10.0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  <c r="U87" s="8">
        <v>0.0</v>
      </c>
      <c r="V87" s="8">
        <f t="shared" si="1"/>
        <v>30</v>
      </c>
      <c r="W87" s="8" t="str">
        <f t="shared" si="2"/>
        <v>Friday</v>
      </c>
      <c r="X87" s="8" t="str">
        <f t="shared" si="3"/>
        <v>February</v>
      </c>
      <c r="Y87" s="16">
        <f>($C87*Price!$D$2)+($D87*Price!$D$3)+($E87*Price!$D$4)+($F87*Price!$D$5)+($G87*Price!$D$6)+($H87*Price!$D$7)+($I87*Price!$D$8)+($J87*Price!$D$9)+($K87*Price!$D$10)+($L87*Price!$D$11)+($M87*Price!$D$12)+($N87*Price!$D$13)+($O87*Price!$D$14)+($P87*Price!$D$15)+($Q87*Price!$D$16)+($R87*Price!$D$17)+($S87*Price!$D$18)+($T87*Price!$D$19)+($U87*Price!$D$20)</f>
        <v>5500</v>
      </c>
      <c r="Z87" s="16">
        <f>($C87*Price!$C$2)+($D87*Price!$C$3)+($E87*Price!$C$4)+($F87*Price!$C$5)+($G87*Price!$C$6)+($H87*Price!$C$7)+($I87*Price!$C$8)+($J87*Price!$C$9)+($K87*Price!$C$10)+($L87*Price!$C$11)+($M87*Price!$C$12)+($N87*Price!$C$13)+($O87*Price!$C$14)+($P87*Price!$C$15)+($Q87*Price!$C$16)+($R87*Price!$C$17)+($S87*Price!$C$18)+($T87*Price!$C$19)+($U87*Price!$C$20)</f>
        <v>4650</v>
      </c>
      <c r="AA87" s="16">
        <f t="shared" si="4"/>
        <v>850</v>
      </c>
      <c r="AB87" s="8"/>
    </row>
    <row r="88">
      <c r="A88" s="15">
        <f>A87+1</f>
        <v>44240</v>
      </c>
      <c r="B88" s="8" t="s">
        <v>35</v>
      </c>
      <c r="C88" s="8">
        <v>10.0</v>
      </c>
      <c r="D88" s="8">
        <v>0.0</v>
      </c>
      <c r="E88" s="8">
        <v>0.0</v>
      </c>
      <c r="F88" s="8">
        <v>0.0</v>
      </c>
      <c r="G88" s="8">
        <v>0.0</v>
      </c>
      <c r="H88" s="8">
        <v>0.0</v>
      </c>
      <c r="I88" s="8">
        <v>0.0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0.0</v>
      </c>
      <c r="P88" s="8">
        <v>10.0</v>
      </c>
      <c r="Q88" s="8">
        <v>0.0</v>
      </c>
      <c r="R88" s="8">
        <v>0.0</v>
      </c>
      <c r="S88" s="8">
        <v>0.0</v>
      </c>
      <c r="T88" s="8">
        <v>0.0</v>
      </c>
      <c r="U88" s="8">
        <v>8.0</v>
      </c>
      <c r="V88" s="8">
        <f t="shared" si="1"/>
        <v>28</v>
      </c>
      <c r="W88" s="8" t="str">
        <f t="shared" si="2"/>
        <v>Saturday</v>
      </c>
      <c r="X88" s="8" t="str">
        <f t="shared" si="3"/>
        <v>February</v>
      </c>
      <c r="Y88" s="16">
        <f>($C88*Price!$E$2)+($D88*Price!$E$3)+($E88*Price!$E$4)+($F88*Price!$E$5)+($G88*Price!$E$6)+($H88*Price!$E$7)+($I88*Price!$E$8)+($J88*Price!$E$9)+($K88*Price!$E$10)+($L88*Price!$E$11)+($M88*Price!$E$12)+($N88*Price!$E$13)+($O88*Price!$E$14)+($P88*Price!$E$15)+($Q88*Price!$E$16)+($R88*Price!$E$17)+($S88*Price!$E$18)+($T88*Price!$E$19)+($U88*Price!$E$20)</f>
        <v>8929.2</v>
      </c>
      <c r="Z88" s="16">
        <f>($C88*Price!$C$2)+($D88*Price!$C$3)+($E88*Price!$C$4)+($F88*Price!$C$5)+($G88*Price!$C$6)+($H88*Price!$C$7)+($I88*Price!$C$8)+($J88*Price!$C$9)+($K88*Price!$C$10)+($L88*Price!$C$11)+($M88*Price!$C$12)+($N88*Price!$C$13)+($O88*Price!$C$14)+($P88*Price!$C$15)+($Q88*Price!$C$16)+($R88*Price!$C$17)+($S88*Price!$C$18)+($T88*Price!$C$19)+($U88*Price!$C$20)</f>
        <v>7700</v>
      </c>
      <c r="AA88" s="16">
        <f t="shared" si="4"/>
        <v>1229.2</v>
      </c>
      <c r="AB88" s="8"/>
    </row>
    <row r="89">
      <c r="A89" s="15">
        <f>A88</f>
        <v>44240</v>
      </c>
      <c r="B89" s="8" t="s">
        <v>4</v>
      </c>
      <c r="C89" s="8">
        <v>0.0</v>
      </c>
      <c r="D89" s="8">
        <v>0.0</v>
      </c>
      <c r="E89" s="8">
        <v>0.0</v>
      </c>
      <c r="F89" s="8">
        <v>0.0</v>
      </c>
      <c r="G89" s="8">
        <v>0.0</v>
      </c>
      <c r="H89" s="8">
        <v>0.0</v>
      </c>
      <c r="I89" s="8">
        <v>0.0</v>
      </c>
      <c r="J89" s="8">
        <v>0.0</v>
      </c>
      <c r="K89" s="8">
        <v>0.0</v>
      </c>
      <c r="L89" s="8">
        <v>0.0</v>
      </c>
      <c r="M89" s="8">
        <v>0.0</v>
      </c>
      <c r="N89" s="8">
        <v>0.0</v>
      </c>
      <c r="O89" s="8">
        <v>0.0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  <c r="U89" s="8">
        <v>0.0</v>
      </c>
      <c r="V89" s="8">
        <f t="shared" si="1"/>
        <v>0</v>
      </c>
      <c r="W89" s="8" t="str">
        <f t="shared" si="2"/>
        <v>Saturday</v>
      </c>
      <c r="X89" s="8" t="str">
        <f t="shared" si="3"/>
        <v>February</v>
      </c>
      <c r="Y89" s="16">
        <f>($C89*Price!$D$2)+($D89*Price!$D$3)+($E89*Price!$D$4)+($F89*Price!$D$5)+($G89*Price!$D$6)+($H89*Price!$D$7)+($I89*Price!$D$8)+($J89*Price!$D$9)+($K89*Price!$D$10)+($L89*Price!$D$11)+($M89*Price!$D$12)+($N89*Price!$D$13)+($O89*Price!$D$14)+($P89*Price!$D$15)+($Q89*Price!$D$16)+($R89*Price!$D$17)+($S89*Price!$D$18)+($T89*Price!$D$19)+($U89*Price!$D$20)</f>
        <v>0</v>
      </c>
      <c r="Z89" s="16">
        <f>($C89*Price!$C$2)+($D89*Price!$C$3)+($E89*Price!$C$4)+($F89*Price!$C$5)+($G89*Price!$C$6)+($H89*Price!$C$7)+($I89*Price!$C$8)+($J89*Price!$C$9)+($K89*Price!$C$10)+($L89*Price!$C$11)+($M89*Price!$C$12)+($N89*Price!$C$13)+($O89*Price!$C$14)+($P89*Price!$C$15)+($Q89*Price!$C$16)+($R89*Price!$C$17)+($S89*Price!$C$18)+($T89*Price!$C$19)+($U89*Price!$C$20)</f>
        <v>0</v>
      </c>
      <c r="AA89" s="16">
        <f t="shared" si="4"/>
        <v>0</v>
      </c>
      <c r="AB89" s="8"/>
    </row>
    <row r="90">
      <c r="A90" s="15">
        <f>A89+1</f>
        <v>44241</v>
      </c>
      <c r="B90" s="8" t="s">
        <v>35</v>
      </c>
      <c r="C90" s="8">
        <v>8.0</v>
      </c>
      <c r="D90" s="8">
        <v>0.0</v>
      </c>
      <c r="E90" s="8">
        <v>0.0</v>
      </c>
      <c r="F90" s="8">
        <v>0.0</v>
      </c>
      <c r="G90" s="8">
        <v>0.0</v>
      </c>
      <c r="H90" s="8">
        <v>0.0</v>
      </c>
      <c r="I90" s="8">
        <v>0.0</v>
      </c>
      <c r="J90" s="8">
        <v>4.0</v>
      </c>
      <c r="K90" s="8">
        <v>0.0</v>
      </c>
      <c r="L90" s="8">
        <v>0.0</v>
      </c>
      <c r="M90" s="8">
        <v>0.0</v>
      </c>
      <c r="N90" s="8">
        <v>0.0</v>
      </c>
      <c r="O90" s="8">
        <v>5.0</v>
      </c>
      <c r="P90" s="8">
        <v>0.0</v>
      </c>
      <c r="Q90" s="8">
        <v>0.0</v>
      </c>
      <c r="R90" s="8">
        <v>0.0</v>
      </c>
      <c r="S90" s="8">
        <v>0.0</v>
      </c>
      <c r="T90" s="8">
        <v>2.0</v>
      </c>
      <c r="U90" s="8">
        <v>0.0</v>
      </c>
      <c r="V90" s="8">
        <f t="shared" si="1"/>
        <v>19</v>
      </c>
      <c r="W90" s="8" t="str">
        <f t="shared" si="2"/>
        <v>Sunday</v>
      </c>
      <c r="X90" s="8" t="str">
        <f t="shared" si="3"/>
        <v>February</v>
      </c>
      <c r="Y90" s="16">
        <f>($C90*Price!$E$2)+($D90*Price!$E$3)+($E90*Price!$E$4)+($F90*Price!$E$5)+($G90*Price!$E$6)+($H90*Price!$E$7)+($I90*Price!$E$8)+($J90*Price!$E$9)+($K90*Price!$E$10)+($L90*Price!$E$11)+($M90*Price!$E$12)+($N90*Price!$E$13)+($O90*Price!$E$14)+($P90*Price!$E$15)+($Q90*Price!$E$16)+($R90*Price!$E$17)+($S90*Price!$E$18)+($T90*Price!$E$19)+($U90*Price!$E$20)</f>
        <v>5228.8</v>
      </c>
      <c r="Z90" s="16">
        <f>($C90*Price!$C$2)+($D90*Price!$C$3)+($E90*Price!$C$4)+($F90*Price!$C$5)+($G90*Price!$C$6)+($H90*Price!$C$7)+($I90*Price!$C$8)+($J90*Price!$C$9)+($K90*Price!$C$10)+($L90*Price!$C$11)+($M90*Price!$C$12)+($N90*Price!$C$13)+($O90*Price!$C$14)+($P90*Price!$C$15)+($Q90*Price!$C$16)+($R90*Price!$C$17)+($S90*Price!$C$18)+($T90*Price!$C$19)+($U90*Price!$C$20)</f>
        <v>4430</v>
      </c>
      <c r="AA90" s="16">
        <f t="shared" si="4"/>
        <v>798.8</v>
      </c>
      <c r="AB90" s="8"/>
    </row>
    <row r="91">
      <c r="A91" s="15">
        <f>A90</f>
        <v>44241</v>
      </c>
      <c r="B91" s="8" t="s">
        <v>4</v>
      </c>
      <c r="C91" s="8">
        <v>0.0</v>
      </c>
      <c r="D91" s="8">
        <v>0.0</v>
      </c>
      <c r="E91" s="8">
        <v>0.0</v>
      </c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8">
        <v>0.0</v>
      </c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  <c r="U91" s="8">
        <v>0.0</v>
      </c>
      <c r="V91" s="8">
        <f t="shared" si="1"/>
        <v>0</v>
      </c>
      <c r="W91" s="8" t="str">
        <f t="shared" si="2"/>
        <v>Sunday</v>
      </c>
      <c r="X91" s="8" t="str">
        <f t="shared" si="3"/>
        <v>February</v>
      </c>
      <c r="Y91" s="16">
        <f>($C91*Price!$D$2)+($D91*Price!$D$3)+($E91*Price!$D$4)+($F91*Price!$D$5)+($G91*Price!$D$6)+($H91*Price!$D$7)+($I91*Price!$D$8)+($J91*Price!$D$9)+($K91*Price!$D$10)+($L91*Price!$D$11)+($M91*Price!$D$12)+($N91*Price!$D$13)+($O91*Price!$D$14)+($P91*Price!$D$15)+($Q91*Price!$D$16)+($R91*Price!$D$17)+($S91*Price!$D$18)+($T91*Price!$D$19)+($U91*Price!$D$20)</f>
        <v>0</v>
      </c>
      <c r="Z91" s="16">
        <f>($C91*Price!$C$2)+($D91*Price!$C$3)+($E91*Price!$C$4)+($F91*Price!$C$5)+($G91*Price!$C$6)+($H91*Price!$C$7)+($I91*Price!$C$8)+($J91*Price!$C$9)+($K91*Price!$C$10)+($L91*Price!$C$11)+($M91*Price!$C$12)+($N91*Price!$C$13)+($O91*Price!$C$14)+($P91*Price!$C$15)+($Q91*Price!$C$16)+($R91*Price!$C$17)+($S91*Price!$C$18)+($T91*Price!$C$19)+($U91*Price!$C$20)</f>
        <v>0</v>
      </c>
      <c r="AA91" s="16">
        <f t="shared" si="4"/>
        <v>0</v>
      </c>
      <c r="AB91" s="8"/>
    </row>
    <row r="92">
      <c r="A92" s="15">
        <f>A91+1</f>
        <v>44242</v>
      </c>
      <c r="B92" s="8" t="s">
        <v>35</v>
      </c>
      <c r="C92" s="8">
        <v>2.0</v>
      </c>
      <c r="D92" s="8">
        <v>10.0</v>
      </c>
      <c r="E92" s="8">
        <v>0.0</v>
      </c>
      <c r="F92" s="8">
        <v>0.0</v>
      </c>
      <c r="G92" s="8">
        <v>0.0</v>
      </c>
      <c r="H92" s="8">
        <v>4.0</v>
      </c>
      <c r="I92" s="8">
        <v>0.0</v>
      </c>
      <c r="J92" s="8">
        <v>0.0</v>
      </c>
      <c r="K92" s="8">
        <v>0.0</v>
      </c>
      <c r="L92" s="8">
        <v>5.0</v>
      </c>
      <c r="M92" s="8">
        <v>0.0</v>
      </c>
      <c r="N92" s="8">
        <v>0.0</v>
      </c>
      <c r="O92" s="8">
        <v>0.0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  <c r="U92" s="8">
        <v>6.0</v>
      </c>
      <c r="V92" s="8">
        <f t="shared" si="1"/>
        <v>27</v>
      </c>
      <c r="W92" s="8" t="str">
        <f t="shared" si="2"/>
        <v>Monday</v>
      </c>
      <c r="X92" s="8" t="str">
        <f t="shared" si="3"/>
        <v>February</v>
      </c>
      <c r="Y92" s="16">
        <f>($C92*Price!$E$2)+($D92*Price!$E$3)+($E92*Price!$E$4)+($F92*Price!$E$5)+($G92*Price!$E$6)+($H92*Price!$E$7)+($I92*Price!$E$8)+($J92*Price!$E$9)+($K92*Price!$E$10)+($L92*Price!$E$11)+($M92*Price!$E$12)+($N92*Price!$E$13)+($O92*Price!$E$14)+($P92*Price!$E$15)+($Q92*Price!$E$16)+($R92*Price!$E$17)+($S92*Price!$E$18)+($T92*Price!$E$19)+($U92*Price!$E$20)</f>
        <v>10486.4</v>
      </c>
      <c r="Z92" s="16">
        <f>($C92*Price!$C$2)+($D92*Price!$C$3)+($E92*Price!$C$4)+($F92*Price!$C$5)+($G92*Price!$C$6)+($H92*Price!$C$7)+($I92*Price!$C$8)+($J92*Price!$C$9)+($K92*Price!$C$10)+($L92*Price!$C$11)+($M92*Price!$C$12)+($N92*Price!$C$13)+($O92*Price!$C$14)+($P92*Price!$C$15)+($Q92*Price!$C$16)+($R92*Price!$C$17)+($S92*Price!$C$18)+($T92*Price!$C$19)+($U92*Price!$C$20)</f>
        <v>9180</v>
      </c>
      <c r="AA92" s="16">
        <f t="shared" si="4"/>
        <v>1306.4</v>
      </c>
      <c r="AB92" s="8"/>
    </row>
    <row r="93">
      <c r="A93" s="15">
        <f>A92</f>
        <v>44242</v>
      </c>
      <c r="B93" s="8" t="s">
        <v>4</v>
      </c>
      <c r="C93" s="8">
        <v>5.0</v>
      </c>
      <c r="D93" s="8">
        <v>5.0</v>
      </c>
      <c r="E93" s="8">
        <v>5.0</v>
      </c>
      <c r="F93" s="8">
        <v>5.0</v>
      </c>
      <c r="G93" s="8">
        <v>5.0</v>
      </c>
      <c r="H93" s="8">
        <v>5.0</v>
      </c>
      <c r="I93" s="8">
        <v>5.0</v>
      </c>
      <c r="J93" s="8">
        <v>5.0</v>
      </c>
      <c r="K93" s="8">
        <v>5.0</v>
      </c>
      <c r="L93" s="8">
        <v>5.0</v>
      </c>
      <c r="M93" s="8">
        <v>5.0</v>
      </c>
      <c r="N93" s="8">
        <v>5.0</v>
      </c>
      <c r="O93" s="8">
        <v>5.0</v>
      </c>
      <c r="P93" s="8">
        <v>5.0</v>
      </c>
      <c r="Q93" s="8">
        <v>5.0</v>
      </c>
      <c r="R93" s="8">
        <v>5.0</v>
      </c>
      <c r="S93" s="8">
        <v>5.0</v>
      </c>
      <c r="T93" s="8">
        <v>15.0</v>
      </c>
      <c r="U93" s="8">
        <v>15.0</v>
      </c>
      <c r="V93" s="8">
        <f t="shared" si="1"/>
        <v>115</v>
      </c>
      <c r="W93" s="8" t="str">
        <f t="shared" si="2"/>
        <v>Monday</v>
      </c>
      <c r="X93" s="8" t="str">
        <f t="shared" si="3"/>
        <v>February</v>
      </c>
      <c r="Y93" s="16">
        <f>($C93*Price!$D$2)+($D93*Price!$D$3)+($E93*Price!$D$4)+($F93*Price!$D$5)+($G93*Price!$D$6)+($H93*Price!$D$7)+($I93*Price!$D$8)+($J93*Price!$D$9)+($K93*Price!$D$10)+($L93*Price!$D$11)+($M93*Price!$D$12)+($N93*Price!$D$13)+($O93*Price!$D$14)+($P93*Price!$D$15)+($Q93*Price!$D$16)+($R93*Price!$D$17)+($S93*Price!$D$18)+($T93*Price!$D$19)+($U93*Price!$D$20)</f>
        <v>42050</v>
      </c>
      <c r="Z93" s="16">
        <f>($C93*Price!$C$2)+($D93*Price!$C$3)+($E93*Price!$C$4)+($F93*Price!$C$5)+($G93*Price!$C$6)+($H93*Price!$C$7)+($I93*Price!$C$8)+($J93*Price!$C$9)+($K93*Price!$C$10)+($L93*Price!$C$11)+($M93*Price!$C$12)+($N93*Price!$C$13)+($O93*Price!$C$14)+($P93*Price!$C$15)+($Q93*Price!$C$16)+($R93*Price!$C$17)+($S93*Price!$C$18)+($T93*Price!$C$19)+($U93*Price!$C$20)</f>
        <v>37575</v>
      </c>
      <c r="AA93" s="16">
        <f t="shared" si="4"/>
        <v>4475</v>
      </c>
      <c r="AB93" s="8"/>
    </row>
    <row r="94">
      <c r="A94" s="15">
        <f>A93+1</f>
        <v>44243</v>
      </c>
      <c r="B94" s="8" t="s">
        <v>35</v>
      </c>
      <c r="C94" s="8">
        <v>8.0</v>
      </c>
      <c r="D94" s="8">
        <v>0.0</v>
      </c>
      <c r="E94" s="8">
        <v>0.0</v>
      </c>
      <c r="F94" s="8">
        <v>0.0</v>
      </c>
      <c r="G94" s="8">
        <v>0.0</v>
      </c>
      <c r="H94" s="8">
        <v>0.0</v>
      </c>
      <c r="I94" s="8">
        <v>0.0</v>
      </c>
      <c r="J94" s="8">
        <v>0.0</v>
      </c>
      <c r="K94" s="8">
        <v>0.0</v>
      </c>
      <c r="L94" s="8">
        <v>0.0</v>
      </c>
      <c r="M94" s="8">
        <v>7.0</v>
      </c>
      <c r="N94" s="8">
        <v>0.0</v>
      </c>
      <c r="O94" s="8">
        <v>0.0</v>
      </c>
      <c r="P94" s="8">
        <v>0.0</v>
      </c>
      <c r="Q94" s="8">
        <v>0.0</v>
      </c>
      <c r="R94" s="8">
        <v>0.0</v>
      </c>
      <c r="S94" s="8">
        <v>4.0</v>
      </c>
      <c r="T94" s="8">
        <v>2.0</v>
      </c>
      <c r="U94" s="8">
        <v>0.0</v>
      </c>
      <c r="V94" s="8">
        <f t="shared" si="1"/>
        <v>21</v>
      </c>
      <c r="W94" s="8" t="str">
        <f t="shared" si="2"/>
        <v>Tuesday</v>
      </c>
      <c r="X94" s="8" t="str">
        <f t="shared" si="3"/>
        <v>February</v>
      </c>
      <c r="Y94" s="16">
        <f>($C94*Price!$E$2)+($D94*Price!$E$3)+($E94*Price!$E$4)+($F94*Price!$E$5)+($G94*Price!$E$6)+($H94*Price!$E$7)+($I94*Price!$E$8)+($J94*Price!$E$9)+($K94*Price!$E$10)+($L94*Price!$E$11)+($M94*Price!$E$12)+($N94*Price!$E$13)+($O94*Price!$E$14)+($P94*Price!$E$15)+($Q94*Price!$E$16)+($R94*Price!$E$17)+($S94*Price!$E$18)+($T94*Price!$E$19)+($U94*Price!$E$20)</f>
        <v>12607.2</v>
      </c>
      <c r="Z94" s="16">
        <f>($C94*Price!$C$2)+($D94*Price!$C$3)+($E94*Price!$C$4)+($F94*Price!$C$5)+($G94*Price!$C$6)+($H94*Price!$C$7)+($I94*Price!$C$8)+($J94*Price!$C$9)+($K94*Price!$C$10)+($L94*Price!$C$11)+($M94*Price!$C$12)+($N94*Price!$C$13)+($O94*Price!$C$14)+($P94*Price!$C$15)+($Q94*Price!$C$16)+($R94*Price!$C$17)+($S94*Price!$C$18)+($T94*Price!$C$19)+($U94*Price!$C$20)</f>
        <v>10620</v>
      </c>
      <c r="AA94" s="16">
        <f t="shared" si="4"/>
        <v>1987.2</v>
      </c>
      <c r="AB94" s="8"/>
    </row>
    <row r="95">
      <c r="A95" s="15">
        <f>A94</f>
        <v>44243</v>
      </c>
      <c r="B95" s="8" t="s">
        <v>4</v>
      </c>
      <c r="C95" s="8">
        <v>10.0</v>
      </c>
      <c r="D95" s="8">
        <v>0.0</v>
      </c>
      <c r="E95" s="8">
        <v>0.0</v>
      </c>
      <c r="F95" s="8">
        <v>0.0</v>
      </c>
      <c r="G95" s="8">
        <v>0.0</v>
      </c>
      <c r="H95" s="8">
        <v>0.0</v>
      </c>
      <c r="I95" s="8">
        <v>0.0</v>
      </c>
      <c r="J95" s="8">
        <v>0.0</v>
      </c>
      <c r="K95" s="8">
        <v>0.0</v>
      </c>
      <c r="L95" s="8">
        <v>0.0</v>
      </c>
      <c r="M95" s="8">
        <v>0.0</v>
      </c>
      <c r="N95" s="8">
        <v>0.0</v>
      </c>
      <c r="O95" s="8">
        <v>0.0</v>
      </c>
      <c r="P95" s="8">
        <v>8.0</v>
      </c>
      <c r="Q95" s="8">
        <v>0.0</v>
      </c>
      <c r="R95" s="8">
        <v>0.0</v>
      </c>
      <c r="S95" s="8">
        <v>0.0</v>
      </c>
      <c r="T95" s="8">
        <v>10.0</v>
      </c>
      <c r="U95" s="8">
        <v>0.0</v>
      </c>
      <c r="V95" s="8">
        <f t="shared" si="1"/>
        <v>28</v>
      </c>
      <c r="W95" s="8" t="str">
        <f t="shared" si="2"/>
        <v>Tuesday</v>
      </c>
      <c r="X95" s="8" t="str">
        <f t="shared" si="3"/>
        <v>February</v>
      </c>
      <c r="Y95" s="16">
        <f>($C95*Price!$D$2)+($D95*Price!$D$3)+($E95*Price!$D$4)+($F95*Price!$D$5)+($G95*Price!$D$6)+($H95*Price!$D$7)+($I95*Price!$D$8)+($J95*Price!$D$9)+($K95*Price!$D$10)+($L95*Price!$D$11)+($M95*Price!$D$12)+($N95*Price!$D$13)+($O95*Price!$D$14)+($P95*Price!$D$15)+($Q95*Price!$D$16)+($R95*Price!$D$17)+($S95*Price!$D$18)+($T95*Price!$D$19)+($U95*Price!$D$20)</f>
        <v>7080</v>
      </c>
      <c r="Z95" s="16">
        <f>($C95*Price!$C$2)+($D95*Price!$C$3)+($E95*Price!$C$4)+($F95*Price!$C$5)+($G95*Price!$C$6)+($H95*Price!$C$7)+($I95*Price!$C$8)+($J95*Price!$C$9)+($K95*Price!$C$10)+($L95*Price!$C$11)+($M95*Price!$C$12)+($N95*Price!$C$13)+($O95*Price!$C$14)+($P95*Price!$C$15)+($Q95*Price!$C$16)+($R95*Price!$C$17)+($S95*Price!$C$18)+($T95*Price!$C$19)+($U95*Price!$C$20)</f>
        <v>6440</v>
      </c>
      <c r="AA95" s="16">
        <f t="shared" si="4"/>
        <v>640</v>
      </c>
      <c r="AB95" s="8"/>
    </row>
    <row r="96">
      <c r="A96" s="15">
        <f>A95+1</f>
        <v>44244</v>
      </c>
      <c r="B96" s="8" t="s">
        <v>35</v>
      </c>
      <c r="C96" s="8">
        <v>9.0</v>
      </c>
      <c r="D96" s="8">
        <v>0.0</v>
      </c>
      <c r="E96" s="8">
        <v>0.0</v>
      </c>
      <c r="F96" s="8">
        <v>0.0</v>
      </c>
      <c r="G96" s="8">
        <v>0.0</v>
      </c>
      <c r="H96" s="8">
        <v>0.0</v>
      </c>
      <c r="I96" s="8">
        <v>0.0</v>
      </c>
      <c r="J96" s="8">
        <v>0.0</v>
      </c>
      <c r="K96" s="8">
        <v>0.0</v>
      </c>
      <c r="L96" s="8">
        <v>0.0</v>
      </c>
      <c r="M96" s="8">
        <v>0.0</v>
      </c>
      <c r="N96" s="8">
        <v>1.0</v>
      </c>
      <c r="O96" s="8">
        <v>0.0</v>
      </c>
      <c r="P96" s="8">
        <v>2.0</v>
      </c>
      <c r="Q96" s="8">
        <v>3.0</v>
      </c>
      <c r="R96" s="8">
        <v>0.0</v>
      </c>
      <c r="S96" s="8">
        <v>0.0</v>
      </c>
      <c r="T96" s="8">
        <v>15.0</v>
      </c>
      <c r="U96" s="8">
        <v>0.0</v>
      </c>
      <c r="V96" s="8">
        <f t="shared" si="1"/>
        <v>30</v>
      </c>
      <c r="W96" s="8" t="str">
        <f t="shared" si="2"/>
        <v>Wednesday</v>
      </c>
      <c r="X96" s="8" t="str">
        <f t="shared" si="3"/>
        <v>February</v>
      </c>
      <c r="Y96" s="16">
        <f>($C96*Price!$E$2)+($D96*Price!$E$3)+($E96*Price!$E$4)+($F96*Price!$E$5)+($G96*Price!$E$6)+($H96*Price!$E$7)+($I96*Price!$E$8)+($J96*Price!$E$9)+($K96*Price!$E$10)+($L96*Price!$E$11)+($M96*Price!$E$12)+($N96*Price!$E$13)+($O96*Price!$E$14)+($P96*Price!$E$15)+($Q96*Price!$E$16)+($R96*Price!$E$17)+($S96*Price!$E$18)+($T96*Price!$E$19)+($U96*Price!$E$20)</f>
        <v>7946.2</v>
      </c>
      <c r="Z96" s="16">
        <f>($C96*Price!$C$2)+($D96*Price!$C$3)+($E96*Price!$C$4)+($F96*Price!$C$5)+($G96*Price!$C$6)+($H96*Price!$C$7)+($I96*Price!$C$8)+($J96*Price!$C$9)+($K96*Price!$C$10)+($L96*Price!$C$11)+($M96*Price!$C$12)+($N96*Price!$C$13)+($O96*Price!$C$14)+($P96*Price!$C$15)+($Q96*Price!$C$16)+($R96*Price!$C$17)+($S96*Price!$C$18)+($T96*Price!$C$19)+($U96*Price!$C$20)</f>
        <v>6810</v>
      </c>
      <c r="AA96" s="16">
        <f t="shared" si="4"/>
        <v>1136.2</v>
      </c>
      <c r="AB96" s="8"/>
    </row>
    <row r="97">
      <c r="A97" s="15">
        <f>A96</f>
        <v>44244</v>
      </c>
      <c r="B97" s="8" t="s">
        <v>4</v>
      </c>
      <c r="C97" s="8">
        <v>0.0</v>
      </c>
      <c r="D97" s="8">
        <v>30.0</v>
      </c>
      <c r="E97" s="8">
        <v>0.0</v>
      </c>
      <c r="F97" s="8">
        <v>0.0</v>
      </c>
      <c r="G97" s="8">
        <v>0.0</v>
      </c>
      <c r="H97" s="8">
        <v>0.0</v>
      </c>
      <c r="I97" s="8">
        <v>0.0</v>
      </c>
      <c r="J97" s="8">
        <v>0.0</v>
      </c>
      <c r="K97" s="8">
        <v>0.0</v>
      </c>
      <c r="L97" s="8">
        <v>0.0</v>
      </c>
      <c r="M97" s="8">
        <v>0.0</v>
      </c>
      <c r="N97" s="8">
        <v>0.0</v>
      </c>
      <c r="O97" s="8">
        <v>0.0</v>
      </c>
      <c r="P97" s="8">
        <v>0.0</v>
      </c>
      <c r="Q97" s="8">
        <v>0.0</v>
      </c>
      <c r="R97" s="8">
        <v>0.0</v>
      </c>
      <c r="S97" s="8">
        <v>0.0</v>
      </c>
      <c r="T97" s="8">
        <v>30.0</v>
      </c>
      <c r="U97" s="8">
        <v>50.0</v>
      </c>
      <c r="V97" s="8">
        <f t="shared" si="1"/>
        <v>110</v>
      </c>
      <c r="W97" s="8" t="str">
        <f t="shared" si="2"/>
        <v>Wednesday</v>
      </c>
      <c r="X97" s="8" t="str">
        <f t="shared" si="3"/>
        <v>February</v>
      </c>
      <c r="Y97" s="16">
        <f>($C97*Price!$D$2)+($D97*Price!$D$3)+($E97*Price!$D$4)+($F97*Price!$D$5)+($G97*Price!$D$6)+($H97*Price!$D$7)+($I97*Price!$D$8)+($J97*Price!$D$9)+($K97*Price!$D$10)+($L97*Price!$D$11)+($M97*Price!$D$12)+($N97*Price!$D$13)+($O97*Price!$D$14)+($P97*Price!$D$15)+($Q97*Price!$D$16)+($R97*Price!$D$17)+($S97*Price!$D$18)+($T97*Price!$D$19)+($U97*Price!$D$20)</f>
        <v>27000</v>
      </c>
      <c r="Z97" s="16">
        <f>($C97*Price!$C$2)+($D97*Price!$C$3)+($E97*Price!$C$4)+($F97*Price!$C$5)+($G97*Price!$C$6)+($H97*Price!$C$7)+($I97*Price!$C$8)+($J97*Price!$C$9)+($K97*Price!$C$10)+($L97*Price!$C$11)+($M97*Price!$C$12)+($N97*Price!$C$13)+($O97*Price!$C$14)+($P97*Price!$C$15)+($Q97*Price!$C$16)+($R97*Price!$C$17)+($S97*Price!$C$18)+($T97*Price!$C$19)+($U97*Price!$C$20)</f>
        <v>23650</v>
      </c>
      <c r="AA97" s="16">
        <f t="shared" si="4"/>
        <v>3350</v>
      </c>
      <c r="AB97" s="8"/>
    </row>
    <row r="98">
      <c r="A98" s="15">
        <f>A97+1</f>
        <v>44245</v>
      </c>
      <c r="B98" s="8" t="s">
        <v>35</v>
      </c>
      <c r="C98" s="8">
        <v>10.0</v>
      </c>
      <c r="D98" s="8">
        <v>15.0</v>
      </c>
      <c r="E98" s="8">
        <v>0.0</v>
      </c>
      <c r="F98" s="8">
        <v>0.0</v>
      </c>
      <c r="G98" s="8">
        <v>0.0</v>
      </c>
      <c r="H98" s="8">
        <v>0.0</v>
      </c>
      <c r="I98" s="8">
        <v>0.0</v>
      </c>
      <c r="J98" s="8">
        <v>0.0</v>
      </c>
      <c r="K98" s="8">
        <v>0.0</v>
      </c>
      <c r="L98" s="8">
        <v>0.0</v>
      </c>
      <c r="M98" s="8">
        <v>0.0</v>
      </c>
      <c r="N98" s="8">
        <v>0.0</v>
      </c>
      <c r="O98" s="8">
        <v>0.0</v>
      </c>
      <c r="P98" s="8">
        <v>12.0</v>
      </c>
      <c r="Q98" s="8">
        <v>0.0</v>
      </c>
      <c r="R98" s="8">
        <v>0.0</v>
      </c>
      <c r="S98" s="8">
        <v>0.0</v>
      </c>
      <c r="T98" s="8">
        <v>18.0</v>
      </c>
      <c r="U98" s="8">
        <v>0.0</v>
      </c>
      <c r="V98" s="8">
        <f t="shared" si="1"/>
        <v>55</v>
      </c>
      <c r="W98" s="8" t="str">
        <f t="shared" si="2"/>
        <v>Thursday</v>
      </c>
      <c r="X98" s="8" t="str">
        <f t="shared" si="3"/>
        <v>February</v>
      </c>
      <c r="Y98" s="16">
        <f>($C98*Price!$E$2)+($D98*Price!$E$3)+($E98*Price!$E$4)+($F98*Price!$E$5)+($G98*Price!$E$6)+($H98*Price!$E$7)+($I98*Price!$E$8)+($J98*Price!$E$9)+($K98*Price!$E$10)+($L98*Price!$E$11)+($M98*Price!$E$12)+($N98*Price!$E$13)+($O98*Price!$E$14)+($P98*Price!$E$15)+($Q98*Price!$E$16)+($R98*Price!$E$17)+($S98*Price!$E$18)+($T98*Price!$E$19)+($U98*Price!$E$20)</f>
        <v>15917.4</v>
      </c>
      <c r="Z98" s="16">
        <f>($C98*Price!$C$2)+($D98*Price!$C$3)+($E98*Price!$C$4)+($F98*Price!$C$5)+($G98*Price!$C$6)+($H98*Price!$C$7)+($I98*Price!$C$8)+($J98*Price!$C$9)+($K98*Price!$C$10)+($L98*Price!$C$11)+($M98*Price!$C$12)+($N98*Price!$C$13)+($O98*Price!$C$14)+($P98*Price!$C$15)+($Q98*Price!$C$16)+($R98*Price!$C$17)+($S98*Price!$C$18)+($T98*Price!$C$19)+($U98*Price!$C$20)</f>
        <v>13885</v>
      </c>
      <c r="AA98" s="16">
        <f t="shared" si="4"/>
        <v>2032.4</v>
      </c>
      <c r="AB98" s="8"/>
    </row>
    <row r="99">
      <c r="A99" s="15">
        <f>A98</f>
        <v>44245</v>
      </c>
      <c r="B99" s="8" t="s">
        <v>4</v>
      </c>
      <c r="C99" s="8">
        <v>8.0</v>
      </c>
      <c r="D99" s="8">
        <v>10.0</v>
      </c>
      <c r="E99" s="8">
        <v>5.0</v>
      </c>
      <c r="F99" s="8">
        <v>15.0</v>
      </c>
      <c r="G99" s="8">
        <v>0.0</v>
      </c>
      <c r="H99" s="8">
        <v>0.0</v>
      </c>
      <c r="I99" s="8">
        <v>5.0</v>
      </c>
      <c r="J99" s="8">
        <v>0.0</v>
      </c>
      <c r="K99" s="8">
        <v>5.0</v>
      </c>
      <c r="L99" s="8">
        <v>5.0</v>
      </c>
      <c r="M99" s="8">
        <v>5.0</v>
      </c>
      <c r="N99" s="8">
        <v>5.0</v>
      </c>
      <c r="O99" s="8">
        <v>0.0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  <c r="U99" s="8">
        <v>0.0</v>
      </c>
      <c r="V99" s="8">
        <f t="shared" si="1"/>
        <v>63</v>
      </c>
      <c r="W99" s="8" t="str">
        <f t="shared" si="2"/>
        <v>Thursday</v>
      </c>
      <c r="X99" s="8" t="str">
        <f t="shared" si="3"/>
        <v>February</v>
      </c>
      <c r="Y99" s="16">
        <f>($C99*Price!$D$2)+($D99*Price!$D$3)+($E99*Price!$D$4)+($F99*Price!$D$5)+($G99*Price!$D$6)+($H99*Price!$D$7)+($I99*Price!$D$8)+($J99*Price!$D$9)+($K99*Price!$D$10)+($L99*Price!$D$11)+($M99*Price!$D$12)+($N99*Price!$D$13)+($O99*Price!$D$14)+($P99*Price!$D$15)+($Q99*Price!$D$16)+($R99*Price!$D$17)+($S99*Price!$D$18)+($T99*Price!$D$19)+($U99*Price!$D$20)</f>
        <v>20125</v>
      </c>
      <c r="Z99" s="16">
        <f>($C99*Price!$C$2)+($D99*Price!$C$3)+($E99*Price!$C$4)+($F99*Price!$C$5)+($G99*Price!$C$6)+($H99*Price!$C$7)+($I99*Price!$C$8)+($J99*Price!$C$9)+($K99*Price!$C$10)+($L99*Price!$C$11)+($M99*Price!$C$12)+($N99*Price!$C$13)+($O99*Price!$C$14)+($P99*Price!$C$15)+($Q99*Price!$C$16)+($R99*Price!$C$17)+($S99*Price!$C$18)+($T99*Price!$C$19)+($U99*Price!$C$20)</f>
        <v>18290</v>
      </c>
      <c r="AA99" s="16">
        <f t="shared" si="4"/>
        <v>1835</v>
      </c>
      <c r="AB99" s="8"/>
    </row>
    <row r="100">
      <c r="A100" s="15">
        <f>A99+1</f>
        <v>44246</v>
      </c>
      <c r="B100" s="8" t="s">
        <v>35</v>
      </c>
      <c r="C100" s="8">
        <v>0.0</v>
      </c>
      <c r="D100" s="8">
        <v>1.0</v>
      </c>
      <c r="E100" s="8">
        <v>0.0</v>
      </c>
      <c r="F100" s="8">
        <v>0.0</v>
      </c>
      <c r="G100" s="8">
        <v>0.0</v>
      </c>
      <c r="H100" s="8">
        <v>0.0</v>
      </c>
      <c r="I100" s="8">
        <v>0.0</v>
      </c>
      <c r="J100" s="8">
        <v>0.0</v>
      </c>
      <c r="K100" s="8">
        <v>0.0</v>
      </c>
      <c r="L100" s="8">
        <v>0.0</v>
      </c>
      <c r="M100" s="8">
        <v>4.0</v>
      </c>
      <c r="N100" s="8">
        <v>0.0</v>
      </c>
      <c r="O100" s="8">
        <v>0.0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  <c r="U100" s="8">
        <v>0.0</v>
      </c>
      <c r="V100" s="8">
        <f t="shared" si="1"/>
        <v>5</v>
      </c>
      <c r="W100" s="8" t="str">
        <f t="shared" si="2"/>
        <v>Friday</v>
      </c>
      <c r="X100" s="8" t="str">
        <f t="shared" si="3"/>
        <v>February</v>
      </c>
      <c r="Y100" s="16">
        <f>($C100*Price!$E$2)+($D100*Price!$E$3)+($E100*Price!$E$4)+($F100*Price!$E$5)+($G100*Price!$E$6)+($H100*Price!$E$7)+($I100*Price!$E$8)+($J100*Price!$E$9)+($K100*Price!$E$10)+($L100*Price!$E$11)+($M100*Price!$E$12)+($N100*Price!$E$13)+($O100*Price!$E$14)+($P100*Price!$E$15)+($Q100*Price!$E$16)+($R100*Price!$E$17)+($S100*Price!$E$18)+($T100*Price!$E$19)+($U100*Price!$E$20)</f>
        <v>3352.6</v>
      </c>
      <c r="Z100" s="16">
        <f>($C100*Price!$C$2)+($D100*Price!$C$3)+($E100*Price!$C$4)+($F100*Price!$C$5)+($G100*Price!$C$6)+($H100*Price!$C$7)+($I100*Price!$C$8)+($J100*Price!$C$9)+($K100*Price!$C$10)+($L100*Price!$C$11)+($M100*Price!$C$12)+($N100*Price!$C$13)+($O100*Price!$C$14)+($P100*Price!$C$15)+($Q100*Price!$C$16)+($R100*Price!$C$17)+($S100*Price!$C$18)+($T100*Price!$C$19)+($U100*Price!$C$20)</f>
        <v>2835</v>
      </c>
      <c r="AA100" s="16">
        <f t="shared" si="4"/>
        <v>517.6</v>
      </c>
      <c r="AB100" s="8"/>
    </row>
    <row r="101">
      <c r="A101" s="15">
        <f>A100</f>
        <v>44246</v>
      </c>
      <c r="B101" s="8" t="s">
        <v>4</v>
      </c>
      <c r="C101" s="8">
        <v>30.0</v>
      </c>
      <c r="D101" s="8">
        <v>0.0</v>
      </c>
      <c r="E101" s="8">
        <v>0.0</v>
      </c>
      <c r="F101" s="8">
        <v>0.0</v>
      </c>
      <c r="G101" s="8">
        <v>0.0</v>
      </c>
      <c r="H101" s="8">
        <v>0.0</v>
      </c>
      <c r="I101" s="8">
        <v>0.0</v>
      </c>
      <c r="J101" s="8">
        <v>0.0</v>
      </c>
      <c r="K101" s="8">
        <v>0.0</v>
      </c>
      <c r="L101" s="8">
        <v>0.0</v>
      </c>
      <c r="M101" s="8">
        <v>0.0</v>
      </c>
      <c r="N101" s="8">
        <v>0.0</v>
      </c>
      <c r="O101" s="8">
        <v>0.0</v>
      </c>
      <c r="P101" s="8">
        <v>0.0</v>
      </c>
      <c r="Q101" s="8">
        <v>0.0</v>
      </c>
      <c r="R101" s="8">
        <v>0.0</v>
      </c>
      <c r="S101" s="8">
        <v>0.0</v>
      </c>
      <c r="T101" s="8">
        <v>30.0</v>
      </c>
      <c r="U101" s="8">
        <v>0.0</v>
      </c>
      <c r="V101" s="8">
        <f t="shared" si="1"/>
        <v>60</v>
      </c>
      <c r="W101" s="8" t="str">
        <f t="shared" si="2"/>
        <v>Friday</v>
      </c>
      <c r="X101" s="8" t="str">
        <f t="shared" si="3"/>
        <v>February</v>
      </c>
      <c r="Y101" s="16">
        <f>($C101*Price!$D$2)+($D101*Price!$D$3)+($E101*Price!$D$4)+($F101*Price!$D$5)+($G101*Price!$D$6)+($H101*Price!$D$7)+($I101*Price!$D$8)+($J101*Price!$D$9)+($K101*Price!$D$10)+($L101*Price!$D$11)+($M101*Price!$D$12)+($N101*Price!$D$13)+($O101*Price!$D$14)+($P101*Price!$D$15)+($Q101*Price!$D$16)+($R101*Price!$D$17)+($S101*Price!$D$18)+($T101*Price!$D$19)+($U101*Price!$D$20)</f>
        <v>12600</v>
      </c>
      <c r="Z101" s="16">
        <f>($C101*Price!$C$2)+($D101*Price!$C$3)+($E101*Price!$C$4)+($F101*Price!$C$5)+($G101*Price!$C$6)+($H101*Price!$C$7)+($I101*Price!$C$8)+($J101*Price!$C$9)+($K101*Price!$C$10)+($L101*Price!$C$11)+($M101*Price!$C$12)+($N101*Price!$C$13)+($O101*Price!$C$14)+($P101*Price!$C$15)+($Q101*Price!$C$16)+($R101*Price!$C$17)+($S101*Price!$C$18)+($T101*Price!$C$19)+($U101*Price!$C$20)</f>
        <v>11400</v>
      </c>
      <c r="AA101" s="16">
        <f t="shared" si="4"/>
        <v>1200</v>
      </c>
      <c r="AB101" s="8"/>
    </row>
    <row r="102">
      <c r="A102" s="15">
        <f>A101+1</f>
        <v>44247</v>
      </c>
      <c r="B102" s="8" t="s">
        <v>35</v>
      </c>
      <c r="C102" s="8">
        <v>9.0</v>
      </c>
      <c r="D102" s="8">
        <v>15.0</v>
      </c>
      <c r="E102" s="8">
        <v>0.0</v>
      </c>
      <c r="F102" s="8">
        <v>0.0</v>
      </c>
      <c r="G102" s="8">
        <v>10.0</v>
      </c>
      <c r="H102" s="8">
        <v>0.0</v>
      </c>
      <c r="I102" s="8">
        <v>0.0</v>
      </c>
      <c r="J102" s="8">
        <v>0.0</v>
      </c>
      <c r="K102" s="8">
        <v>20.0</v>
      </c>
      <c r="L102" s="8">
        <v>0.0</v>
      </c>
      <c r="M102" s="8">
        <v>0.0</v>
      </c>
      <c r="N102" s="8">
        <v>0.0</v>
      </c>
      <c r="O102" s="8">
        <v>0.0</v>
      </c>
      <c r="P102" s="8">
        <v>0.0</v>
      </c>
      <c r="Q102" s="8">
        <v>0.0</v>
      </c>
      <c r="R102" s="8">
        <v>0.0</v>
      </c>
      <c r="S102" s="8">
        <v>4.0</v>
      </c>
      <c r="T102" s="8">
        <v>0.0</v>
      </c>
      <c r="U102" s="8">
        <v>0.0</v>
      </c>
      <c r="V102" s="8">
        <f t="shared" si="1"/>
        <v>58</v>
      </c>
      <c r="W102" s="8" t="str">
        <f t="shared" si="2"/>
        <v>Saturday</v>
      </c>
      <c r="X102" s="8" t="str">
        <f t="shared" si="3"/>
        <v>February</v>
      </c>
      <c r="Y102" s="16">
        <f>($C102*Price!$E$2)+($D102*Price!$E$3)+($E102*Price!$E$4)+($F102*Price!$E$5)+($G102*Price!$E$6)+($H102*Price!$E$7)+($I102*Price!$E$8)+($J102*Price!$E$9)+($K102*Price!$E$10)+($L102*Price!$E$11)+($M102*Price!$E$12)+($N102*Price!$E$13)+($O102*Price!$E$14)+($P102*Price!$E$15)+($Q102*Price!$E$16)+($R102*Price!$E$17)+($S102*Price!$E$18)+($T102*Price!$E$19)+($U102*Price!$E$20)</f>
        <v>20118.5</v>
      </c>
      <c r="Z102" s="16">
        <f>($C102*Price!$C$2)+($D102*Price!$C$3)+($E102*Price!$C$4)+($F102*Price!$C$5)+($G102*Price!$C$6)+($H102*Price!$C$7)+($I102*Price!$C$8)+($J102*Price!$C$9)+($K102*Price!$C$10)+($L102*Price!$C$11)+($M102*Price!$C$12)+($N102*Price!$C$13)+($O102*Price!$C$14)+($P102*Price!$C$15)+($Q102*Price!$C$16)+($R102*Price!$C$17)+($S102*Price!$C$18)+($T102*Price!$C$19)+($U102*Price!$C$20)</f>
        <v>17485</v>
      </c>
      <c r="AA102" s="16">
        <f t="shared" si="4"/>
        <v>2633.5</v>
      </c>
      <c r="AB102" s="8"/>
    </row>
    <row r="103">
      <c r="A103" s="15">
        <f>A102</f>
        <v>44247</v>
      </c>
      <c r="B103" s="8" t="s">
        <v>4</v>
      </c>
      <c r="C103" s="8">
        <v>0.0</v>
      </c>
      <c r="D103" s="8">
        <v>0.0</v>
      </c>
      <c r="E103" s="8">
        <v>0.0</v>
      </c>
      <c r="F103" s="8">
        <v>0.0</v>
      </c>
      <c r="G103" s="8">
        <v>0.0</v>
      </c>
      <c r="H103" s="8">
        <v>0.0</v>
      </c>
      <c r="I103" s="8">
        <v>0.0</v>
      </c>
      <c r="J103" s="8">
        <v>0.0</v>
      </c>
      <c r="K103" s="8">
        <v>0.0</v>
      </c>
      <c r="L103" s="8">
        <v>0.0</v>
      </c>
      <c r="M103" s="8">
        <v>0.0</v>
      </c>
      <c r="N103" s="8">
        <v>0.0</v>
      </c>
      <c r="O103" s="8">
        <v>0.0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  <c r="U103" s="8">
        <v>0.0</v>
      </c>
      <c r="V103" s="8">
        <f t="shared" si="1"/>
        <v>0</v>
      </c>
      <c r="W103" s="8" t="str">
        <f t="shared" si="2"/>
        <v>Saturday</v>
      </c>
      <c r="X103" s="8" t="str">
        <f t="shared" si="3"/>
        <v>February</v>
      </c>
      <c r="Y103" s="16">
        <f>($C103*Price!$D$2)+($D103*Price!$D$3)+($E103*Price!$D$4)+($F103*Price!$D$5)+($G103*Price!$D$6)+($H103*Price!$D$7)+($I103*Price!$D$8)+($J103*Price!$D$9)+($K103*Price!$D$10)+($L103*Price!$D$11)+($M103*Price!$D$12)+($N103*Price!$D$13)+($O103*Price!$D$14)+($P103*Price!$D$15)+($Q103*Price!$D$16)+($R103*Price!$D$17)+($S103*Price!$D$18)+($T103*Price!$D$19)+($U103*Price!$D$20)</f>
        <v>0</v>
      </c>
      <c r="Z103" s="16">
        <f>($C103*Price!$C$2)+($D103*Price!$C$3)+($E103*Price!$C$4)+($F103*Price!$C$5)+($G103*Price!$C$6)+($H103*Price!$C$7)+($I103*Price!$C$8)+($J103*Price!$C$9)+($K103*Price!$C$10)+($L103*Price!$C$11)+($M103*Price!$C$12)+($N103*Price!$C$13)+($O103*Price!$C$14)+($P103*Price!$C$15)+($Q103*Price!$C$16)+($R103*Price!$C$17)+($S103*Price!$C$18)+($T103*Price!$C$19)+($U103*Price!$C$20)</f>
        <v>0</v>
      </c>
      <c r="AA103" s="16">
        <f t="shared" si="4"/>
        <v>0</v>
      </c>
      <c r="AB103" s="8"/>
    </row>
    <row r="104">
      <c r="A104" s="15">
        <f>A103+1</f>
        <v>44248</v>
      </c>
      <c r="B104" s="8" t="s">
        <v>35</v>
      </c>
      <c r="C104" s="8">
        <v>17.0</v>
      </c>
      <c r="D104" s="8">
        <v>0.0</v>
      </c>
      <c r="E104" s="8">
        <v>0.0</v>
      </c>
      <c r="F104" s="8">
        <v>0.0</v>
      </c>
      <c r="G104" s="8">
        <v>0.0</v>
      </c>
      <c r="H104" s="8">
        <v>0.0</v>
      </c>
      <c r="I104" s="8">
        <v>20.0</v>
      </c>
      <c r="J104" s="8">
        <v>0.0</v>
      </c>
      <c r="K104" s="8">
        <v>0.0</v>
      </c>
      <c r="L104" s="8">
        <v>0.0</v>
      </c>
      <c r="M104" s="8">
        <v>0.0</v>
      </c>
      <c r="N104" s="8">
        <v>0.0</v>
      </c>
      <c r="O104" s="8">
        <v>17.0</v>
      </c>
      <c r="P104" s="8">
        <v>0.0</v>
      </c>
      <c r="Q104" s="8">
        <v>0.0</v>
      </c>
      <c r="R104" s="8">
        <v>0.0</v>
      </c>
      <c r="S104" s="8">
        <v>0.0</v>
      </c>
      <c r="T104" s="8">
        <v>0.0</v>
      </c>
      <c r="U104" s="8">
        <v>0.0</v>
      </c>
      <c r="V104" s="8">
        <f t="shared" si="1"/>
        <v>54</v>
      </c>
      <c r="W104" s="8" t="str">
        <f t="shared" si="2"/>
        <v>Sunday</v>
      </c>
      <c r="X104" s="8" t="str">
        <f t="shared" si="3"/>
        <v>February</v>
      </c>
      <c r="Y104" s="16">
        <f>($C104*Price!$E$2)+($D104*Price!$E$3)+($E104*Price!$E$4)+($F104*Price!$E$5)+($G104*Price!$E$6)+($H104*Price!$E$7)+($I104*Price!$E$8)+($J104*Price!$E$9)+($K104*Price!$E$10)+($L104*Price!$E$11)+($M104*Price!$E$12)+($N104*Price!$E$13)+($O104*Price!$E$14)+($P104*Price!$E$15)+($Q104*Price!$E$16)+($R104*Price!$E$17)+($S104*Price!$E$18)+($T104*Price!$E$19)+($U104*Price!$E$20)</f>
        <v>12958.2</v>
      </c>
      <c r="Z104" s="16">
        <f>($C104*Price!$C$2)+($D104*Price!$C$3)+($E104*Price!$C$4)+($F104*Price!$C$5)+($G104*Price!$C$6)+($H104*Price!$C$7)+($I104*Price!$C$8)+($J104*Price!$C$9)+($K104*Price!$C$10)+($L104*Price!$C$11)+($M104*Price!$C$12)+($N104*Price!$C$13)+($O104*Price!$C$14)+($P104*Price!$C$15)+($Q104*Price!$C$16)+($R104*Price!$C$17)+($S104*Price!$C$18)+($T104*Price!$C$19)+($U104*Price!$C$20)</f>
        <v>10890</v>
      </c>
      <c r="AA104" s="16">
        <f t="shared" si="4"/>
        <v>2068.2</v>
      </c>
      <c r="AB104" s="8"/>
    </row>
    <row r="105">
      <c r="A105" s="15">
        <f>A104</f>
        <v>44248</v>
      </c>
      <c r="B105" s="8" t="s">
        <v>4</v>
      </c>
      <c r="C105" s="8">
        <v>0.0</v>
      </c>
      <c r="D105" s="8">
        <v>0.0</v>
      </c>
      <c r="E105" s="8">
        <v>0.0</v>
      </c>
      <c r="F105" s="8">
        <v>0.0</v>
      </c>
      <c r="G105" s="8">
        <v>0.0</v>
      </c>
      <c r="H105" s="8">
        <v>0.0</v>
      </c>
      <c r="I105" s="8">
        <v>0.0</v>
      </c>
      <c r="J105" s="8">
        <v>0.0</v>
      </c>
      <c r="K105" s="8">
        <v>0.0</v>
      </c>
      <c r="L105" s="8">
        <v>0.0</v>
      </c>
      <c r="M105" s="8">
        <v>0.0</v>
      </c>
      <c r="N105" s="8">
        <v>0.0</v>
      </c>
      <c r="O105" s="8">
        <v>0.0</v>
      </c>
      <c r="P105" s="8">
        <v>25.0</v>
      </c>
      <c r="Q105" s="8">
        <v>0.0</v>
      </c>
      <c r="R105" s="8">
        <v>0.0</v>
      </c>
      <c r="S105" s="8">
        <v>0.0</v>
      </c>
      <c r="T105" s="8">
        <v>10.0</v>
      </c>
      <c r="U105" s="8">
        <v>0.0</v>
      </c>
      <c r="V105" s="8">
        <f t="shared" si="1"/>
        <v>35</v>
      </c>
      <c r="W105" s="8" t="str">
        <f t="shared" si="2"/>
        <v>Sunday</v>
      </c>
      <c r="X105" s="8" t="str">
        <f t="shared" si="3"/>
        <v>February</v>
      </c>
      <c r="Y105" s="16">
        <f>($C105*Price!$D$2)+($D105*Price!$D$3)+($E105*Price!$D$4)+($F105*Price!$D$5)+($G105*Price!$D$6)+($H105*Price!$D$7)+($I105*Price!$D$8)+($J105*Price!$D$9)+($K105*Price!$D$10)+($L105*Price!$D$11)+($M105*Price!$D$12)+($N105*Price!$D$13)+($O105*Price!$D$14)+($P105*Price!$D$15)+($Q105*Price!$D$16)+($R105*Price!$D$17)+($S105*Price!$D$18)+($T105*Price!$D$19)+($U105*Price!$D$20)</f>
        <v>10200</v>
      </c>
      <c r="Z105" s="16">
        <f>($C105*Price!$C$2)+($D105*Price!$C$3)+($E105*Price!$C$4)+($F105*Price!$C$5)+($G105*Price!$C$6)+($H105*Price!$C$7)+($I105*Price!$C$8)+($J105*Price!$C$9)+($K105*Price!$C$10)+($L105*Price!$C$11)+($M105*Price!$C$12)+($N105*Price!$C$13)+($O105*Price!$C$14)+($P105*Price!$C$15)+($Q105*Price!$C$16)+($R105*Price!$C$17)+($S105*Price!$C$18)+($T105*Price!$C$19)+($U105*Price!$C$20)</f>
        <v>9250</v>
      </c>
      <c r="AA105" s="16">
        <f t="shared" si="4"/>
        <v>950</v>
      </c>
      <c r="AB105" s="8"/>
    </row>
    <row r="106">
      <c r="A106" s="15">
        <f>A105+1</f>
        <v>44249</v>
      </c>
      <c r="B106" s="8" t="s">
        <v>35</v>
      </c>
      <c r="C106" s="8">
        <v>2.0</v>
      </c>
      <c r="D106" s="8">
        <v>0.0</v>
      </c>
      <c r="E106" s="8">
        <v>0.0</v>
      </c>
      <c r="F106" s="8">
        <v>0.0</v>
      </c>
      <c r="G106" s="8">
        <v>0.0</v>
      </c>
      <c r="H106" s="8">
        <v>0.0</v>
      </c>
      <c r="I106" s="8">
        <v>0.0</v>
      </c>
      <c r="J106" s="8">
        <v>0.0</v>
      </c>
      <c r="K106" s="8">
        <v>8.0</v>
      </c>
      <c r="L106" s="8">
        <v>0.0</v>
      </c>
      <c r="M106" s="8">
        <v>0.0</v>
      </c>
      <c r="N106" s="8">
        <v>0.0</v>
      </c>
      <c r="O106" s="8">
        <v>9.0</v>
      </c>
      <c r="P106" s="8">
        <v>0.0</v>
      </c>
      <c r="Q106" s="8">
        <v>0.0</v>
      </c>
      <c r="R106" s="8">
        <v>0.0</v>
      </c>
      <c r="S106" s="8">
        <v>0.0</v>
      </c>
      <c r="T106" s="8">
        <v>0.0</v>
      </c>
      <c r="U106" s="8">
        <v>6.0</v>
      </c>
      <c r="V106" s="8">
        <f t="shared" si="1"/>
        <v>25</v>
      </c>
      <c r="W106" s="8" t="str">
        <f t="shared" si="2"/>
        <v>Monday</v>
      </c>
      <c r="X106" s="8" t="str">
        <f t="shared" si="3"/>
        <v>February</v>
      </c>
      <c r="Y106" s="16">
        <f>($C106*Price!$E$2)+($D106*Price!$E$3)+($E106*Price!$E$4)+($F106*Price!$E$5)+($G106*Price!$E$6)+($H106*Price!$E$7)+($I106*Price!$E$8)+($J106*Price!$E$9)+($K106*Price!$E$10)+($L106*Price!$E$11)+($M106*Price!$E$12)+($N106*Price!$E$13)+($O106*Price!$E$14)+($P106*Price!$E$15)+($Q106*Price!$E$16)+($R106*Price!$E$17)+($S106*Price!$E$18)+($T106*Price!$E$19)+($U106*Price!$E$20)</f>
        <v>5775.6</v>
      </c>
      <c r="Z106" s="16">
        <f>($C106*Price!$C$2)+($D106*Price!$C$3)+($E106*Price!$C$4)+($F106*Price!$C$5)+($G106*Price!$C$6)+($H106*Price!$C$7)+($I106*Price!$C$8)+($J106*Price!$C$9)+($K106*Price!$C$10)+($L106*Price!$C$11)+($M106*Price!$C$12)+($N106*Price!$C$13)+($O106*Price!$C$14)+($P106*Price!$C$15)+($Q106*Price!$C$16)+($R106*Price!$C$17)+($S106*Price!$C$18)+($T106*Price!$C$19)+($U106*Price!$C$20)</f>
        <v>4630</v>
      </c>
      <c r="AA106" s="16">
        <f t="shared" si="4"/>
        <v>1145.6</v>
      </c>
      <c r="AB106" s="8"/>
    </row>
    <row r="107">
      <c r="A107" s="15">
        <f>A106</f>
        <v>44249</v>
      </c>
      <c r="B107" s="8" t="s">
        <v>4</v>
      </c>
      <c r="C107" s="8">
        <v>0.0</v>
      </c>
      <c r="D107" s="8">
        <v>2.0</v>
      </c>
      <c r="E107" s="8">
        <v>0.0</v>
      </c>
      <c r="F107" s="8">
        <v>0.0</v>
      </c>
      <c r="G107" s="8">
        <v>0.0</v>
      </c>
      <c r="H107" s="8">
        <v>0.0</v>
      </c>
      <c r="I107" s="8">
        <v>0.0</v>
      </c>
      <c r="J107" s="8">
        <v>0.0</v>
      </c>
      <c r="K107" s="8">
        <v>0.0</v>
      </c>
      <c r="L107" s="8">
        <v>0.0</v>
      </c>
      <c r="M107" s="8">
        <v>0.0</v>
      </c>
      <c r="N107" s="8">
        <v>0.0</v>
      </c>
      <c r="O107" s="8">
        <v>0.0</v>
      </c>
      <c r="P107" s="8">
        <v>15.0</v>
      </c>
      <c r="Q107" s="8">
        <v>0.0</v>
      </c>
      <c r="R107" s="8">
        <v>0.0</v>
      </c>
      <c r="S107" s="8">
        <v>0.0</v>
      </c>
      <c r="T107" s="8">
        <v>0.0</v>
      </c>
      <c r="U107" s="8">
        <v>0.0</v>
      </c>
      <c r="V107" s="8">
        <f t="shared" si="1"/>
        <v>17</v>
      </c>
      <c r="W107" s="8" t="str">
        <f t="shared" si="2"/>
        <v>Monday</v>
      </c>
      <c r="X107" s="8" t="str">
        <f t="shared" si="3"/>
        <v>February</v>
      </c>
      <c r="Y107" s="16">
        <f>($C107*Price!$D$2)+($D107*Price!$D$3)+($E107*Price!$D$4)+($F107*Price!$D$5)+($G107*Price!$D$6)+($H107*Price!$D$7)+($I107*Price!$D$8)+($J107*Price!$D$9)+($K107*Price!$D$10)+($L107*Price!$D$11)+($M107*Price!$D$12)+($N107*Price!$D$13)+($O107*Price!$D$14)+($P107*Price!$D$15)+($Q107*Price!$D$16)+($R107*Price!$D$17)+($S107*Price!$D$18)+($T107*Price!$D$19)+($U107*Price!$D$20)</f>
        <v>6160</v>
      </c>
      <c r="Z107" s="16">
        <f>($C107*Price!$C$2)+($D107*Price!$C$3)+($E107*Price!$C$4)+($F107*Price!$C$5)+($G107*Price!$C$6)+($H107*Price!$C$7)+($I107*Price!$C$8)+($J107*Price!$C$9)+($K107*Price!$C$10)+($L107*Price!$C$11)+($M107*Price!$C$12)+($N107*Price!$C$13)+($O107*Price!$C$14)+($P107*Price!$C$15)+($Q107*Price!$C$16)+($R107*Price!$C$17)+($S107*Price!$C$18)+($T107*Price!$C$19)+($U107*Price!$C$20)</f>
        <v>5660</v>
      </c>
      <c r="AA107" s="16">
        <f t="shared" si="4"/>
        <v>500</v>
      </c>
      <c r="AB107" s="8"/>
    </row>
    <row r="108">
      <c r="A108" s="15">
        <f>A107+1</f>
        <v>44250</v>
      </c>
      <c r="B108" s="8" t="s">
        <v>35</v>
      </c>
      <c r="C108" s="8">
        <v>0.0</v>
      </c>
      <c r="D108" s="8">
        <v>4.0</v>
      </c>
      <c r="E108" s="8">
        <v>0.0</v>
      </c>
      <c r="F108" s="8">
        <v>50.0</v>
      </c>
      <c r="G108" s="8">
        <v>0.0</v>
      </c>
      <c r="H108" s="8">
        <v>0.0</v>
      </c>
      <c r="I108" s="8">
        <v>0.0</v>
      </c>
      <c r="J108" s="8">
        <v>0.0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15.0</v>
      </c>
      <c r="Q108" s="8">
        <v>0.0</v>
      </c>
      <c r="R108" s="8">
        <v>0.0</v>
      </c>
      <c r="S108" s="8">
        <v>0.0</v>
      </c>
      <c r="T108" s="8">
        <v>0.0</v>
      </c>
      <c r="U108" s="8">
        <v>6.0</v>
      </c>
      <c r="V108" s="8">
        <f t="shared" si="1"/>
        <v>75</v>
      </c>
      <c r="W108" s="8" t="str">
        <f t="shared" si="2"/>
        <v>Tuesday</v>
      </c>
      <c r="X108" s="8" t="str">
        <f t="shared" si="3"/>
        <v>February</v>
      </c>
      <c r="Y108" s="16">
        <f>($C108*Price!$E$2)+($D108*Price!$E$3)+($E108*Price!$E$4)+($F108*Price!$E$5)+($G108*Price!$E$6)+($H108*Price!$E$7)+($I108*Price!$E$8)+($J108*Price!$E$9)+($K108*Price!$E$10)+($L108*Price!$E$11)+($M108*Price!$E$12)+($N108*Price!$E$13)+($O108*Price!$E$14)+($P108*Price!$E$15)+($Q108*Price!$E$16)+($R108*Price!$E$17)+($S108*Price!$E$18)+($T108*Price!$E$19)+($U108*Price!$E$20)</f>
        <v>16613.4</v>
      </c>
      <c r="Z108" s="16">
        <f>($C108*Price!$C$2)+($D108*Price!$C$3)+($E108*Price!$C$4)+($F108*Price!$C$5)+($G108*Price!$C$6)+($H108*Price!$C$7)+($I108*Price!$C$8)+($J108*Price!$C$9)+($K108*Price!$C$10)+($L108*Price!$C$11)+($M108*Price!$C$12)+($N108*Price!$C$13)+($O108*Price!$C$14)+($P108*Price!$C$15)+($Q108*Price!$C$16)+($R108*Price!$C$17)+($S108*Price!$C$18)+($T108*Price!$C$19)+($U108*Price!$C$20)</f>
        <v>14070</v>
      </c>
      <c r="AA108" s="16">
        <f t="shared" si="4"/>
        <v>2543.4</v>
      </c>
      <c r="AB108" s="8"/>
    </row>
    <row r="109">
      <c r="A109" s="15">
        <f>A108</f>
        <v>44250</v>
      </c>
      <c r="B109" s="8" t="s">
        <v>4</v>
      </c>
      <c r="C109" s="8">
        <v>10.0</v>
      </c>
      <c r="D109" s="8">
        <v>3.0</v>
      </c>
      <c r="E109" s="8">
        <v>0.0</v>
      </c>
      <c r="F109" s="8">
        <v>0.0</v>
      </c>
      <c r="G109" s="8">
        <v>0.0</v>
      </c>
      <c r="H109" s="8">
        <v>0.0</v>
      </c>
      <c r="I109" s="8">
        <v>0.0</v>
      </c>
      <c r="J109" s="8">
        <v>0.0</v>
      </c>
      <c r="K109" s="8">
        <v>0.0</v>
      </c>
      <c r="L109" s="8">
        <v>0.0</v>
      </c>
      <c r="M109" s="8">
        <v>0.0</v>
      </c>
      <c r="N109" s="8">
        <v>0.0</v>
      </c>
      <c r="O109" s="8">
        <v>0.0</v>
      </c>
      <c r="P109" s="8">
        <v>0.0</v>
      </c>
      <c r="Q109" s="8">
        <v>0.0</v>
      </c>
      <c r="R109" s="8">
        <v>0.0</v>
      </c>
      <c r="S109" s="8">
        <v>1.0</v>
      </c>
      <c r="T109" s="8">
        <v>25.0</v>
      </c>
      <c r="U109" s="8">
        <v>0.0</v>
      </c>
      <c r="V109" s="8">
        <f t="shared" si="1"/>
        <v>39</v>
      </c>
      <c r="W109" s="8" t="str">
        <f t="shared" si="2"/>
        <v>Tuesday</v>
      </c>
      <c r="X109" s="8" t="str">
        <f t="shared" si="3"/>
        <v>February</v>
      </c>
      <c r="Y109" s="16">
        <f>($C109*Price!$D$2)+($D109*Price!$D$3)+($E109*Price!$D$4)+($F109*Price!$D$5)+($G109*Price!$D$6)+($H109*Price!$D$7)+($I109*Price!$D$8)+($J109*Price!$D$9)+($K109*Price!$D$10)+($L109*Price!$D$11)+($M109*Price!$D$12)+($N109*Price!$D$13)+($O109*Price!$D$14)+($P109*Price!$D$15)+($Q109*Price!$D$16)+($R109*Price!$D$17)+($S109*Price!$D$18)+($T109*Price!$D$19)+($U109*Price!$D$20)</f>
        <v>8240</v>
      </c>
      <c r="Z109" s="16">
        <f>($C109*Price!$C$2)+($D109*Price!$C$3)+($E109*Price!$C$4)+($F109*Price!$C$5)+($G109*Price!$C$6)+($H109*Price!$C$7)+($I109*Price!$C$8)+($J109*Price!$C$9)+($K109*Price!$C$10)+($L109*Price!$C$11)+($M109*Price!$C$12)+($N109*Price!$C$13)+($O109*Price!$C$14)+($P109*Price!$C$15)+($Q109*Price!$C$16)+($R109*Price!$C$17)+($S109*Price!$C$18)+($T109*Price!$C$19)+($U109*Price!$C$20)</f>
        <v>7325</v>
      </c>
      <c r="AA109" s="16">
        <f t="shared" si="4"/>
        <v>915</v>
      </c>
      <c r="AB109" s="8"/>
    </row>
    <row r="110">
      <c r="A110" s="15">
        <f>A109+1</f>
        <v>44251</v>
      </c>
      <c r="B110" s="8" t="s">
        <v>35</v>
      </c>
      <c r="C110" s="8">
        <v>0.0</v>
      </c>
      <c r="D110" s="8">
        <v>0.0</v>
      </c>
      <c r="E110" s="8">
        <v>0.0</v>
      </c>
      <c r="F110" s="8">
        <v>0.0</v>
      </c>
      <c r="G110" s="8">
        <v>0.0</v>
      </c>
      <c r="H110" s="8">
        <v>0.0</v>
      </c>
      <c r="I110" s="8">
        <v>0.0</v>
      </c>
      <c r="J110" s="8">
        <v>0.0</v>
      </c>
      <c r="K110" s="8">
        <v>0.0</v>
      </c>
      <c r="L110" s="8">
        <v>8.0</v>
      </c>
      <c r="M110" s="8">
        <v>0.0</v>
      </c>
      <c r="N110" s="8">
        <v>0.0</v>
      </c>
      <c r="O110" s="8">
        <v>0.0</v>
      </c>
      <c r="P110" s="8">
        <v>0.0</v>
      </c>
      <c r="Q110" s="8">
        <v>0.0</v>
      </c>
      <c r="R110" s="8">
        <v>6.0</v>
      </c>
      <c r="S110" s="8">
        <v>0.0</v>
      </c>
      <c r="T110" s="8">
        <v>0.0</v>
      </c>
      <c r="U110" s="8">
        <v>0.0</v>
      </c>
      <c r="V110" s="8">
        <f t="shared" si="1"/>
        <v>14</v>
      </c>
      <c r="W110" s="8" t="str">
        <f t="shared" si="2"/>
        <v>Wednesday</v>
      </c>
      <c r="X110" s="8" t="str">
        <f t="shared" si="3"/>
        <v>February</v>
      </c>
      <c r="Y110" s="16">
        <f>($C110*Price!$E$2)+($D110*Price!$E$3)+($E110*Price!$E$4)+($F110*Price!$E$5)+($G110*Price!$E$6)+($H110*Price!$E$7)+($I110*Price!$E$8)+($J110*Price!$E$9)+($K110*Price!$E$10)+($L110*Price!$E$11)+($M110*Price!$E$12)+($N110*Price!$E$13)+($O110*Price!$E$14)+($P110*Price!$E$15)+($Q110*Price!$E$16)+($R110*Price!$E$17)+($S110*Price!$E$18)+($T110*Price!$E$19)+($U110*Price!$E$20)</f>
        <v>6410</v>
      </c>
      <c r="Z110" s="16">
        <f>($C110*Price!$C$2)+($D110*Price!$C$3)+($E110*Price!$C$4)+($F110*Price!$C$5)+($G110*Price!$C$6)+($H110*Price!$C$7)+($I110*Price!$C$8)+($J110*Price!$C$9)+($K110*Price!$C$10)+($L110*Price!$C$11)+($M110*Price!$C$12)+($N110*Price!$C$13)+($O110*Price!$C$14)+($P110*Price!$C$15)+($Q110*Price!$C$16)+($R110*Price!$C$17)+($S110*Price!$C$18)+($T110*Price!$C$19)+($U110*Price!$C$20)</f>
        <v>5360</v>
      </c>
      <c r="AA110" s="16">
        <f t="shared" si="4"/>
        <v>1050</v>
      </c>
      <c r="AB110" s="8"/>
    </row>
    <row r="111">
      <c r="A111" s="15">
        <f>A110</f>
        <v>44251</v>
      </c>
      <c r="B111" s="8" t="s">
        <v>4</v>
      </c>
      <c r="C111" s="8">
        <v>0.0</v>
      </c>
      <c r="D111" s="8">
        <v>0.0</v>
      </c>
      <c r="E111" s="8">
        <v>0.0</v>
      </c>
      <c r="F111" s="8">
        <v>20.0</v>
      </c>
      <c r="G111" s="8">
        <v>0.0</v>
      </c>
      <c r="H111" s="8">
        <v>0.0</v>
      </c>
      <c r="I111" s="8">
        <v>0.0</v>
      </c>
      <c r="J111" s="8">
        <v>0.0</v>
      </c>
      <c r="K111" s="8">
        <v>0.0</v>
      </c>
      <c r="L111" s="8">
        <v>0.0</v>
      </c>
      <c r="M111" s="8">
        <v>0.0</v>
      </c>
      <c r="N111" s="8">
        <v>0.0</v>
      </c>
      <c r="O111" s="8">
        <v>0.0</v>
      </c>
      <c r="P111" s="8">
        <v>0.0</v>
      </c>
      <c r="Q111" s="8">
        <v>0.0</v>
      </c>
      <c r="R111" s="8">
        <v>0.0</v>
      </c>
      <c r="S111" s="8">
        <v>0.0</v>
      </c>
      <c r="T111" s="8">
        <v>0.0</v>
      </c>
      <c r="U111" s="8">
        <v>0.0</v>
      </c>
      <c r="V111" s="8">
        <f t="shared" si="1"/>
        <v>20</v>
      </c>
      <c r="W111" s="8" t="str">
        <f t="shared" si="2"/>
        <v>Wednesday</v>
      </c>
      <c r="X111" s="8" t="str">
        <f t="shared" si="3"/>
        <v>February</v>
      </c>
      <c r="Y111" s="16">
        <f>($C111*Price!$D$2)+($D111*Price!$D$3)+($E111*Price!$D$4)+($F111*Price!$D$5)+($G111*Price!$D$6)+($H111*Price!$D$7)+($I111*Price!$D$8)+($J111*Price!$D$9)+($K111*Price!$D$10)+($L111*Price!$D$11)+($M111*Price!$D$12)+($N111*Price!$D$13)+($O111*Price!$D$14)+($P111*Price!$D$15)+($Q111*Price!$D$16)+($R111*Price!$D$17)+($S111*Price!$D$18)+($T111*Price!$D$19)+($U111*Price!$D$20)</f>
        <v>3000</v>
      </c>
      <c r="Z111" s="16">
        <f>($C111*Price!$C$2)+($D111*Price!$C$3)+($E111*Price!$C$4)+($F111*Price!$C$5)+($G111*Price!$C$6)+($H111*Price!$C$7)+($I111*Price!$C$8)+($J111*Price!$C$9)+($K111*Price!$C$10)+($L111*Price!$C$11)+($M111*Price!$C$12)+($N111*Price!$C$13)+($O111*Price!$C$14)+($P111*Price!$C$15)+($Q111*Price!$C$16)+($R111*Price!$C$17)+($S111*Price!$C$18)+($T111*Price!$C$19)+($U111*Price!$C$20)</f>
        <v>2600</v>
      </c>
      <c r="AA111" s="16">
        <f t="shared" si="4"/>
        <v>400</v>
      </c>
      <c r="AB111" s="8"/>
    </row>
    <row r="112">
      <c r="A112" s="15">
        <f>A111+1</f>
        <v>44252</v>
      </c>
      <c r="B112" s="8" t="s">
        <v>35</v>
      </c>
      <c r="C112" s="8">
        <v>0.0</v>
      </c>
      <c r="D112" s="8">
        <v>0.0</v>
      </c>
      <c r="E112" s="8">
        <v>0.0</v>
      </c>
      <c r="F112" s="8">
        <v>0.0</v>
      </c>
      <c r="G112" s="8">
        <v>0.0</v>
      </c>
      <c r="H112" s="8">
        <v>0.0</v>
      </c>
      <c r="I112" s="8">
        <v>0.0</v>
      </c>
      <c r="J112" s="8">
        <v>0.0</v>
      </c>
      <c r="K112" s="8">
        <v>0.0</v>
      </c>
      <c r="L112" s="8">
        <v>0.0</v>
      </c>
      <c r="M112" s="8">
        <v>0.0</v>
      </c>
      <c r="N112" s="8">
        <v>0.0</v>
      </c>
      <c r="O112" s="8">
        <v>0.0</v>
      </c>
      <c r="P112" s="8">
        <v>0.0</v>
      </c>
      <c r="Q112" s="8">
        <v>12.0</v>
      </c>
      <c r="R112" s="8">
        <v>0.0</v>
      </c>
      <c r="S112" s="8">
        <v>0.0</v>
      </c>
      <c r="T112" s="8">
        <v>0.0</v>
      </c>
      <c r="U112" s="8">
        <v>0.0</v>
      </c>
      <c r="V112" s="8">
        <f t="shared" si="1"/>
        <v>12</v>
      </c>
      <c r="W112" s="8" t="str">
        <f t="shared" si="2"/>
        <v>Thursday</v>
      </c>
      <c r="X112" s="8" t="str">
        <f t="shared" si="3"/>
        <v>February</v>
      </c>
      <c r="Y112" s="16">
        <f>($C112*Price!$E$2)+($D112*Price!$E$3)+($E112*Price!$E$4)+($F112*Price!$E$5)+($G112*Price!$E$6)+($H112*Price!$E$7)+($I112*Price!$E$8)+($J112*Price!$E$9)+($K112*Price!$E$10)+($L112*Price!$E$11)+($M112*Price!$E$12)+($N112*Price!$E$13)+($O112*Price!$E$14)+($P112*Price!$E$15)+($Q112*Price!$E$16)+($R112*Price!$E$17)+($S112*Price!$E$18)+($T112*Price!$E$19)+($U112*Price!$E$20)</f>
        <v>8985.6</v>
      </c>
      <c r="Z112" s="16">
        <f>($C112*Price!$C$2)+($D112*Price!$C$3)+($E112*Price!$C$4)+($F112*Price!$C$5)+($G112*Price!$C$6)+($H112*Price!$C$7)+($I112*Price!$C$8)+($J112*Price!$C$9)+($K112*Price!$C$10)+($L112*Price!$C$11)+($M112*Price!$C$12)+($N112*Price!$C$13)+($O112*Price!$C$14)+($P112*Price!$C$15)+($Q112*Price!$C$16)+($R112*Price!$C$17)+($S112*Price!$C$18)+($T112*Price!$C$19)+($U112*Price!$C$20)</f>
        <v>7800</v>
      </c>
      <c r="AA112" s="16">
        <f t="shared" si="4"/>
        <v>1185.6</v>
      </c>
      <c r="AB112" s="8"/>
    </row>
    <row r="113">
      <c r="A113" s="15">
        <f>A112</f>
        <v>44252</v>
      </c>
      <c r="B113" s="8" t="s">
        <v>4</v>
      </c>
      <c r="C113" s="8">
        <v>0.0</v>
      </c>
      <c r="D113" s="8">
        <v>0.0</v>
      </c>
      <c r="E113" s="8">
        <v>0.0</v>
      </c>
      <c r="F113" s="8">
        <v>0.0</v>
      </c>
      <c r="G113" s="8">
        <v>0.0</v>
      </c>
      <c r="H113" s="8">
        <v>0.0</v>
      </c>
      <c r="I113" s="8">
        <v>0.0</v>
      </c>
      <c r="J113" s="8">
        <v>0.0</v>
      </c>
      <c r="K113" s="8">
        <v>0.0</v>
      </c>
      <c r="L113" s="8">
        <v>0.0</v>
      </c>
      <c r="M113" s="8">
        <v>0.0</v>
      </c>
      <c r="N113" s="8">
        <v>0.0</v>
      </c>
      <c r="O113" s="8">
        <v>0.0</v>
      </c>
      <c r="P113" s="8">
        <v>0.0</v>
      </c>
      <c r="Q113" s="8">
        <v>0.0</v>
      </c>
      <c r="R113" s="8">
        <v>0.0</v>
      </c>
      <c r="S113" s="8">
        <v>0.0</v>
      </c>
      <c r="T113" s="8">
        <v>0.0</v>
      </c>
      <c r="U113" s="8">
        <v>30.0</v>
      </c>
      <c r="V113" s="8">
        <f t="shared" si="1"/>
        <v>30</v>
      </c>
      <c r="W113" s="8" t="str">
        <f t="shared" si="2"/>
        <v>Thursday</v>
      </c>
      <c r="X113" s="8" t="str">
        <f t="shared" si="3"/>
        <v>February</v>
      </c>
      <c r="Y113" s="16">
        <f>($C113*Price!$D$2)+($D113*Price!$D$3)+($E113*Price!$D$4)+($F113*Price!$D$5)+($G113*Price!$D$6)+($H113*Price!$D$7)+($I113*Price!$D$8)+($J113*Price!$D$9)+($K113*Price!$D$10)+($L113*Price!$D$11)+($M113*Price!$D$12)+($N113*Price!$D$13)+($O113*Price!$D$14)+($P113*Price!$D$15)+($Q113*Price!$D$16)+($R113*Price!$D$17)+($S113*Price!$D$18)+($T113*Price!$D$19)+($U113*Price!$D$20)</f>
        <v>7200</v>
      </c>
      <c r="Z113" s="16">
        <f>($C113*Price!$C$2)+($D113*Price!$C$3)+($E113*Price!$C$4)+($F113*Price!$C$5)+($G113*Price!$C$6)+($H113*Price!$C$7)+($I113*Price!$C$8)+($J113*Price!$C$9)+($K113*Price!$C$10)+($L113*Price!$C$11)+($M113*Price!$C$12)+($N113*Price!$C$13)+($O113*Price!$C$14)+($P113*Price!$C$15)+($Q113*Price!$C$16)+($R113*Price!$C$17)+($S113*Price!$C$18)+($T113*Price!$C$19)+($U113*Price!$C$20)</f>
        <v>6000</v>
      </c>
      <c r="AA113" s="16">
        <f t="shared" si="4"/>
        <v>1200</v>
      </c>
      <c r="AB113" s="8"/>
    </row>
    <row r="114">
      <c r="A114" s="15">
        <f>A113+1</f>
        <v>44253</v>
      </c>
      <c r="B114" s="8" t="s">
        <v>35</v>
      </c>
      <c r="C114" s="8">
        <v>4.0</v>
      </c>
      <c r="D114" s="8">
        <v>6.0</v>
      </c>
      <c r="E114" s="8">
        <v>6.0</v>
      </c>
      <c r="F114" s="8">
        <v>0.0</v>
      </c>
      <c r="G114" s="8">
        <v>0.0</v>
      </c>
      <c r="H114" s="8">
        <v>0.0</v>
      </c>
      <c r="I114" s="8">
        <v>10.0</v>
      </c>
      <c r="J114" s="8">
        <v>0.0</v>
      </c>
      <c r="K114" s="8">
        <v>0.0</v>
      </c>
      <c r="L114" s="8">
        <v>0.0</v>
      </c>
      <c r="M114" s="8">
        <v>0.0</v>
      </c>
      <c r="N114" s="8">
        <v>0.0</v>
      </c>
      <c r="O114" s="8">
        <v>15.0</v>
      </c>
      <c r="P114" s="8">
        <v>15.0</v>
      </c>
      <c r="Q114" s="8">
        <v>0.0</v>
      </c>
      <c r="R114" s="8">
        <v>0.0</v>
      </c>
      <c r="S114" s="8">
        <v>0.0</v>
      </c>
      <c r="T114" s="8">
        <v>15.0</v>
      </c>
      <c r="U114" s="8">
        <v>0.0</v>
      </c>
      <c r="V114" s="8">
        <f t="shared" si="1"/>
        <v>71</v>
      </c>
      <c r="W114" s="8" t="str">
        <f t="shared" si="2"/>
        <v>Friday</v>
      </c>
      <c r="X114" s="8" t="str">
        <f t="shared" si="3"/>
        <v>February</v>
      </c>
      <c r="Y114" s="16">
        <f>($C114*Price!$E$2)+($D114*Price!$E$3)+($E114*Price!$E$4)+($F114*Price!$E$5)+($G114*Price!$E$6)+($H114*Price!$E$7)+($I114*Price!$E$8)+($J114*Price!$E$9)+($K114*Price!$E$10)+($L114*Price!$E$11)+($M114*Price!$E$12)+($N114*Price!$E$13)+($O114*Price!$E$14)+($P114*Price!$E$15)+($Q114*Price!$E$16)+($R114*Price!$E$17)+($S114*Price!$E$18)+($T114*Price!$E$19)+($U114*Price!$E$20)</f>
        <v>21327</v>
      </c>
      <c r="Z114" s="16">
        <f>($C114*Price!$C$2)+($D114*Price!$C$3)+($E114*Price!$C$4)+($F114*Price!$C$5)+($G114*Price!$C$6)+($H114*Price!$C$7)+($I114*Price!$C$8)+($J114*Price!$C$9)+($K114*Price!$C$10)+($L114*Price!$C$11)+($M114*Price!$C$12)+($N114*Price!$C$13)+($O114*Price!$C$14)+($P114*Price!$C$15)+($Q114*Price!$C$16)+($R114*Price!$C$17)+($S114*Price!$C$18)+($T114*Price!$C$19)+($U114*Price!$C$20)</f>
        <v>18260</v>
      </c>
      <c r="AA114" s="16">
        <f t="shared" si="4"/>
        <v>3067</v>
      </c>
      <c r="AB114" s="8"/>
    </row>
    <row r="115">
      <c r="A115" s="15">
        <f>A114</f>
        <v>44253</v>
      </c>
      <c r="B115" s="8" t="s">
        <v>4</v>
      </c>
      <c r="C115" s="8">
        <v>0.0</v>
      </c>
      <c r="D115" s="8">
        <v>8.0</v>
      </c>
      <c r="E115" s="8">
        <v>8.0</v>
      </c>
      <c r="F115" s="8">
        <v>0.0</v>
      </c>
      <c r="G115" s="8">
        <v>0.0</v>
      </c>
      <c r="H115" s="8">
        <v>0.0</v>
      </c>
      <c r="I115" s="8">
        <v>0.0</v>
      </c>
      <c r="J115" s="8">
        <v>0.0</v>
      </c>
      <c r="K115" s="8">
        <v>0.0</v>
      </c>
      <c r="L115" s="8">
        <v>0.0</v>
      </c>
      <c r="M115" s="8">
        <v>12.0</v>
      </c>
      <c r="N115" s="8">
        <v>0.0</v>
      </c>
      <c r="O115" s="8">
        <v>0.0</v>
      </c>
      <c r="P115" s="8">
        <v>0.0</v>
      </c>
      <c r="Q115" s="8">
        <v>0.0</v>
      </c>
      <c r="R115" s="8">
        <v>0.0</v>
      </c>
      <c r="S115" s="8">
        <v>0.0</v>
      </c>
      <c r="T115" s="8">
        <v>0.0</v>
      </c>
      <c r="U115" s="8">
        <v>30.0</v>
      </c>
      <c r="V115" s="8">
        <f t="shared" si="1"/>
        <v>58</v>
      </c>
      <c r="W115" s="8" t="str">
        <f t="shared" si="2"/>
        <v>Friday</v>
      </c>
      <c r="X115" s="8" t="str">
        <f t="shared" si="3"/>
        <v>February</v>
      </c>
      <c r="Y115" s="16">
        <f>($C115*Price!$D$2)+($D115*Price!$D$3)+($E115*Price!$D$4)+($F115*Price!$D$5)+($G115*Price!$D$6)+($H115*Price!$D$7)+($I115*Price!$D$8)+($J115*Price!$D$9)+($K115*Price!$D$10)+($L115*Price!$D$11)+($M115*Price!$D$12)+($N115*Price!$D$13)+($O115*Price!$D$14)+($P115*Price!$D$15)+($Q115*Price!$D$16)+($R115*Price!$D$17)+($S115*Price!$D$18)+($T115*Price!$D$19)+($U115*Price!$D$20)</f>
        <v>24760</v>
      </c>
      <c r="Z115" s="16">
        <f>($C115*Price!$C$2)+($D115*Price!$C$3)+($E115*Price!$C$4)+($F115*Price!$C$5)+($G115*Price!$C$6)+($H115*Price!$C$7)+($I115*Price!$C$8)+($J115*Price!$C$9)+($K115*Price!$C$10)+($L115*Price!$C$11)+($M115*Price!$C$12)+($N115*Price!$C$13)+($O115*Price!$C$14)+($P115*Price!$C$15)+($Q115*Price!$C$16)+($R115*Price!$C$17)+($S115*Price!$C$18)+($T115*Price!$C$19)+($U115*Price!$C$20)</f>
        <v>21960</v>
      </c>
      <c r="AA115" s="16">
        <f t="shared" si="4"/>
        <v>2800</v>
      </c>
      <c r="AB115" s="8"/>
    </row>
    <row r="116">
      <c r="A116" s="15">
        <f>A115+1</f>
        <v>44254</v>
      </c>
      <c r="B116" s="8" t="s">
        <v>35</v>
      </c>
      <c r="C116" s="8">
        <v>0.0</v>
      </c>
      <c r="D116" s="8">
        <v>0.0</v>
      </c>
      <c r="E116" s="8">
        <v>0.0</v>
      </c>
      <c r="F116" s="8">
        <v>0.0</v>
      </c>
      <c r="G116" s="8">
        <v>0.0</v>
      </c>
      <c r="H116" s="8">
        <v>0.0</v>
      </c>
      <c r="I116" s="8">
        <v>0.0</v>
      </c>
      <c r="J116" s="8">
        <v>0.0</v>
      </c>
      <c r="K116" s="8">
        <v>6.0</v>
      </c>
      <c r="L116" s="8">
        <v>0.0</v>
      </c>
      <c r="M116" s="8">
        <v>0.0</v>
      </c>
      <c r="N116" s="8">
        <v>2.0</v>
      </c>
      <c r="O116" s="8">
        <v>0.0</v>
      </c>
      <c r="P116" s="8">
        <v>5.0</v>
      </c>
      <c r="Q116" s="8">
        <v>0.0</v>
      </c>
      <c r="R116" s="8">
        <v>0.0</v>
      </c>
      <c r="S116" s="8">
        <v>0.0</v>
      </c>
      <c r="T116" s="8">
        <v>20.0</v>
      </c>
      <c r="U116" s="8">
        <v>0.0</v>
      </c>
      <c r="V116" s="8">
        <f t="shared" si="1"/>
        <v>33</v>
      </c>
      <c r="W116" s="8" t="str">
        <f t="shared" si="2"/>
        <v>Saturday</v>
      </c>
      <c r="X116" s="8" t="str">
        <f t="shared" si="3"/>
        <v>February</v>
      </c>
      <c r="Y116" s="16">
        <f>($C116*Price!$E$2)+($D116*Price!$E$3)+($E116*Price!$E$4)+($F116*Price!$E$5)+($G116*Price!$E$6)+($H116*Price!$E$7)+($I116*Price!$E$8)+($J116*Price!$E$9)+($K116*Price!$E$10)+($L116*Price!$E$11)+($M116*Price!$E$12)+($N116*Price!$E$13)+($O116*Price!$E$14)+($P116*Price!$E$15)+($Q116*Price!$E$16)+($R116*Price!$E$17)+($S116*Price!$E$18)+($T116*Price!$E$19)+($U116*Price!$E$20)</f>
        <v>5861.6</v>
      </c>
      <c r="Z116" s="16">
        <f>($C116*Price!$C$2)+($D116*Price!$C$3)+($E116*Price!$C$4)+($F116*Price!$C$5)+($G116*Price!$C$6)+($H116*Price!$C$7)+($I116*Price!$C$8)+($J116*Price!$C$9)+($K116*Price!$C$10)+($L116*Price!$C$11)+($M116*Price!$C$12)+($N116*Price!$C$13)+($O116*Price!$C$14)+($P116*Price!$C$15)+($Q116*Price!$C$16)+($R116*Price!$C$17)+($S116*Price!$C$18)+($T116*Price!$C$19)+($U116*Price!$C$20)</f>
        <v>4880</v>
      </c>
      <c r="AA116" s="16">
        <f t="shared" si="4"/>
        <v>981.6</v>
      </c>
      <c r="AB116" s="8"/>
    </row>
    <row r="117">
      <c r="A117" s="15">
        <f>A116</f>
        <v>44254</v>
      </c>
      <c r="B117" s="8" t="s">
        <v>4</v>
      </c>
      <c r="C117" s="8">
        <v>10.0</v>
      </c>
      <c r="D117" s="8">
        <v>0.0</v>
      </c>
      <c r="E117" s="8">
        <v>0.0</v>
      </c>
      <c r="F117" s="8">
        <v>0.0</v>
      </c>
      <c r="G117" s="8">
        <v>0.0</v>
      </c>
      <c r="H117" s="8">
        <v>0.0</v>
      </c>
      <c r="I117" s="8">
        <v>0.0</v>
      </c>
      <c r="J117" s="8">
        <v>0.0</v>
      </c>
      <c r="K117" s="8">
        <v>0.0</v>
      </c>
      <c r="L117" s="8">
        <v>8.0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v>0.0</v>
      </c>
      <c r="T117" s="8">
        <v>0.0</v>
      </c>
      <c r="U117" s="8">
        <v>5.0</v>
      </c>
      <c r="V117" s="8">
        <f t="shared" si="1"/>
        <v>23</v>
      </c>
      <c r="W117" s="8" t="str">
        <f t="shared" si="2"/>
        <v>Saturday</v>
      </c>
      <c r="X117" s="8" t="str">
        <f t="shared" si="3"/>
        <v>February</v>
      </c>
      <c r="Y117" s="16">
        <f>($C117*Price!$D$2)+($D117*Price!$D$3)+($E117*Price!$D$4)+($F117*Price!$D$5)+($G117*Price!$D$6)+($H117*Price!$D$7)+($I117*Price!$D$8)+($J117*Price!$D$9)+($K117*Price!$D$10)+($L117*Price!$D$11)+($M117*Price!$D$12)+($N117*Price!$D$13)+($O117*Price!$D$14)+($P117*Price!$D$15)+($Q117*Price!$D$16)+($R117*Price!$D$17)+($S117*Price!$D$18)+($T117*Price!$D$19)+($U117*Price!$D$20)</f>
        <v>7000</v>
      </c>
      <c r="Z117" s="16">
        <f>($C117*Price!$C$2)+($D117*Price!$C$3)+($E117*Price!$C$4)+($F117*Price!$C$5)+($G117*Price!$C$6)+($H117*Price!$C$7)+($I117*Price!$C$8)+($J117*Price!$C$9)+($K117*Price!$C$10)+($L117*Price!$C$11)+($M117*Price!$C$12)+($N117*Price!$C$13)+($O117*Price!$C$14)+($P117*Price!$C$15)+($Q117*Price!$C$16)+($R117*Price!$C$17)+($S117*Price!$C$18)+($T117*Price!$C$19)+($U117*Price!$C$20)</f>
        <v>6280</v>
      </c>
      <c r="AA117" s="16">
        <f t="shared" si="4"/>
        <v>720</v>
      </c>
      <c r="AB117" s="8"/>
    </row>
    <row r="118">
      <c r="A118" s="15">
        <f>A117+1</f>
        <v>44255</v>
      </c>
      <c r="B118" s="8" t="s">
        <v>35</v>
      </c>
      <c r="C118" s="8">
        <v>4.0</v>
      </c>
      <c r="D118" s="8">
        <v>0.0</v>
      </c>
      <c r="E118" s="8">
        <v>0.0</v>
      </c>
      <c r="F118" s="8">
        <v>0.0</v>
      </c>
      <c r="G118" s="8">
        <v>0.0</v>
      </c>
      <c r="H118" s="8">
        <v>0.0</v>
      </c>
      <c r="I118" s="8">
        <v>0.0</v>
      </c>
      <c r="J118" s="8">
        <v>0.0</v>
      </c>
      <c r="K118" s="8">
        <v>0.0</v>
      </c>
      <c r="L118" s="8">
        <v>0.0</v>
      </c>
      <c r="M118" s="8">
        <v>2.0</v>
      </c>
      <c r="N118" s="8">
        <v>0.0</v>
      </c>
      <c r="O118" s="8">
        <v>4.0</v>
      </c>
      <c r="P118" s="8">
        <v>0.0</v>
      </c>
      <c r="Q118" s="8">
        <v>0.0</v>
      </c>
      <c r="R118" s="8">
        <v>0.0</v>
      </c>
      <c r="S118" s="8">
        <v>0.0</v>
      </c>
      <c r="T118" s="8">
        <v>0.0</v>
      </c>
      <c r="U118" s="8">
        <v>0.0</v>
      </c>
      <c r="V118" s="8">
        <f t="shared" si="1"/>
        <v>10</v>
      </c>
      <c r="W118" s="8" t="str">
        <f t="shared" si="2"/>
        <v>Sunday</v>
      </c>
      <c r="X118" s="8" t="str">
        <f t="shared" si="3"/>
        <v>February</v>
      </c>
      <c r="Y118" s="16">
        <f>($C118*Price!$E$2)+($D118*Price!$E$3)+($E118*Price!$E$4)+($F118*Price!$E$5)+($G118*Price!$E$6)+($H118*Price!$E$7)+($I118*Price!$E$8)+($J118*Price!$E$9)+($K118*Price!$E$10)+($L118*Price!$E$11)+($M118*Price!$E$12)+($N118*Price!$E$13)+($O118*Price!$E$14)+($P118*Price!$E$15)+($Q118*Price!$E$16)+($R118*Price!$E$17)+($S118*Price!$E$18)+($T118*Price!$E$19)+($U118*Price!$E$20)</f>
        <v>3735.2</v>
      </c>
      <c r="Z118" s="16">
        <f>($C118*Price!$C$2)+($D118*Price!$C$3)+($E118*Price!$C$4)+($F118*Price!$C$5)+($G118*Price!$C$6)+($H118*Price!$C$7)+($I118*Price!$C$8)+($J118*Price!$C$9)+($K118*Price!$C$10)+($L118*Price!$C$11)+($M118*Price!$C$12)+($N118*Price!$C$13)+($O118*Price!$C$14)+($P118*Price!$C$15)+($Q118*Price!$C$16)+($R118*Price!$C$17)+($S118*Price!$C$18)+($T118*Price!$C$19)+($U118*Price!$C$20)</f>
        <v>3120</v>
      </c>
      <c r="AA118" s="16">
        <f t="shared" si="4"/>
        <v>615.2</v>
      </c>
      <c r="AB118" s="8"/>
    </row>
    <row r="119">
      <c r="A119" s="15">
        <f>A118</f>
        <v>44255</v>
      </c>
      <c r="B119" s="8" t="s">
        <v>4</v>
      </c>
      <c r="C119" s="8">
        <v>5.0</v>
      </c>
      <c r="D119" s="8">
        <v>0.0</v>
      </c>
      <c r="E119" s="8">
        <v>0.0</v>
      </c>
      <c r="F119" s="8">
        <v>0.0</v>
      </c>
      <c r="G119" s="8">
        <v>0.0</v>
      </c>
      <c r="H119" s="8">
        <v>0.0</v>
      </c>
      <c r="I119" s="8">
        <v>0.0</v>
      </c>
      <c r="J119" s="8">
        <v>0.0</v>
      </c>
      <c r="K119" s="8">
        <v>0.0</v>
      </c>
      <c r="L119" s="8">
        <v>0.0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v>0.0</v>
      </c>
      <c r="S119" s="8">
        <v>0.0</v>
      </c>
      <c r="T119" s="8">
        <v>15.0</v>
      </c>
      <c r="U119" s="8">
        <v>0.0</v>
      </c>
      <c r="V119" s="8">
        <f t="shared" si="1"/>
        <v>20</v>
      </c>
      <c r="W119" s="8" t="str">
        <f t="shared" si="2"/>
        <v>Sunday</v>
      </c>
      <c r="X119" s="8" t="str">
        <f t="shared" si="3"/>
        <v>February</v>
      </c>
      <c r="Y119" s="16">
        <f>($C119*Price!$D$2)+($D119*Price!$D$3)+($E119*Price!$D$4)+($F119*Price!$D$5)+($G119*Price!$D$6)+($H119*Price!$D$7)+($I119*Price!$D$8)+($J119*Price!$D$9)+($K119*Price!$D$10)+($L119*Price!$D$11)+($M119*Price!$D$12)+($N119*Price!$D$13)+($O119*Price!$D$14)+($P119*Price!$D$15)+($Q119*Price!$D$16)+($R119*Price!$D$17)+($S119*Price!$D$18)+($T119*Price!$D$19)+($U119*Price!$D$20)</f>
        <v>3300</v>
      </c>
      <c r="Z119" s="16">
        <f>($C119*Price!$C$2)+($D119*Price!$C$3)+($E119*Price!$C$4)+($F119*Price!$C$5)+($G119*Price!$C$6)+($H119*Price!$C$7)+($I119*Price!$C$8)+($J119*Price!$C$9)+($K119*Price!$C$10)+($L119*Price!$C$11)+($M119*Price!$C$12)+($N119*Price!$C$13)+($O119*Price!$C$14)+($P119*Price!$C$15)+($Q119*Price!$C$16)+($R119*Price!$C$17)+($S119*Price!$C$18)+($T119*Price!$C$19)+($U119*Price!$C$20)</f>
        <v>2900</v>
      </c>
      <c r="AA119" s="16">
        <f t="shared" si="4"/>
        <v>400</v>
      </c>
      <c r="AB119" s="8"/>
    </row>
    <row r="120">
      <c r="A120" s="15"/>
      <c r="B120" s="11" t="s">
        <v>36</v>
      </c>
      <c r="C120" s="8">
        <f t="shared" ref="C120:V120" si="5">sum(C2:C119)</f>
        <v>497</v>
      </c>
      <c r="D120" s="8">
        <f t="shared" si="5"/>
        <v>327</v>
      </c>
      <c r="E120" s="8">
        <f t="shared" si="5"/>
        <v>203</v>
      </c>
      <c r="F120" s="8">
        <f t="shared" si="5"/>
        <v>232</v>
      </c>
      <c r="G120" s="8">
        <f t="shared" si="5"/>
        <v>142</v>
      </c>
      <c r="H120" s="8">
        <f t="shared" si="5"/>
        <v>76</v>
      </c>
      <c r="I120" s="8">
        <f t="shared" si="5"/>
        <v>82</v>
      </c>
      <c r="J120" s="8">
        <f t="shared" si="5"/>
        <v>109</v>
      </c>
      <c r="K120" s="8">
        <f t="shared" si="5"/>
        <v>136</v>
      </c>
      <c r="L120" s="8">
        <f t="shared" si="5"/>
        <v>135</v>
      </c>
      <c r="M120" s="8">
        <f t="shared" si="5"/>
        <v>84</v>
      </c>
      <c r="N120" s="8">
        <f t="shared" si="5"/>
        <v>127</v>
      </c>
      <c r="O120" s="8">
        <f t="shared" si="5"/>
        <v>174</v>
      </c>
      <c r="P120" s="8">
        <f t="shared" si="5"/>
        <v>216</v>
      </c>
      <c r="Q120" s="8">
        <f t="shared" si="5"/>
        <v>185</v>
      </c>
      <c r="R120" s="8">
        <f t="shared" si="5"/>
        <v>152</v>
      </c>
      <c r="S120" s="8">
        <f t="shared" si="5"/>
        <v>88</v>
      </c>
      <c r="T120" s="8">
        <f t="shared" si="5"/>
        <v>492</v>
      </c>
      <c r="U120" s="8">
        <f t="shared" si="5"/>
        <v>311</v>
      </c>
      <c r="V120" s="8">
        <f t="shared" si="5"/>
        <v>3768</v>
      </c>
      <c r="W120" s="8"/>
      <c r="X120" s="8"/>
      <c r="Y120" s="16">
        <f t="shared" ref="Y120:AA120" si="6">sum(Y2:Y119)</f>
        <v>1347096.9</v>
      </c>
      <c r="Z120" s="16">
        <f t="shared" si="6"/>
        <v>1184965</v>
      </c>
      <c r="AA120" s="16">
        <f t="shared" si="6"/>
        <v>162131.9</v>
      </c>
      <c r="AB120" s="8"/>
    </row>
    <row r="121">
      <c r="A121" s="15"/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16"/>
      <c r="Z121" s="16"/>
      <c r="AA121" s="8"/>
      <c r="AB121" s="8"/>
    </row>
    <row r="122">
      <c r="A122" s="15"/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16"/>
      <c r="Z122" s="16"/>
      <c r="AA122" s="8"/>
      <c r="AB122" s="8"/>
    </row>
    <row r="123">
      <c r="A123" s="15"/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16"/>
      <c r="Z123" s="16"/>
      <c r="AA123" s="8"/>
      <c r="AB123" s="8"/>
    </row>
    <row r="124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16"/>
      <c r="Z124" s="16"/>
      <c r="AA124" s="8"/>
      <c r="AB124" s="8"/>
    </row>
    <row r="125">
      <c r="A125" s="11"/>
      <c r="B125" s="12" t="s">
        <v>25</v>
      </c>
      <c r="C125" s="13" t="s">
        <v>26</v>
      </c>
      <c r="D125" s="13" t="s">
        <v>27</v>
      </c>
      <c r="E125" s="13" t="s">
        <v>28</v>
      </c>
      <c r="F125" s="13" t="s">
        <v>8</v>
      </c>
      <c r="G125" s="13" t="s">
        <v>9</v>
      </c>
      <c r="H125" s="13" t="s">
        <v>10</v>
      </c>
      <c r="I125" s="13" t="s">
        <v>11</v>
      </c>
      <c r="J125" s="13" t="s">
        <v>12</v>
      </c>
      <c r="K125" s="13" t="s">
        <v>13</v>
      </c>
      <c r="L125" s="13" t="s">
        <v>14</v>
      </c>
      <c r="M125" s="13" t="s">
        <v>15</v>
      </c>
      <c r="N125" s="13" t="s">
        <v>16</v>
      </c>
      <c r="O125" s="13" t="s">
        <v>17</v>
      </c>
      <c r="P125" s="13" t="s">
        <v>18</v>
      </c>
      <c r="Q125" s="13" t="s">
        <v>19</v>
      </c>
      <c r="R125" s="13" t="s">
        <v>20</v>
      </c>
      <c r="S125" s="13" t="s">
        <v>21</v>
      </c>
      <c r="T125" s="13" t="s">
        <v>22</v>
      </c>
      <c r="U125" s="13" t="s">
        <v>23</v>
      </c>
      <c r="V125" s="12" t="s">
        <v>37</v>
      </c>
      <c r="W125" s="17"/>
      <c r="X125" s="17"/>
      <c r="Y125" s="18"/>
      <c r="Z125" s="18"/>
      <c r="AA125" s="17"/>
      <c r="AB125" s="19"/>
    </row>
    <row r="126">
      <c r="A126" s="20" t="s">
        <v>38</v>
      </c>
      <c r="B126" s="21" t="s">
        <v>2</v>
      </c>
      <c r="C126" s="8">
        <f t="shared" ref="C126:U126" si="7">sum(C$2:C$119)</f>
        <v>497</v>
      </c>
      <c r="D126" s="8">
        <f t="shared" si="7"/>
        <v>327</v>
      </c>
      <c r="E126" s="8">
        <f t="shared" si="7"/>
        <v>203</v>
      </c>
      <c r="F126" s="8">
        <f t="shared" si="7"/>
        <v>232</v>
      </c>
      <c r="G126" s="8">
        <f t="shared" si="7"/>
        <v>142</v>
      </c>
      <c r="H126" s="8">
        <f t="shared" si="7"/>
        <v>76</v>
      </c>
      <c r="I126" s="8">
        <f t="shared" si="7"/>
        <v>82</v>
      </c>
      <c r="J126" s="8">
        <f t="shared" si="7"/>
        <v>109</v>
      </c>
      <c r="K126" s="8">
        <f t="shared" si="7"/>
        <v>136</v>
      </c>
      <c r="L126" s="8">
        <f t="shared" si="7"/>
        <v>135</v>
      </c>
      <c r="M126" s="8">
        <f t="shared" si="7"/>
        <v>84</v>
      </c>
      <c r="N126" s="8">
        <f t="shared" si="7"/>
        <v>127</v>
      </c>
      <c r="O126" s="8">
        <f t="shared" si="7"/>
        <v>174</v>
      </c>
      <c r="P126" s="8">
        <f t="shared" si="7"/>
        <v>216</v>
      </c>
      <c r="Q126" s="8">
        <f t="shared" si="7"/>
        <v>185</v>
      </c>
      <c r="R126" s="8">
        <f t="shared" si="7"/>
        <v>152</v>
      </c>
      <c r="S126" s="8">
        <f t="shared" si="7"/>
        <v>88</v>
      </c>
      <c r="T126" s="8">
        <f t="shared" si="7"/>
        <v>492</v>
      </c>
      <c r="U126" s="8">
        <f t="shared" si="7"/>
        <v>311</v>
      </c>
      <c r="V126" s="8">
        <f t="shared" ref="V126:V133" si="9">sum(C126:U126)</f>
        <v>3768</v>
      </c>
      <c r="W126" s="8"/>
      <c r="X126" s="19"/>
      <c r="Y126" s="22"/>
      <c r="Z126" s="22"/>
      <c r="AA126" s="23"/>
      <c r="AB126" s="23"/>
    </row>
    <row r="127">
      <c r="A127" s="15"/>
      <c r="B127" s="21" t="s">
        <v>39</v>
      </c>
      <c r="C127" s="8">
        <f t="shared" ref="C127:U127" si="8">C138+C149</f>
        <v>254</v>
      </c>
      <c r="D127" s="8">
        <f t="shared" si="8"/>
        <v>153</v>
      </c>
      <c r="E127" s="8">
        <f t="shared" si="8"/>
        <v>122</v>
      </c>
      <c r="F127" s="8">
        <f t="shared" si="8"/>
        <v>107</v>
      </c>
      <c r="G127" s="8">
        <f t="shared" si="8"/>
        <v>40</v>
      </c>
      <c r="H127" s="8">
        <f t="shared" si="8"/>
        <v>37</v>
      </c>
      <c r="I127" s="8">
        <f t="shared" si="8"/>
        <v>46</v>
      </c>
      <c r="J127" s="8">
        <f t="shared" si="8"/>
        <v>30</v>
      </c>
      <c r="K127" s="8">
        <f t="shared" si="8"/>
        <v>74</v>
      </c>
      <c r="L127" s="8">
        <f t="shared" si="8"/>
        <v>75</v>
      </c>
      <c r="M127" s="8">
        <f t="shared" si="8"/>
        <v>33</v>
      </c>
      <c r="N127" s="8">
        <f t="shared" si="8"/>
        <v>89</v>
      </c>
      <c r="O127" s="8">
        <f t="shared" si="8"/>
        <v>60</v>
      </c>
      <c r="P127" s="8">
        <f t="shared" si="8"/>
        <v>141</v>
      </c>
      <c r="Q127" s="8">
        <f t="shared" si="8"/>
        <v>69</v>
      </c>
      <c r="R127" s="8">
        <f t="shared" si="8"/>
        <v>78</v>
      </c>
      <c r="S127" s="8">
        <f t="shared" si="8"/>
        <v>54</v>
      </c>
      <c r="T127" s="8">
        <f t="shared" si="8"/>
        <v>174</v>
      </c>
      <c r="U127" s="8">
        <f t="shared" si="8"/>
        <v>126</v>
      </c>
      <c r="V127" s="8">
        <f t="shared" si="9"/>
        <v>1762</v>
      </c>
      <c r="W127" s="8"/>
      <c r="X127" s="11"/>
      <c r="Y127" s="16"/>
      <c r="Z127" s="16"/>
      <c r="AA127" s="8"/>
      <c r="AB127" s="8"/>
    </row>
    <row r="128">
      <c r="A128" s="15"/>
      <c r="B128" s="21" t="s">
        <v>40</v>
      </c>
      <c r="C128" s="8">
        <f t="shared" ref="C128:U128" si="10">C150+C139</f>
        <v>243</v>
      </c>
      <c r="D128" s="8">
        <f t="shared" si="10"/>
        <v>174</v>
      </c>
      <c r="E128" s="8">
        <f t="shared" si="10"/>
        <v>81</v>
      </c>
      <c r="F128" s="8">
        <f t="shared" si="10"/>
        <v>125</v>
      </c>
      <c r="G128" s="8">
        <f t="shared" si="10"/>
        <v>102</v>
      </c>
      <c r="H128" s="8">
        <f t="shared" si="10"/>
        <v>39</v>
      </c>
      <c r="I128" s="8">
        <f t="shared" si="10"/>
        <v>36</v>
      </c>
      <c r="J128" s="8">
        <f t="shared" si="10"/>
        <v>79</v>
      </c>
      <c r="K128" s="8">
        <f t="shared" si="10"/>
        <v>62</v>
      </c>
      <c r="L128" s="8">
        <f t="shared" si="10"/>
        <v>60</v>
      </c>
      <c r="M128" s="8">
        <f t="shared" si="10"/>
        <v>51</v>
      </c>
      <c r="N128" s="8">
        <f t="shared" si="10"/>
        <v>38</v>
      </c>
      <c r="O128" s="8">
        <f t="shared" si="10"/>
        <v>114</v>
      </c>
      <c r="P128" s="8">
        <f t="shared" si="10"/>
        <v>75</v>
      </c>
      <c r="Q128" s="8">
        <f t="shared" si="10"/>
        <v>116</v>
      </c>
      <c r="R128" s="8">
        <f t="shared" si="10"/>
        <v>74</v>
      </c>
      <c r="S128" s="8">
        <f t="shared" si="10"/>
        <v>34</v>
      </c>
      <c r="T128" s="8">
        <f t="shared" si="10"/>
        <v>318</v>
      </c>
      <c r="U128" s="8">
        <f t="shared" si="10"/>
        <v>185</v>
      </c>
      <c r="V128" s="8">
        <f t="shared" si="9"/>
        <v>2006</v>
      </c>
      <c r="W128" s="8"/>
      <c r="X128" s="11"/>
      <c r="Y128" s="16"/>
      <c r="Z128" s="16"/>
      <c r="AA128" s="8"/>
      <c r="AB128" s="8"/>
    </row>
    <row r="129">
      <c r="A129" s="24"/>
      <c r="B129" s="25" t="s">
        <v>41</v>
      </c>
      <c r="C129" s="16">
        <f t="shared" ref="C129:U129" si="11">sum(C141,C152)</f>
        <v>80010</v>
      </c>
      <c r="D129" s="16">
        <f t="shared" si="11"/>
        <v>61047</v>
      </c>
      <c r="E129" s="16">
        <f t="shared" si="11"/>
        <v>96075</v>
      </c>
      <c r="F129" s="16">
        <f t="shared" si="11"/>
        <v>16852.5</v>
      </c>
      <c r="G129" s="16">
        <f t="shared" si="11"/>
        <v>12810</v>
      </c>
      <c r="H129" s="16">
        <f t="shared" si="11"/>
        <v>23310</v>
      </c>
      <c r="I129" s="16">
        <f t="shared" si="11"/>
        <v>7728</v>
      </c>
      <c r="J129" s="16">
        <f t="shared" si="11"/>
        <v>9048</v>
      </c>
      <c r="K129" s="16">
        <f t="shared" si="11"/>
        <v>12698.4</v>
      </c>
      <c r="L129" s="16">
        <f t="shared" si="11"/>
        <v>27300</v>
      </c>
      <c r="M129" s="16">
        <f t="shared" si="11"/>
        <v>24367.2</v>
      </c>
      <c r="N129" s="16">
        <f t="shared" si="11"/>
        <v>18512</v>
      </c>
      <c r="O129" s="16">
        <f t="shared" si="11"/>
        <v>14976</v>
      </c>
      <c r="P129" s="16">
        <f t="shared" si="11"/>
        <v>52790.4</v>
      </c>
      <c r="Q129" s="16">
        <f t="shared" si="11"/>
        <v>51667.2</v>
      </c>
      <c r="R129" s="16">
        <f t="shared" si="11"/>
        <v>45474</v>
      </c>
      <c r="S129" s="16">
        <f t="shared" si="11"/>
        <v>62964</v>
      </c>
      <c r="T129" s="16">
        <f t="shared" si="11"/>
        <v>22132.8</v>
      </c>
      <c r="U129" s="16">
        <f t="shared" si="11"/>
        <v>32054.4</v>
      </c>
      <c r="V129" s="16">
        <f t="shared" si="9"/>
        <v>671816.9</v>
      </c>
      <c r="W129" s="16"/>
      <c r="X129" s="24"/>
      <c r="Y129" s="16"/>
      <c r="Z129" s="16"/>
      <c r="AA129" s="16"/>
      <c r="AB129" s="16"/>
    </row>
    <row r="130">
      <c r="A130" s="24"/>
      <c r="B130" s="25" t="s">
        <v>42</v>
      </c>
      <c r="C130" s="16">
        <f t="shared" ref="C130:U130" si="12">Sum(C142,C153)</f>
        <v>72900</v>
      </c>
      <c r="D130" s="16">
        <f t="shared" si="12"/>
        <v>66120</v>
      </c>
      <c r="E130" s="16">
        <f t="shared" si="12"/>
        <v>60750</v>
      </c>
      <c r="F130" s="16">
        <f t="shared" si="12"/>
        <v>18750</v>
      </c>
      <c r="G130" s="16">
        <f t="shared" si="12"/>
        <v>31110</v>
      </c>
      <c r="H130" s="16">
        <f t="shared" si="12"/>
        <v>23400</v>
      </c>
      <c r="I130" s="16">
        <f t="shared" si="12"/>
        <v>5760</v>
      </c>
      <c r="J130" s="16">
        <f t="shared" si="12"/>
        <v>22910</v>
      </c>
      <c r="K130" s="16">
        <f t="shared" si="12"/>
        <v>10230</v>
      </c>
      <c r="L130" s="16">
        <f t="shared" si="12"/>
        <v>21000</v>
      </c>
      <c r="M130" s="16">
        <f t="shared" si="12"/>
        <v>36210</v>
      </c>
      <c r="N130" s="16">
        <f t="shared" si="12"/>
        <v>7600</v>
      </c>
      <c r="O130" s="16">
        <f t="shared" si="12"/>
        <v>27360</v>
      </c>
      <c r="P130" s="16">
        <f t="shared" si="12"/>
        <v>27000</v>
      </c>
      <c r="Q130" s="16">
        <f t="shared" si="12"/>
        <v>83520</v>
      </c>
      <c r="R130" s="16">
        <f t="shared" si="12"/>
        <v>40700</v>
      </c>
      <c r="S130" s="16">
        <f t="shared" si="12"/>
        <v>37400</v>
      </c>
      <c r="T130" s="16">
        <f t="shared" si="12"/>
        <v>38160</v>
      </c>
      <c r="U130" s="16">
        <f t="shared" si="12"/>
        <v>44400</v>
      </c>
      <c r="V130" s="16">
        <f t="shared" si="9"/>
        <v>675280</v>
      </c>
      <c r="W130" s="16"/>
      <c r="X130" s="24"/>
      <c r="Y130" s="16"/>
      <c r="Z130" s="16"/>
      <c r="AA130" s="16"/>
      <c r="AB130" s="16"/>
    </row>
    <row r="131">
      <c r="A131" s="24"/>
      <c r="B131" s="25" t="s">
        <v>43</v>
      </c>
      <c r="C131" s="16">
        <f t="shared" ref="C131:U131" si="13">C129+C130</f>
        <v>152910</v>
      </c>
      <c r="D131" s="16">
        <f t="shared" si="13"/>
        <v>127167</v>
      </c>
      <c r="E131" s="16">
        <f t="shared" si="13"/>
        <v>156825</v>
      </c>
      <c r="F131" s="16">
        <f t="shared" si="13"/>
        <v>35602.5</v>
      </c>
      <c r="G131" s="16">
        <f t="shared" si="13"/>
        <v>43920</v>
      </c>
      <c r="H131" s="16">
        <f t="shared" si="13"/>
        <v>46710</v>
      </c>
      <c r="I131" s="16">
        <f t="shared" si="13"/>
        <v>13488</v>
      </c>
      <c r="J131" s="16">
        <f t="shared" si="13"/>
        <v>31958</v>
      </c>
      <c r="K131" s="16">
        <f t="shared" si="13"/>
        <v>22928.4</v>
      </c>
      <c r="L131" s="16">
        <f t="shared" si="13"/>
        <v>48300</v>
      </c>
      <c r="M131" s="16">
        <f t="shared" si="13"/>
        <v>60577.2</v>
      </c>
      <c r="N131" s="16">
        <f t="shared" si="13"/>
        <v>26112</v>
      </c>
      <c r="O131" s="16">
        <f t="shared" si="13"/>
        <v>42336</v>
      </c>
      <c r="P131" s="16">
        <f t="shared" si="13"/>
        <v>79790.4</v>
      </c>
      <c r="Q131" s="16">
        <f t="shared" si="13"/>
        <v>135187.2</v>
      </c>
      <c r="R131" s="16">
        <f t="shared" si="13"/>
        <v>86174</v>
      </c>
      <c r="S131" s="16">
        <f t="shared" si="13"/>
        <v>100364</v>
      </c>
      <c r="T131" s="16">
        <f t="shared" si="13"/>
        <v>60292.8</v>
      </c>
      <c r="U131" s="16">
        <f t="shared" si="13"/>
        <v>76454.4</v>
      </c>
      <c r="V131" s="16">
        <f t="shared" si="9"/>
        <v>1347096.9</v>
      </c>
      <c r="W131" s="16"/>
      <c r="X131" s="24"/>
      <c r="Y131" s="16"/>
      <c r="Z131" s="16"/>
      <c r="AA131" s="16"/>
      <c r="AB131" s="16"/>
    </row>
    <row r="132">
      <c r="A132" s="24"/>
      <c r="B132" s="25" t="s">
        <v>44</v>
      </c>
      <c r="C132" s="16">
        <f t="shared" ref="C132:U132" si="14">SUM(C144, C155)</f>
        <v>139160</v>
      </c>
      <c r="D132" s="16">
        <f t="shared" si="14"/>
        <v>116085</v>
      </c>
      <c r="E132" s="16">
        <f t="shared" si="14"/>
        <v>144130</v>
      </c>
      <c r="F132" s="16">
        <f t="shared" si="14"/>
        <v>30160</v>
      </c>
      <c r="G132" s="16">
        <f t="shared" si="14"/>
        <v>41180</v>
      </c>
      <c r="H132" s="16">
        <f t="shared" si="14"/>
        <v>44080</v>
      </c>
      <c r="I132" s="16">
        <f t="shared" si="14"/>
        <v>11890</v>
      </c>
      <c r="J132" s="16">
        <f t="shared" si="14"/>
        <v>28340</v>
      </c>
      <c r="K132" s="16">
        <f t="shared" si="14"/>
        <v>19720</v>
      </c>
      <c r="L132" s="16">
        <f t="shared" si="14"/>
        <v>41850</v>
      </c>
      <c r="M132" s="16">
        <f t="shared" si="14"/>
        <v>52080</v>
      </c>
      <c r="N132" s="16">
        <f t="shared" si="14"/>
        <v>22860</v>
      </c>
      <c r="O132" s="16">
        <f t="shared" si="14"/>
        <v>33060</v>
      </c>
      <c r="P132" s="16">
        <f t="shared" si="14"/>
        <v>71280</v>
      </c>
      <c r="Q132" s="16">
        <f t="shared" si="14"/>
        <v>120250</v>
      </c>
      <c r="R132" s="16">
        <f t="shared" si="14"/>
        <v>72960</v>
      </c>
      <c r="S132" s="16">
        <f t="shared" si="14"/>
        <v>84480</v>
      </c>
      <c r="T132" s="16">
        <f t="shared" si="14"/>
        <v>49200</v>
      </c>
      <c r="U132" s="16">
        <f t="shared" si="14"/>
        <v>62200</v>
      </c>
      <c r="V132" s="16">
        <f t="shared" si="9"/>
        <v>1184965</v>
      </c>
      <c r="W132" s="16"/>
      <c r="X132" s="24"/>
      <c r="Y132" s="16"/>
      <c r="Z132" s="16"/>
      <c r="AA132" s="16"/>
      <c r="AB132" s="16"/>
    </row>
    <row r="133">
      <c r="A133" s="24"/>
      <c r="B133" s="25" t="s">
        <v>34</v>
      </c>
      <c r="C133" s="16">
        <f t="shared" ref="C133:U133" si="15">C131-C132</f>
        <v>13750</v>
      </c>
      <c r="D133" s="16">
        <f t="shared" si="15"/>
        <v>11082</v>
      </c>
      <c r="E133" s="16">
        <f t="shared" si="15"/>
        <v>12695</v>
      </c>
      <c r="F133" s="16">
        <f t="shared" si="15"/>
        <v>5442.5</v>
      </c>
      <c r="G133" s="16">
        <f t="shared" si="15"/>
        <v>2740</v>
      </c>
      <c r="H133" s="16">
        <f t="shared" si="15"/>
        <v>2630</v>
      </c>
      <c r="I133" s="16">
        <f t="shared" si="15"/>
        <v>1598</v>
      </c>
      <c r="J133" s="16">
        <f t="shared" si="15"/>
        <v>3618</v>
      </c>
      <c r="K133" s="16">
        <f t="shared" si="15"/>
        <v>3208.4</v>
      </c>
      <c r="L133" s="16">
        <f t="shared" si="15"/>
        <v>6450</v>
      </c>
      <c r="M133" s="16">
        <f t="shared" si="15"/>
        <v>8497.2</v>
      </c>
      <c r="N133" s="16">
        <f t="shared" si="15"/>
        <v>3252</v>
      </c>
      <c r="O133" s="16">
        <f t="shared" si="15"/>
        <v>9276</v>
      </c>
      <c r="P133" s="16">
        <f t="shared" si="15"/>
        <v>8510.4</v>
      </c>
      <c r="Q133" s="16">
        <f t="shared" si="15"/>
        <v>14937.2</v>
      </c>
      <c r="R133" s="16">
        <f t="shared" si="15"/>
        <v>13214</v>
      </c>
      <c r="S133" s="16">
        <f t="shared" si="15"/>
        <v>15884</v>
      </c>
      <c r="T133" s="16">
        <f t="shared" si="15"/>
        <v>11092.8</v>
      </c>
      <c r="U133" s="16">
        <f t="shared" si="15"/>
        <v>14254.4</v>
      </c>
      <c r="V133" s="16">
        <f t="shared" si="9"/>
        <v>162131.9</v>
      </c>
      <c r="W133" s="16"/>
      <c r="X133" s="24"/>
      <c r="Y133" s="16"/>
      <c r="Z133" s="16"/>
      <c r="AA133" s="16"/>
      <c r="AB133" s="16"/>
    </row>
    <row r="134">
      <c r="A134" s="24"/>
      <c r="B134" s="2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24"/>
      <c r="Y134" s="16"/>
      <c r="Z134" s="16"/>
      <c r="AA134" s="16"/>
      <c r="AB134" s="16"/>
    </row>
    <row r="135">
      <c r="A135" s="15"/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>
        <f t="shared" ref="V135:V145" si="16">sum(C135:U135)</f>
        <v>0</v>
      </c>
      <c r="W135" s="8"/>
      <c r="X135" s="11"/>
      <c r="Y135" s="16"/>
      <c r="Z135" s="16"/>
      <c r="AA135" s="8"/>
      <c r="AB135" s="8"/>
    </row>
    <row r="136">
      <c r="A136" s="15"/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>
        <f t="shared" si="16"/>
        <v>0</v>
      </c>
      <c r="W136" s="8"/>
      <c r="X136" s="11"/>
      <c r="Y136" s="16"/>
      <c r="Z136" s="16"/>
      <c r="AA136" s="8"/>
      <c r="AB136" s="8"/>
    </row>
    <row r="137">
      <c r="A137" s="20" t="s">
        <v>45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>
        <f t="shared" si="16"/>
        <v>0</v>
      </c>
      <c r="W137" s="8"/>
      <c r="X137" s="8"/>
      <c r="Y137" s="16"/>
      <c r="Z137" s="16"/>
      <c r="AA137" s="8"/>
      <c r="AB137" s="8"/>
    </row>
    <row r="138">
      <c r="A138" s="15"/>
      <c r="B138" s="26" t="s">
        <v>39</v>
      </c>
      <c r="C138" s="8">
        <f t="shared" ref="C138:U138" si="17">C$2+C$4+C$6+C$8+C$10+C$12+C$14+C$16+C$18+C$20+C$22+C$24+C$26+C$28+C$30+C$32+C$34+C$36+C$38+C$40+C$42+C$44+C$46+C$48+C$50+C$52+C$54+C$56+C$58+C$60+C$62</f>
        <v>136</v>
      </c>
      <c r="D138" s="8">
        <f t="shared" si="17"/>
        <v>74</v>
      </c>
      <c r="E138" s="8">
        <f t="shared" si="17"/>
        <v>105</v>
      </c>
      <c r="F138" s="8">
        <f t="shared" si="17"/>
        <v>47</v>
      </c>
      <c r="G138" s="8">
        <f t="shared" si="17"/>
        <v>30</v>
      </c>
      <c r="H138" s="8">
        <f t="shared" si="17"/>
        <v>30</v>
      </c>
      <c r="I138" s="8">
        <f t="shared" si="17"/>
        <v>10</v>
      </c>
      <c r="J138" s="8">
        <f t="shared" si="17"/>
        <v>26</v>
      </c>
      <c r="K138" s="8">
        <f t="shared" si="17"/>
        <v>32</v>
      </c>
      <c r="L138" s="8">
        <f t="shared" si="17"/>
        <v>47</v>
      </c>
      <c r="M138" s="8">
        <f t="shared" si="17"/>
        <v>10</v>
      </c>
      <c r="N138" s="8">
        <f t="shared" si="17"/>
        <v>65</v>
      </c>
      <c r="O138" s="8">
        <f t="shared" si="17"/>
        <v>7</v>
      </c>
      <c r="P138" s="8">
        <f t="shared" si="17"/>
        <v>55</v>
      </c>
      <c r="Q138" s="8">
        <f t="shared" si="17"/>
        <v>37</v>
      </c>
      <c r="R138" s="8">
        <f t="shared" si="17"/>
        <v>57</v>
      </c>
      <c r="S138" s="8">
        <f t="shared" si="17"/>
        <v>43</v>
      </c>
      <c r="T138" s="8">
        <f t="shared" si="17"/>
        <v>60</v>
      </c>
      <c r="U138" s="8">
        <f t="shared" si="17"/>
        <v>53</v>
      </c>
      <c r="V138" s="8">
        <f t="shared" si="16"/>
        <v>924</v>
      </c>
      <c r="W138" s="8"/>
      <c r="X138" s="8"/>
      <c r="Y138" s="16"/>
      <c r="Z138" s="16"/>
      <c r="AA138" s="8"/>
      <c r="AB138" s="8"/>
    </row>
    <row r="139">
      <c r="A139" s="15"/>
      <c r="B139" s="26" t="s">
        <v>46</v>
      </c>
      <c r="C139" s="8">
        <f t="shared" ref="C139:U139" si="18">C$3+C$5+C$7+C$9+C$11+C$13+C$15+C$17+C$19+C$21+C$23+C$25+C$27+C$29+C$31+C$33+C$35+C$37+C$39+C$41+C$43+C$45+C$47+C$49+C$51+C$53+C$55+C$57+C$59+C$61+C$63</f>
        <v>105</v>
      </c>
      <c r="D139" s="8">
        <f t="shared" si="18"/>
        <v>71</v>
      </c>
      <c r="E139" s="8">
        <f t="shared" si="18"/>
        <v>55</v>
      </c>
      <c r="F139" s="8">
        <f t="shared" si="18"/>
        <v>65</v>
      </c>
      <c r="G139" s="8">
        <f t="shared" si="18"/>
        <v>49</v>
      </c>
      <c r="H139" s="8">
        <f t="shared" si="18"/>
        <v>4</v>
      </c>
      <c r="I139" s="8">
        <f t="shared" si="18"/>
        <v>6</v>
      </c>
      <c r="J139" s="8">
        <f t="shared" si="18"/>
        <v>44</v>
      </c>
      <c r="K139" s="8">
        <f t="shared" si="18"/>
        <v>52</v>
      </c>
      <c r="L139" s="8">
        <f t="shared" si="18"/>
        <v>25</v>
      </c>
      <c r="M139" s="8">
        <f t="shared" si="18"/>
        <v>20</v>
      </c>
      <c r="N139" s="8">
        <f t="shared" si="18"/>
        <v>19</v>
      </c>
      <c r="O139" s="8">
        <f t="shared" si="18"/>
        <v>95</v>
      </c>
      <c r="P139" s="8">
        <f t="shared" si="18"/>
        <v>14</v>
      </c>
      <c r="Q139" s="8">
        <f t="shared" si="18"/>
        <v>40</v>
      </c>
      <c r="R139" s="8">
        <f t="shared" si="18"/>
        <v>68</v>
      </c>
      <c r="S139" s="8">
        <f t="shared" si="18"/>
        <v>17</v>
      </c>
      <c r="T139" s="8">
        <f t="shared" si="18"/>
        <v>63</v>
      </c>
      <c r="U139" s="8">
        <f t="shared" si="18"/>
        <v>44</v>
      </c>
      <c r="V139" s="8">
        <f t="shared" si="16"/>
        <v>856</v>
      </c>
      <c r="W139" s="8"/>
      <c r="X139" s="8"/>
      <c r="Y139" s="16"/>
      <c r="Z139" s="16"/>
      <c r="AA139" s="8"/>
      <c r="AB139" s="8"/>
    </row>
    <row r="140">
      <c r="A140" s="15"/>
      <c r="B140" s="26" t="s">
        <v>37</v>
      </c>
      <c r="C140" s="8">
        <f t="shared" ref="C140:U140" si="19">Sum(C138:C139)</f>
        <v>241</v>
      </c>
      <c r="D140" s="8">
        <f t="shared" si="19"/>
        <v>145</v>
      </c>
      <c r="E140" s="8">
        <f t="shared" si="19"/>
        <v>160</v>
      </c>
      <c r="F140" s="8">
        <f t="shared" si="19"/>
        <v>112</v>
      </c>
      <c r="G140" s="8">
        <f t="shared" si="19"/>
        <v>79</v>
      </c>
      <c r="H140" s="8">
        <f t="shared" si="19"/>
        <v>34</v>
      </c>
      <c r="I140" s="8">
        <f t="shared" si="19"/>
        <v>16</v>
      </c>
      <c r="J140" s="8">
        <f t="shared" si="19"/>
        <v>70</v>
      </c>
      <c r="K140" s="8">
        <f t="shared" si="19"/>
        <v>84</v>
      </c>
      <c r="L140" s="8">
        <f t="shared" si="19"/>
        <v>72</v>
      </c>
      <c r="M140" s="8">
        <f t="shared" si="19"/>
        <v>30</v>
      </c>
      <c r="N140" s="8">
        <f t="shared" si="19"/>
        <v>84</v>
      </c>
      <c r="O140" s="8">
        <f t="shared" si="19"/>
        <v>102</v>
      </c>
      <c r="P140" s="8">
        <f t="shared" si="19"/>
        <v>69</v>
      </c>
      <c r="Q140" s="8">
        <f t="shared" si="19"/>
        <v>77</v>
      </c>
      <c r="R140" s="8">
        <f t="shared" si="19"/>
        <v>125</v>
      </c>
      <c r="S140" s="8">
        <f t="shared" si="19"/>
        <v>60</v>
      </c>
      <c r="T140" s="8">
        <f t="shared" si="19"/>
        <v>123</v>
      </c>
      <c r="U140" s="8">
        <f t="shared" si="19"/>
        <v>97</v>
      </c>
      <c r="V140" s="8">
        <f t="shared" si="16"/>
        <v>1780</v>
      </c>
      <c r="W140" s="8"/>
      <c r="X140" s="11"/>
      <c r="Y140" s="16"/>
      <c r="Z140" s="16"/>
      <c r="AA140" s="8"/>
      <c r="AB140" s="8"/>
    </row>
    <row r="141">
      <c r="A141" s="24"/>
      <c r="B141" s="27" t="s">
        <v>47</v>
      </c>
      <c r="C141" s="16">
        <f>(C$138*Price!$E2)</f>
        <v>42840</v>
      </c>
      <c r="D141" s="16">
        <f>(D$138*Price!$E3)</f>
        <v>29526</v>
      </c>
      <c r="E141" s="16">
        <f>(E$138*Price!$E4)</f>
        <v>82687.5</v>
      </c>
      <c r="F141" s="16">
        <f>(F$138*Price!$E5)</f>
        <v>7402.5</v>
      </c>
      <c r="G141" s="16">
        <f>(G$138*Price!$E6)</f>
        <v>9607.5</v>
      </c>
      <c r="H141" s="16">
        <f>(H$138*Price!$E7)</f>
        <v>18900</v>
      </c>
      <c r="I141" s="16">
        <f>(I$138*Price!$E8)</f>
        <v>1680</v>
      </c>
      <c r="J141" s="16">
        <f>(J$138*Price!$E9)</f>
        <v>7841.6</v>
      </c>
      <c r="K141" s="16">
        <f>(K$138*Price!$E10)</f>
        <v>5491.2</v>
      </c>
      <c r="L141" s="16">
        <f>(L$138*Price!$E11)</f>
        <v>17108</v>
      </c>
      <c r="M141" s="16">
        <f>(M$138*Price!$E12)</f>
        <v>7384</v>
      </c>
      <c r="N141" s="16">
        <f>(N$138*Price!$E13)</f>
        <v>13520</v>
      </c>
      <c r="O141" s="16">
        <f>(O$138*Price!$E14)</f>
        <v>1747.2</v>
      </c>
      <c r="P141" s="16">
        <f>(P$138*Price!$E15)</f>
        <v>20592</v>
      </c>
      <c r="Q141" s="16">
        <f>(Q$138*Price!$E16)</f>
        <v>27705.6</v>
      </c>
      <c r="R141" s="16">
        <f>(R$138*Price!$E17)</f>
        <v>33231</v>
      </c>
      <c r="S141" s="16">
        <f>(S$138*Price!$E18)</f>
        <v>50138</v>
      </c>
      <c r="T141" s="16">
        <f>(T$138*Price!$E19)</f>
        <v>7632</v>
      </c>
      <c r="U141" s="16">
        <f>(U$138*Price!$E20)</f>
        <v>13483.2</v>
      </c>
      <c r="V141" s="16">
        <f t="shared" si="16"/>
        <v>398517.3</v>
      </c>
      <c r="W141" s="16"/>
      <c r="X141" s="16"/>
      <c r="Y141" s="16"/>
      <c r="Z141" s="16"/>
      <c r="AA141" s="16"/>
      <c r="AB141" s="16"/>
    </row>
    <row r="142">
      <c r="A142" s="24"/>
      <c r="B142" s="27" t="s">
        <v>42</v>
      </c>
      <c r="C142" s="16">
        <f>(C$139*Price!$D2)</f>
        <v>31500</v>
      </c>
      <c r="D142" s="16">
        <f>(D$139*Price!$D3)</f>
        <v>26980</v>
      </c>
      <c r="E142" s="16">
        <f>(E$139*Price!$D4)</f>
        <v>41250</v>
      </c>
      <c r="F142" s="16">
        <f>(F$139*Price!$D5)</f>
        <v>9750</v>
      </c>
      <c r="G142" s="16">
        <f>(G$139*Price!$D6)</f>
        <v>14945</v>
      </c>
      <c r="H142" s="16">
        <f>(H$139*Price!$D7)</f>
        <v>2400</v>
      </c>
      <c r="I142" s="16">
        <f>(I$139*Price!$D8)</f>
        <v>960</v>
      </c>
      <c r="J142" s="16">
        <f>(J$139*Price!$D9)</f>
        <v>12760</v>
      </c>
      <c r="K142" s="16">
        <f>(K$139*Price!$D10)</f>
        <v>8580</v>
      </c>
      <c r="L142" s="16">
        <f>(L$139*Price!$D11)</f>
        <v>8750</v>
      </c>
      <c r="M142" s="16">
        <f>(M$139*Price!$D12)</f>
        <v>14200</v>
      </c>
      <c r="N142" s="16">
        <f>(N$139*Price!$D13)</f>
        <v>3800</v>
      </c>
      <c r="O142" s="16">
        <f>(O$139*Price!$D14)</f>
        <v>22800</v>
      </c>
      <c r="P142" s="16">
        <f>(P$139*Price!$D15)</f>
        <v>5040</v>
      </c>
      <c r="Q142" s="16">
        <f>(Q$139*Price!$D16)</f>
        <v>28800</v>
      </c>
      <c r="R142" s="16">
        <f>(R$139*Price!$D17)</f>
        <v>37400</v>
      </c>
      <c r="S142" s="16">
        <f>(S$139*Price!$D18)</f>
        <v>18700</v>
      </c>
      <c r="T142" s="16">
        <f>(T$139*Price!$D19)</f>
        <v>7560</v>
      </c>
      <c r="U142" s="16">
        <f>(U$139*Price!$D20)</f>
        <v>10560</v>
      </c>
      <c r="V142" s="16">
        <f t="shared" si="16"/>
        <v>306735</v>
      </c>
      <c r="W142" s="16"/>
      <c r="X142" s="16"/>
      <c r="Y142" s="16"/>
      <c r="Z142" s="16"/>
      <c r="AA142" s="16"/>
      <c r="AB142" s="16"/>
    </row>
    <row r="143">
      <c r="A143" s="24"/>
      <c r="B143" s="27" t="s">
        <v>43</v>
      </c>
      <c r="C143" s="16">
        <f t="shared" ref="C143:U143" si="20">C141+C142</f>
        <v>74340</v>
      </c>
      <c r="D143" s="16">
        <f t="shared" si="20"/>
        <v>56506</v>
      </c>
      <c r="E143" s="16">
        <f t="shared" si="20"/>
        <v>123937.5</v>
      </c>
      <c r="F143" s="16">
        <f t="shared" si="20"/>
        <v>17152.5</v>
      </c>
      <c r="G143" s="16">
        <f t="shared" si="20"/>
        <v>24552.5</v>
      </c>
      <c r="H143" s="16">
        <f t="shared" si="20"/>
        <v>21300</v>
      </c>
      <c r="I143" s="16">
        <f t="shared" si="20"/>
        <v>2640</v>
      </c>
      <c r="J143" s="16">
        <f t="shared" si="20"/>
        <v>20601.6</v>
      </c>
      <c r="K143" s="16">
        <f t="shared" si="20"/>
        <v>14071.2</v>
      </c>
      <c r="L143" s="16">
        <f t="shared" si="20"/>
        <v>25858</v>
      </c>
      <c r="M143" s="16">
        <f t="shared" si="20"/>
        <v>21584</v>
      </c>
      <c r="N143" s="16">
        <f t="shared" si="20"/>
        <v>17320</v>
      </c>
      <c r="O143" s="16">
        <f t="shared" si="20"/>
        <v>24547.2</v>
      </c>
      <c r="P143" s="16">
        <f t="shared" si="20"/>
        <v>25632</v>
      </c>
      <c r="Q143" s="16">
        <f t="shared" si="20"/>
        <v>56505.6</v>
      </c>
      <c r="R143" s="16">
        <f t="shared" si="20"/>
        <v>70631</v>
      </c>
      <c r="S143" s="16">
        <f t="shared" si="20"/>
        <v>68838</v>
      </c>
      <c r="T143" s="16">
        <f t="shared" si="20"/>
        <v>15192</v>
      </c>
      <c r="U143" s="16">
        <f t="shared" si="20"/>
        <v>24043.2</v>
      </c>
      <c r="V143" s="16">
        <f t="shared" si="16"/>
        <v>705252.3</v>
      </c>
      <c r="W143" s="16"/>
      <c r="X143" s="16"/>
      <c r="Y143" s="16"/>
      <c r="Z143" s="16"/>
      <c r="AA143" s="16"/>
      <c r="AB143" s="16"/>
    </row>
    <row r="144">
      <c r="A144" s="24"/>
      <c r="B144" s="27" t="s">
        <v>33</v>
      </c>
      <c r="C144" s="16">
        <f>C$140*Price!$C2</f>
        <v>67480</v>
      </c>
      <c r="D144" s="16">
        <f>D$140*Price!$C3</f>
        <v>51475</v>
      </c>
      <c r="E144" s="16">
        <f>E$140*Price!$C4</f>
        <v>113600</v>
      </c>
      <c r="F144" s="16">
        <f>F$140*Price!$C5</f>
        <v>14560</v>
      </c>
      <c r="G144" s="16">
        <f>G$140*Price!$C6</f>
        <v>22910</v>
      </c>
      <c r="H144" s="16">
        <f>H$140*Price!$C7</f>
        <v>19720</v>
      </c>
      <c r="I144" s="16">
        <f>I$140*Price!$C8</f>
        <v>2320</v>
      </c>
      <c r="J144" s="16">
        <f>J$140*Price!$C9</f>
        <v>18200</v>
      </c>
      <c r="K144" s="16">
        <f>K$140*Price!$C10</f>
        <v>12180</v>
      </c>
      <c r="L144" s="16">
        <f>L$140*Price!$C11</f>
        <v>22320</v>
      </c>
      <c r="M144" s="16">
        <f>M$140*Price!$C12</f>
        <v>18600</v>
      </c>
      <c r="N144" s="16">
        <f>N$140*Price!$C13</f>
        <v>15120</v>
      </c>
      <c r="O144" s="16">
        <f>O$140*Price!$C14</f>
        <v>19380</v>
      </c>
      <c r="P144" s="16">
        <f>P$140*Price!$C15</f>
        <v>22770</v>
      </c>
      <c r="Q144" s="16">
        <f>Q$140*Price!$C16</f>
        <v>50050</v>
      </c>
      <c r="R144" s="16">
        <f>R$140*Price!$C17</f>
        <v>60000</v>
      </c>
      <c r="S144" s="16">
        <f>S$140*Price!$C18</f>
        <v>57600</v>
      </c>
      <c r="T144" s="16">
        <f>T$140*Price!$C19</f>
        <v>12300</v>
      </c>
      <c r="U144" s="16">
        <f>U$140*Price!$C20</f>
        <v>19400</v>
      </c>
      <c r="V144" s="16">
        <f t="shared" si="16"/>
        <v>619985</v>
      </c>
      <c r="W144" s="16"/>
      <c r="X144" s="16"/>
      <c r="Y144" s="16"/>
      <c r="Z144" s="16"/>
      <c r="AA144" s="16"/>
      <c r="AB144" s="16"/>
    </row>
    <row r="145">
      <c r="A145" s="24"/>
      <c r="B145" s="27" t="s">
        <v>34</v>
      </c>
      <c r="C145" s="16">
        <f t="shared" ref="C145:U145" si="21">C143-C144</f>
        <v>6860</v>
      </c>
      <c r="D145" s="16">
        <f t="shared" si="21"/>
        <v>5031</v>
      </c>
      <c r="E145" s="16">
        <f t="shared" si="21"/>
        <v>10337.5</v>
      </c>
      <c r="F145" s="16">
        <f t="shared" si="21"/>
        <v>2592.5</v>
      </c>
      <c r="G145" s="16">
        <f t="shared" si="21"/>
        <v>1642.5</v>
      </c>
      <c r="H145" s="16">
        <f t="shared" si="21"/>
        <v>1580</v>
      </c>
      <c r="I145" s="16">
        <f t="shared" si="21"/>
        <v>320</v>
      </c>
      <c r="J145" s="16">
        <f t="shared" si="21"/>
        <v>2401.6</v>
      </c>
      <c r="K145" s="16">
        <f t="shared" si="21"/>
        <v>1891.2</v>
      </c>
      <c r="L145" s="16">
        <f t="shared" si="21"/>
        <v>3538</v>
      </c>
      <c r="M145" s="16">
        <f t="shared" si="21"/>
        <v>2984</v>
      </c>
      <c r="N145" s="16">
        <f t="shared" si="21"/>
        <v>2200</v>
      </c>
      <c r="O145" s="16">
        <f t="shared" si="21"/>
        <v>5167.2</v>
      </c>
      <c r="P145" s="16">
        <f t="shared" si="21"/>
        <v>2862</v>
      </c>
      <c r="Q145" s="16">
        <f t="shared" si="21"/>
        <v>6455.6</v>
      </c>
      <c r="R145" s="16">
        <f t="shared" si="21"/>
        <v>10631</v>
      </c>
      <c r="S145" s="16">
        <f t="shared" si="21"/>
        <v>11238</v>
      </c>
      <c r="T145" s="16">
        <f t="shared" si="21"/>
        <v>2892</v>
      </c>
      <c r="U145" s="16">
        <f t="shared" si="21"/>
        <v>4643.2</v>
      </c>
      <c r="V145" s="16">
        <f t="shared" si="16"/>
        <v>85267.3</v>
      </c>
      <c r="W145" s="16"/>
      <c r="X145" s="16"/>
      <c r="Y145" s="16"/>
      <c r="Z145" s="16"/>
      <c r="AA145" s="16"/>
      <c r="AB145" s="16"/>
    </row>
    <row r="146">
      <c r="A146" s="24"/>
      <c r="B146" s="27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5"/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>
        <f t="shared" ref="V147:V156" si="22">sum(C147:U147)</f>
        <v>0</v>
      </c>
      <c r="W147" s="8"/>
      <c r="X147" s="8"/>
      <c r="Y147" s="16"/>
      <c r="Z147" s="16"/>
      <c r="AA147" s="8"/>
      <c r="AB147" s="8"/>
    </row>
    <row r="148">
      <c r="A148" s="20" t="s">
        <v>48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>
        <f t="shared" si="22"/>
        <v>0</v>
      </c>
      <c r="W148" s="8"/>
      <c r="X148" s="8"/>
      <c r="Y148" s="16"/>
      <c r="Z148" s="16"/>
      <c r="AA148" s="8"/>
      <c r="AB148" s="8"/>
    </row>
    <row r="149">
      <c r="A149" s="15"/>
      <c r="B149" s="26" t="s">
        <v>39</v>
      </c>
      <c r="C149" s="8">
        <f t="shared" ref="C149:U149" si="23">C$64+C$66+C$68+C$70+C$72+C$74+C$76+C$78+C$80+C$82+C$84+C$86+C$88+C$90+C$92+C$94+C$96+C$98+C$100+C$102+C$104+C$106+C$108+C$110+C$112+C$114+C$116+C$118</f>
        <v>118</v>
      </c>
      <c r="D149" s="8">
        <f t="shared" si="23"/>
        <v>79</v>
      </c>
      <c r="E149" s="8">
        <f t="shared" si="23"/>
        <v>17</v>
      </c>
      <c r="F149" s="8">
        <f t="shared" si="23"/>
        <v>60</v>
      </c>
      <c r="G149" s="8">
        <f t="shared" si="23"/>
        <v>10</v>
      </c>
      <c r="H149" s="8">
        <f t="shared" si="23"/>
        <v>7</v>
      </c>
      <c r="I149" s="8">
        <f t="shared" si="23"/>
        <v>36</v>
      </c>
      <c r="J149" s="8">
        <f t="shared" si="23"/>
        <v>4</v>
      </c>
      <c r="K149" s="8">
        <f t="shared" si="23"/>
        <v>42</v>
      </c>
      <c r="L149" s="8">
        <f t="shared" si="23"/>
        <v>28</v>
      </c>
      <c r="M149" s="8">
        <f t="shared" si="23"/>
        <v>23</v>
      </c>
      <c r="N149" s="8">
        <f t="shared" si="23"/>
        <v>24</v>
      </c>
      <c r="O149" s="8">
        <f t="shared" si="23"/>
        <v>53</v>
      </c>
      <c r="P149" s="8">
        <f t="shared" si="23"/>
        <v>86</v>
      </c>
      <c r="Q149" s="8">
        <f t="shared" si="23"/>
        <v>32</v>
      </c>
      <c r="R149" s="8">
        <f t="shared" si="23"/>
        <v>21</v>
      </c>
      <c r="S149" s="8">
        <f t="shared" si="23"/>
        <v>11</v>
      </c>
      <c r="T149" s="8">
        <f t="shared" si="23"/>
        <v>114</v>
      </c>
      <c r="U149" s="8">
        <f t="shared" si="23"/>
        <v>73</v>
      </c>
      <c r="V149" s="8">
        <f t="shared" si="22"/>
        <v>838</v>
      </c>
      <c r="W149" s="8"/>
      <c r="X149" s="8"/>
      <c r="Y149" s="16"/>
      <c r="Z149" s="16"/>
      <c r="AA149" s="8"/>
      <c r="AB149" s="8"/>
    </row>
    <row r="150">
      <c r="A150" s="15"/>
      <c r="B150" s="26" t="s">
        <v>46</v>
      </c>
      <c r="C150" s="8">
        <f t="shared" ref="C150:U150" si="24">C$65+C$67+C$69+C$71+C$73+C$75+C$77+C$79+C$81+C$83+C$85+C$87+C$89+C$91+C$93+C$95+C$97+C$99+C$101+C$103+C$105+C$107+C$109+C$111+C$113+C$115+C$117+C$119</f>
        <v>138</v>
      </c>
      <c r="D150" s="8">
        <f t="shared" si="24"/>
        <v>103</v>
      </c>
      <c r="E150" s="8">
        <f t="shared" si="24"/>
        <v>26</v>
      </c>
      <c r="F150" s="8">
        <f t="shared" si="24"/>
        <v>60</v>
      </c>
      <c r="G150" s="8">
        <f t="shared" si="24"/>
        <v>53</v>
      </c>
      <c r="H150" s="8">
        <f t="shared" si="24"/>
        <v>35</v>
      </c>
      <c r="I150" s="8">
        <f t="shared" si="24"/>
        <v>30</v>
      </c>
      <c r="J150" s="8">
        <f t="shared" si="24"/>
        <v>35</v>
      </c>
      <c r="K150" s="8">
        <f t="shared" si="24"/>
        <v>10</v>
      </c>
      <c r="L150" s="8">
        <f t="shared" si="24"/>
        <v>35</v>
      </c>
      <c r="M150" s="8">
        <f t="shared" si="24"/>
        <v>31</v>
      </c>
      <c r="N150" s="8">
        <f t="shared" si="24"/>
        <v>19</v>
      </c>
      <c r="O150" s="8">
        <f t="shared" si="24"/>
        <v>19</v>
      </c>
      <c r="P150" s="8">
        <f t="shared" si="24"/>
        <v>61</v>
      </c>
      <c r="Q150" s="8">
        <f t="shared" si="24"/>
        <v>76</v>
      </c>
      <c r="R150" s="8">
        <f t="shared" si="24"/>
        <v>6</v>
      </c>
      <c r="S150" s="8">
        <f t="shared" si="24"/>
        <v>17</v>
      </c>
      <c r="T150" s="8">
        <f t="shared" si="24"/>
        <v>255</v>
      </c>
      <c r="U150" s="8">
        <f t="shared" si="24"/>
        <v>141</v>
      </c>
      <c r="V150" s="8">
        <f t="shared" si="22"/>
        <v>1150</v>
      </c>
      <c r="W150" s="8"/>
      <c r="X150" s="8"/>
      <c r="Y150" s="16"/>
      <c r="Z150" s="16"/>
      <c r="AA150" s="8"/>
      <c r="AB150" s="8"/>
    </row>
    <row r="151">
      <c r="A151" s="11"/>
      <c r="B151" s="26" t="s">
        <v>36</v>
      </c>
      <c r="C151" s="8">
        <f t="shared" ref="C151:U151" si="25">SUM(C149:C150)</f>
        <v>256</v>
      </c>
      <c r="D151" s="8">
        <f t="shared" si="25"/>
        <v>182</v>
      </c>
      <c r="E151" s="8">
        <f t="shared" si="25"/>
        <v>43</v>
      </c>
      <c r="F151" s="8">
        <f t="shared" si="25"/>
        <v>120</v>
      </c>
      <c r="G151" s="8">
        <f t="shared" si="25"/>
        <v>63</v>
      </c>
      <c r="H151" s="8">
        <f t="shared" si="25"/>
        <v>42</v>
      </c>
      <c r="I151" s="8">
        <f t="shared" si="25"/>
        <v>66</v>
      </c>
      <c r="J151" s="8">
        <f t="shared" si="25"/>
        <v>39</v>
      </c>
      <c r="K151" s="8">
        <f t="shared" si="25"/>
        <v>52</v>
      </c>
      <c r="L151" s="8">
        <f t="shared" si="25"/>
        <v>63</v>
      </c>
      <c r="M151" s="8">
        <f t="shared" si="25"/>
        <v>54</v>
      </c>
      <c r="N151" s="8">
        <f t="shared" si="25"/>
        <v>43</v>
      </c>
      <c r="O151" s="8">
        <f t="shared" si="25"/>
        <v>72</v>
      </c>
      <c r="P151" s="8">
        <f t="shared" si="25"/>
        <v>147</v>
      </c>
      <c r="Q151" s="8">
        <f t="shared" si="25"/>
        <v>108</v>
      </c>
      <c r="R151" s="8">
        <f t="shared" si="25"/>
        <v>27</v>
      </c>
      <c r="S151" s="8">
        <f t="shared" si="25"/>
        <v>28</v>
      </c>
      <c r="T151" s="8">
        <f t="shared" si="25"/>
        <v>369</v>
      </c>
      <c r="U151" s="8">
        <f t="shared" si="25"/>
        <v>214</v>
      </c>
      <c r="V151" s="8">
        <f t="shared" si="22"/>
        <v>1988</v>
      </c>
      <c r="W151" s="8"/>
      <c r="X151" s="8"/>
      <c r="Y151" s="16"/>
      <c r="Z151" s="16"/>
      <c r="AA151" s="8"/>
      <c r="AB151" s="8"/>
    </row>
    <row r="152">
      <c r="A152" s="16"/>
      <c r="B152" s="27" t="s">
        <v>47</v>
      </c>
      <c r="C152" s="16">
        <f>(C$149*Price!$E2)</f>
        <v>37170</v>
      </c>
      <c r="D152" s="16">
        <f>(D$149*Price!$E3)</f>
        <v>31521</v>
      </c>
      <c r="E152" s="16">
        <f>(E$149*Price!$E4)</f>
        <v>13387.5</v>
      </c>
      <c r="F152" s="16">
        <f>(F$149*Price!$E5)</f>
        <v>9450</v>
      </c>
      <c r="G152" s="16">
        <f>(G$149*Price!$E6)</f>
        <v>3202.5</v>
      </c>
      <c r="H152" s="16">
        <f>(H$149*Price!$E7)</f>
        <v>4410</v>
      </c>
      <c r="I152" s="16">
        <f>(I$149*Price!$E8)</f>
        <v>6048</v>
      </c>
      <c r="J152" s="16">
        <f>(J$149*Price!$E9)</f>
        <v>1206.4</v>
      </c>
      <c r="K152" s="16">
        <f>(K$149*Price!$E10)</f>
        <v>7207.2</v>
      </c>
      <c r="L152" s="16">
        <f>(L$149*Price!$E11)</f>
        <v>10192</v>
      </c>
      <c r="M152" s="16">
        <f>(M$149*Price!$E12)</f>
        <v>16983.2</v>
      </c>
      <c r="N152" s="16">
        <f>(N$149*Price!$E13)</f>
        <v>4992</v>
      </c>
      <c r="O152" s="16">
        <f>(O$149*Price!$E14)</f>
        <v>13228.8</v>
      </c>
      <c r="P152" s="16">
        <f>(P$149*Price!$E15)</f>
        <v>32198.4</v>
      </c>
      <c r="Q152" s="16">
        <f>(Q$149*Price!$E16)</f>
        <v>23961.6</v>
      </c>
      <c r="R152" s="16">
        <f>(R$149*Price!$E17)</f>
        <v>12243</v>
      </c>
      <c r="S152" s="16">
        <f>(S$149*Price!$E18)</f>
        <v>12826</v>
      </c>
      <c r="T152" s="16">
        <f>(T$149*Price!$E19)</f>
        <v>14500.8</v>
      </c>
      <c r="U152" s="16">
        <f>(U$149*Price!$E20)</f>
        <v>18571.2</v>
      </c>
      <c r="V152" s="16">
        <f t="shared" si="22"/>
        <v>273299.6</v>
      </c>
      <c r="W152" s="16"/>
      <c r="X152" s="16"/>
      <c r="Y152" s="16"/>
      <c r="Z152" s="24"/>
      <c r="AA152" s="16"/>
      <c r="AB152" s="16"/>
    </row>
    <row r="153">
      <c r="A153" s="16"/>
      <c r="B153" s="27" t="s">
        <v>42</v>
      </c>
      <c r="C153" s="16">
        <f>(C$150*Price!$D2)</f>
        <v>41400</v>
      </c>
      <c r="D153" s="16">
        <f>(D$150*Price!$D3)</f>
        <v>39140</v>
      </c>
      <c r="E153" s="16">
        <f>(E$150*Price!$D4)</f>
        <v>19500</v>
      </c>
      <c r="F153" s="16">
        <f>(F$150*Price!$D5)</f>
        <v>9000</v>
      </c>
      <c r="G153" s="16">
        <f>(G$150*Price!$D6)</f>
        <v>16165</v>
      </c>
      <c r="H153" s="16">
        <f>(H$150*Price!$D7)</f>
        <v>21000</v>
      </c>
      <c r="I153" s="16">
        <f>(I$150*Price!$D8)</f>
        <v>4800</v>
      </c>
      <c r="J153" s="16">
        <f>(J$150*Price!$D9)</f>
        <v>10150</v>
      </c>
      <c r="K153" s="16">
        <f>(K$150*Price!$D10)</f>
        <v>1650</v>
      </c>
      <c r="L153" s="16">
        <f>(L$150*Price!$D11)</f>
        <v>12250</v>
      </c>
      <c r="M153" s="16">
        <f>(M$150*Price!$D12)</f>
        <v>22010</v>
      </c>
      <c r="N153" s="16">
        <f>(N$150*Price!$D13)</f>
        <v>3800</v>
      </c>
      <c r="O153" s="16">
        <f>(O$150*Price!$D14)</f>
        <v>4560</v>
      </c>
      <c r="P153" s="16">
        <f>(P$150*Price!$D15)</f>
        <v>21960</v>
      </c>
      <c r="Q153" s="16">
        <f>(Q$150*Price!$D16)</f>
        <v>54720</v>
      </c>
      <c r="R153" s="16">
        <f>(R$150*Price!$D17)</f>
        <v>3300</v>
      </c>
      <c r="S153" s="16">
        <f>(S$150*Price!$D18)</f>
        <v>18700</v>
      </c>
      <c r="T153" s="16">
        <f>(T$150*Price!$D19)</f>
        <v>30600</v>
      </c>
      <c r="U153" s="16">
        <f>(U$150*Price!$D20)</f>
        <v>33840</v>
      </c>
      <c r="V153" s="16">
        <f t="shared" si="22"/>
        <v>368545</v>
      </c>
      <c r="W153" s="16"/>
      <c r="X153" s="16"/>
      <c r="Y153" s="16"/>
      <c r="Z153" s="24"/>
      <c r="AA153" s="16"/>
      <c r="AB153" s="16"/>
    </row>
    <row r="154">
      <c r="A154" s="16"/>
      <c r="B154" s="27" t="s">
        <v>43</v>
      </c>
      <c r="C154" s="16">
        <f t="shared" ref="C154:U154" si="26">C152+C153</f>
        <v>78570</v>
      </c>
      <c r="D154" s="16">
        <f t="shared" si="26"/>
        <v>70661</v>
      </c>
      <c r="E154" s="16">
        <f t="shared" si="26"/>
        <v>32887.5</v>
      </c>
      <c r="F154" s="16">
        <f t="shared" si="26"/>
        <v>18450</v>
      </c>
      <c r="G154" s="16">
        <f t="shared" si="26"/>
        <v>19367.5</v>
      </c>
      <c r="H154" s="16">
        <f t="shared" si="26"/>
        <v>25410</v>
      </c>
      <c r="I154" s="16">
        <f t="shared" si="26"/>
        <v>10848</v>
      </c>
      <c r="J154" s="16">
        <f t="shared" si="26"/>
        <v>11356.4</v>
      </c>
      <c r="K154" s="16">
        <f t="shared" si="26"/>
        <v>8857.2</v>
      </c>
      <c r="L154" s="16">
        <f t="shared" si="26"/>
        <v>22442</v>
      </c>
      <c r="M154" s="16">
        <f t="shared" si="26"/>
        <v>38993.2</v>
      </c>
      <c r="N154" s="16">
        <f t="shared" si="26"/>
        <v>8792</v>
      </c>
      <c r="O154" s="16">
        <f t="shared" si="26"/>
        <v>17788.8</v>
      </c>
      <c r="P154" s="16">
        <f t="shared" si="26"/>
        <v>54158.4</v>
      </c>
      <c r="Q154" s="16">
        <f t="shared" si="26"/>
        <v>78681.6</v>
      </c>
      <c r="R154" s="16">
        <f t="shared" si="26"/>
        <v>15543</v>
      </c>
      <c r="S154" s="16">
        <f t="shared" si="26"/>
        <v>31526</v>
      </c>
      <c r="T154" s="16">
        <f t="shared" si="26"/>
        <v>45100.8</v>
      </c>
      <c r="U154" s="16">
        <f t="shared" si="26"/>
        <v>52411.2</v>
      </c>
      <c r="V154" s="16">
        <f t="shared" si="22"/>
        <v>641844.6</v>
      </c>
      <c r="W154" s="16"/>
      <c r="X154" s="16"/>
      <c r="Y154" s="16"/>
      <c r="Z154" s="16"/>
      <c r="AA154" s="16"/>
      <c r="AB154" s="16"/>
    </row>
    <row r="155">
      <c r="A155" s="16"/>
      <c r="B155" s="27" t="s">
        <v>33</v>
      </c>
      <c r="C155" s="16">
        <f>C$151*Price!$C2</f>
        <v>71680</v>
      </c>
      <c r="D155" s="16">
        <f>D$151*Price!$C3</f>
        <v>64610</v>
      </c>
      <c r="E155" s="16">
        <f>E$151*Price!$C4</f>
        <v>30530</v>
      </c>
      <c r="F155" s="16">
        <f>F$151*Price!$C5</f>
        <v>15600</v>
      </c>
      <c r="G155" s="16">
        <f>G$151*Price!$C6</f>
        <v>18270</v>
      </c>
      <c r="H155" s="16">
        <f>H$151*Price!$C7</f>
        <v>24360</v>
      </c>
      <c r="I155" s="16">
        <f>I$151*Price!$C8</f>
        <v>9570</v>
      </c>
      <c r="J155" s="16">
        <f>J$151*Price!$C9</f>
        <v>10140</v>
      </c>
      <c r="K155" s="16">
        <f>K$151*Price!$C10</f>
        <v>7540</v>
      </c>
      <c r="L155" s="16">
        <f>L$151*Price!$C11</f>
        <v>19530</v>
      </c>
      <c r="M155" s="16">
        <f>M$151*Price!$C12</f>
        <v>33480</v>
      </c>
      <c r="N155" s="16">
        <f>N$151*Price!$C13</f>
        <v>7740</v>
      </c>
      <c r="O155" s="16">
        <f>O$151*Price!$C14</f>
        <v>13680</v>
      </c>
      <c r="P155" s="16">
        <f>P$151*Price!$C15</f>
        <v>48510</v>
      </c>
      <c r="Q155" s="16">
        <f>Q$151*Price!$C16</f>
        <v>70200</v>
      </c>
      <c r="R155" s="16">
        <f>R$151*Price!$C17</f>
        <v>12960</v>
      </c>
      <c r="S155" s="16">
        <f>S$151*Price!$C18</f>
        <v>26880</v>
      </c>
      <c r="T155" s="16">
        <f>T$151*Price!$C19</f>
        <v>36900</v>
      </c>
      <c r="U155" s="16">
        <f>U$151*Price!$C20</f>
        <v>42800</v>
      </c>
      <c r="V155" s="16">
        <f t="shared" si="22"/>
        <v>564980</v>
      </c>
      <c r="W155" s="16"/>
      <c r="X155" s="16"/>
      <c r="Y155" s="16"/>
      <c r="Z155" s="16"/>
      <c r="AA155" s="16"/>
      <c r="AB155" s="16"/>
    </row>
    <row r="156">
      <c r="A156" s="16"/>
      <c r="B156" s="27" t="s">
        <v>34</v>
      </c>
      <c r="C156" s="16">
        <f t="shared" ref="C156:U156" si="27">C154-C155</f>
        <v>6890</v>
      </c>
      <c r="D156" s="16">
        <f t="shared" si="27"/>
        <v>6051</v>
      </c>
      <c r="E156" s="16">
        <f t="shared" si="27"/>
        <v>2357.5</v>
      </c>
      <c r="F156" s="16">
        <f t="shared" si="27"/>
        <v>2850</v>
      </c>
      <c r="G156" s="16">
        <f t="shared" si="27"/>
        <v>1097.5</v>
      </c>
      <c r="H156" s="16">
        <f t="shared" si="27"/>
        <v>1050</v>
      </c>
      <c r="I156" s="16">
        <f t="shared" si="27"/>
        <v>1278</v>
      </c>
      <c r="J156" s="16">
        <f t="shared" si="27"/>
        <v>1216.4</v>
      </c>
      <c r="K156" s="16">
        <f t="shared" si="27"/>
        <v>1317.2</v>
      </c>
      <c r="L156" s="16">
        <f t="shared" si="27"/>
        <v>2912</v>
      </c>
      <c r="M156" s="16">
        <f t="shared" si="27"/>
        <v>5513.2</v>
      </c>
      <c r="N156" s="16">
        <f t="shared" si="27"/>
        <v>1052</v>
      </c>
      <c r="O156" s="16">
        <f t="shared" si="27"/>
        <v>4108.8</v>
      </c>
      <c r="P156" s="16">
        <f t="shared" si="27"/>
        <v>5648.4</v>
      </c>
      <c r="Q156" s="16">
        <f t="shared" si="27"/>
        <v>8481.6</v>
      </c>
      <c r="R156" s="16">
        <f t="shared" si="27"/>
        <v>2583</v>
      </c>
      <c r="S156" s="16">
        <f t="shared" si="27"/>
        <v>4646</v>
      </c>
      <c r="T156" s="16">
        <f t="shared" si="27"/>
        <v>8200.8</v>
      </c>
      <c r="U156" s="16">
        <f t="shared" si="27"/>
        <v>9611.2</v>
      </c>
      <c r="V156" s="16">
        <f t="shared" si="22"/>
        <v>76864.6</v>
      </c>
      <c r="W156" s="16"/>
      <c r="X156" s="16"/>
      <c r="Y156" s="16"/>
      <c r="Z156" s="16"/>
      <c r="AA156" s="16"/>
      <c r="AB156" s="16"/>
    </row>
    <row r="157">
      <c r="A157" s="16"/>
      <c r="B157" s="27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28"/>
      <c r="B158" s="8"/>
      <c r="C158" s="8"/>
      <c r="D158" s="11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16"/>
      <c r="Z158" s="16"/>
      <c r="AA158" s="11"/>
      <c r="AB158" s="8"/>
    </row>
    <row r="159">
      <c r="A159" s="28"/>
      <c r="B159" s="8"/>
      <c r="C159" s="8"/>
      <c r="D159" s="11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16"/>
      <c r="Z159" s="16"/>
      <c r="AA159" s="11"/>
      <c r="AB159" s="8"/>
    </row>
    <row r="160">
      <c r="A160" s="28"/>
      <c r="B160" s="8"/>
      <c r="C160" s="8"/>
      <c r="D160" s="11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16"/>
      <c r="Z160" s="16"/>
      <c r="AA160" s="8"/>
      <c r="AB160" s="8"/>
    </row>
    <row r="161">
      <c r="A161" s="28"/>
      <c r="B161" s="8"/>
      <c r="C161" s="8"/>
      <c r="D161" s="11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16"/>
      <c r="Z161" s="16"/>
      <c r="AA161" s="8"/>
      <c r="AB161" s="8"/>
    </row>
    <row r="162">
      <c r="A162" s="28"/>
      <c r="B162" s="8"/>
      <c r="C162" s="8"/>
      <c r="D162" s="11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16"/>
      <c r="Z162" s="16"/>
      <c r="AA162" s="8"/>
      <c r="AB162" s="8"/>
    </row>
    <row r="163">
      <c r="A163" s="28"/>
      <c r="B163" s="8"/>
      <c r="C163" s="8"/>
      <c r="D163" s="11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16"/>
      <c r="Z163" s="16"/>
      <c r="AA163" s="8"/>
      <c r="AB163" s="8"/>
    </row>
    <row r="164">
      <c r="A164" s="28"/>
      <c r="B164" s="8"/>
      <c r="C164" s="8"/>
      <c r="D164" s="11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16"/>
      <c r="Z164" s="16"/>
      <c r="AA164" s="8"/>
      <c r="AB164" s="8"/>
    </row>
    <row r="165">
      <c r="A165" s="28"/>
      <c r="B165" s="8"/>
      <c r="C165" s="8"/>
      <c r="D165" s="11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16"/>
      <c r="Z165" s="16"/>
      <c r="AA165" s="8"/>
      <c r="AB165" s="8"/>
    </row>
    <row r="166">
      <c r="A166" s="28"/>
      <c r="B166" s="8"/>
      <c r="C166" s="8"/>
      <c r="D166" s="11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16"/>
      <c r="Z166" s="16"/>
      <c r="AA166" s="8"/>
      <c r="AB166" s="8"/>
    </row>
    <row r="167">
      <c r="A167" s="28"/>
      <c r="B167" s="8"/>
      <c r="C167" s="8"/>
      <c r="D167" s="11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16"/>
      <c r="Z167" s="16"/>
      <c r="AA167" s="8"/>
      <c r="AB167" s="8"/>
    </row>
    <row r="168">
      <c r="A168" s="28"/>
      <c r="B168" s="8"/>
      <c r="C168" s="8"/>
      <c r="D168" s="11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16"/>
      <c r="Z168" s="16"/>
      <c r="AA168" s="8"/>
      <c r="AB168" s="8"/>
    </row>
    <row r="169">
      <c r="A169" s="28"/>
      <c r="B169" s="8"/>
      <c r="C169" s="8"/>
      <c r="D169" s="11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16"/>
      <c r="Z169" s="16"/>
      <c r="AA169" s="8"/>
      <c r="AB169" s="8"/>
    </row>
    <row r="170">
      <c r="A170" s="28"/>
      <c r="B170" s="8"/>
      <c r="C170" s="8"/>
      <c r="D170" s="11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16"/>
      <c r="Z170" s="16"/>
      <c r="AA170" s="8"/>
      <c r="AB170" s="8"/>
    </row>
    <row r="171">
      <c r="A171" s="28"/>
      <c r="B171" s="8"/>
      <c r="C171" s="8"/>
      <c r="D171" s="11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16"/>
      <c r="Z171" s="16"/>
      <c r="AA171" s="8"/>
      <c r="AB171" s="8"/>
    </row>
    <row r="172">
      <c r="A172" s="28"/>
      <c r="B172" s="8"/>
      <c r="C172" s="8"/>
      <c r="D172" s="11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16"/>
      <c r="Z172" s="16"/>
      <c r="AA172" s="8"/>
      <c r="AB172" s="8"/>
    </row>
    <row r="173">
      <c r="A173" s="28"/>
      <c r="B173" s="8"/>
      <c r="C173" s="8"/>
      <c r="D173" s="11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16"/>
      <c r="Z173" s="16"/>
      <c r="AA173" s="8"/>
      <c r="AB173" s="8"/>
    </row>
    <row r="174">
      <c r="A174" s="28"/>
      <c r="B174" s="8"/>
      <c r="C174" s="8"/>
      <c r="D174" s="11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16"/>
      <c r="Z174" s="16"/>
      <c r="AA174" s="8"/>
      <c r="AB174" s="8"/>
    </row>
    <row r="175">
      <c r="A175" s="28"/>
      <c r="B175" s="8"/>
      <c r="C175" s="8"/>
      <c r="D175" s="11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16"/>
      <c r="Z175" s="16"/>
      <c r="AA175" s="8"/>
      <c r="AB175" s="8"/>
    </row>
    <row r="176">
      <c r="A176" s="28"/>
      <c r="B176" s="8"/>
      <c r="C176" s="8"/>
      <c r="D176" s="11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16"/>
      <c r="Z176" s="16"/>
      <c r="AA176" s="8"/>
      <c r="AB176" s="8"/>
    </row>
    <row r="177">
      <c r="A177" s="28"/>
      <c r="B177" s="8"/>
      <c r="C177" s="8"/>
      <c r="D177" s="11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16"/>
      <c r="Z177" s="16"/>
      <c r="AA177" s="8"/>
      <c r="AB177" s="8"/>
    </row>
    <row r="178">
      <c r="A178" s="28"/>
      <c r="B178" s="8"/>
      <c r="C178" s="8"/>
      <c r="D178" s="11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16"/>
      <c r="Z178" s="16"/>
      <c r="AA178" s="8"/>
      <c r="AB178" s="8"/>
    </row>
    <row r="179">
      <c r="A179" s="28"/>
      <c r="B179" s="8"/>
      <c r="C179" s="8"/>
      <c r="D179" s="11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16"/>
      <c r="Z179" s="16"/>
      <c r="AA179" s="8"/>
      <c r="AB179" s="8"/>
    </row>
    <row r="180">
      <c r="A180" s="28"/>
      <c r="B180" s="8"/>
      <c r="C180" s="8"/>
      <c r="D180" s="11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16"/>
      <c r="Z180" s="16"/>
      <c r="AA180" s="8"/>
      <c r="AB180" s="8"/>
    </row>
    <row r="181">
      <c r="A181" s="28"/>
      <c r="B181" s="8"/>
      <c r="C181" s="8"/>
      <c r="D181" s="11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16"/>
      <c r="Z181" s="16"/>
      <c r="AA181" s="8"/>
      <c r="AB181" s="8"/>
    </row>
    <row r="182">
      <c r="A182" s="28"/>
      <c r="B182" s="8"/>
      <c r="C182" s="8"/>
      <c r="D182" s="11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16"/>
      <c r="Z182" s="16"/>
      <c r="AA182" s="8"/>
      <c r="AB182" s="8"/>
    </row>
    <row r="183">
      <c r="A183" s="28"/>
      <c r="B183" s="8"/>
      <c r="C183" s="8"/>
      <c r="D183" s="11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16"/>
      <c r="Z183" s="16"/>
      <c r="AA183" s="8"/>
      <c r="AB183" s="8"/>
    </row>
    <row r="184">
      <c r="A184" s="28"/>
      <c r="B184" s="8"/>
      <c r="C184" s="8"/>
      <c r="D184" s="11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16"/>
      <c r="Z184" s="16"/>
      <c r="AA184" s="8"/>
      <c r="AB184" s="8"/>
    </row>
    <row r="185">
      <c r="A185" s="28"/>
      <c r="B185" s="8"/>
      <c r="C185" s="8"/>
      <c r="D185" s="11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16"/>
      <c r="Z185" s="16"/>
      <c r="AA185" s="8"/>
      <c r="AB185" s="8"/>
    </row>
    <row r="186">
      <c r="A186" s="28"/>
      <c r="B186" s="8"/>
      <c r="C186" s="8"/>
      <c r="D186" s="11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16"/>
      <c r="Z186" s="16"/>
      <c r="AA186" s="8"/>
      <c r="AB186" s="8"/>
    </row>
    <row r="187">
      <c r="A187" s="28"/>
      <c r="B187" s="8"/>
      <c r="C187" s="8"/>
      <c r="D187" s="11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16"/>
      <c r="Z187" s="16"/>
      <c r="AA187" s="8"/>
      <c r="AB187" s="8"/>
    </row>
    <row r="188">
      <c r="A188" s="28"/>
      <c r="B188" s="8"/>
      <c r="C188" s="8"/>
      <c r="D188" s="11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16"/>
      <c r="Z188" s="16"/>
      <c r="AA188" s="8"/>
      <c r="AB188" s="8"/>
    </row>
    <row r="189">
      <c r="A189" s="28"/>
      <c r="B189" s="8"/>
      <c r="C189" s="8"/>
      <c r="D189" s="11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16"/>
      <c r="Z189" s="16"/>
      <c r="AA189" s="8"/>
      <c r="AB189" s="8"/>
    </row>
    <row r="190">
      <c r="A190" s="28"/>
      <c r="B190" s="8"/>
      <c r="C190" s="8"/>
      <c r="D190" s="11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16"/>
      <c r="Z190" s="16"/>
      <c r="AA190" s="8"/>
      <c r="AB190" s="8"/>
    </row>
    <row r="191">
      <c r="A191" s="28"/>
      <c r="B191" s="8"/>
      <c r="C191" s="8"/>
      <c r="D191" s="11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16"/>
      <c r="Z191" s="16"/>
      <c r="AA191" s="8"/>
      <c r="AB191" s="8"/>
    </row>
    <row r="192">
      <c r="A192" s="28"/>
      <c r="B192" s="8"/>
      <c r="C192" s="8"/>
      <c r="D192" s="11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16"/>
      <c r="Z192" s="16"/>
      <c r="AA192" s="8"/>
      <c r="AB192" s="8"/>
    </row>
    <row r="193">
      <c r="A193" s="28"/>
      <c r="B193" s="8"/>
      <c r="C193" s="8"/>
      <c r="D193" s="11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16"/>
      <c r="Z193" s="16"/>
      <c r="AA193" s="8"/>
      <c r="AB193" s="8"/>
    </row>
    <row r="194">
      <c r="A194" s="28"/>
      <c r="B194" s="8"/>
      <c r="C194" s="8"/>
      <c r="D194" s="11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16"/>
      <c r="Z194" s="16"/>
      <c r="AA194" s="8"/>
      <c r="AB194" s="8"/>
    </row>
    <row r="195">
      <c r="A195" s="28"/>
      <c r="B195" s="8"/>
      <c r="C195" s="8"/>
      <c r="D195" s="11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16"/>
      <c r="Z195" s="16"/>
      <c r="AA195" s="8"/>
      <c r="AB195" s="8"/>
    </row>
    <row r="196">
      <c r="A196" s="28"/>
      <c r="B196" s="8"/>
      <c r="C196" s="8"/>
      <c r="D196" s="11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16"/>
      <c r="Z196" s="16"/>
      <c r="AA196" s="8"/>
      <c r="AB196" s="8"/>
    </row>
    <row r="197">
      <c r="A197" s="28"/>
      <c r="B197" s="8"/>
      <c r="C197" s="8"/>
      <c r="D197" s="11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16"/>
      <c r="Z197" s="16"/>
      <c r="AA197" s="8"/>
      <c r="AB197" s="8"/>
    </row>
    <row r="198">
      <c r="A198" s="28"/>
      <c r="B198" s="8"/>
      <c r="C198" s="8"/>
      <c r="D198" s="11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16"/>
      <c r="Z198" s="16"/>
      <c r="AA198" s="8"/>
      <c r="AB198" s="8"/>
    </row>
    <row r="199">
      <c r="A199" s="28"/>
      <c r="B199" s="8"/>
      <c r="C199" s="8"/>
      <c r="D199" s="11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16"/>
      <c r="Z199" s="16"/>
      <c r="AA199" s="8"/>
      <c r="AB199" s="8"/>
    </row>
    <row r="200">
      <c r="A200" s="28"/>
      <c r="B200" s="8"/>
      <c r="C200" s="8"/>
      <c r="D200" s="11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16"/>
      <c r="Z200" s="16"/>
      <c r="AA200" s="8"/>
      <c r="AB200" s="8"/>
    </row>
    <row r="201">
      <c r="A201" s="28"/>
      <c r="B201" s="8"/>
      <c r="C201" s="8"/>
      <c r="D201" s="11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16"/>
      <c r="Z201" s="16"/>
      <c r="AA201" s="8"/>
      <c r="AB201" s="8"/>
    </row>
    <row r="202">
      <c r="A202" s="28"/>
      <c r="B202" s="8"/>
      <c r="C202" s="8"/>
      <c r="D202" s="11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16"/>
      <c r="Z202" s="16"/>
      <c r="AA202" s="8"/>
      <c r="AB202" s="8"/>
    </row>
    <row r="203">
      <c r="A203" s="28"/>
      <c r="B203" s="8"/>
      <c r="C203" s="8"/>
      <c r="D203" s="11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16"/>
      <c r="Z203" s="16"/>
      <c r="AA203" s="8"/>
      <c r="AB203" s="8"/>
    </row>
    <row r="204">
      <c r="A204" s="28"/>
      <c r="B204" s="8"/>
      <c r="C204" s="8"/>
      <c r="D204" s="11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16"/>
      <c r="Z204" s="16"/>
      <c r="AA204" s="8"/>
      <c r="AB204" s="8"/>
    </row>
    <row r="205">
      <c r="A205" s="28"/>
      <c r="B205" s="8"/>
      <c r="C205" s="8"/>
      <c r="D205" s="11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16"/>
      <c r="Z205" s="16"/>
      <c r="AA205" s="8"/>
      <c r="AB205" s="8"/>
    </row>
    <row r="206">
      <c r="A206" s="28"/>
      <c r="B206" s="8"/>
      <c r="C206" s="8"/>
      <c r="D206" s="11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16"/>
      <c r="Z206" s="16"/>
      <c r="AA206" s="8"/>
      <c r="AB206" s="8"/>
    </row>
    <row r="207">
      <c r="A207" s="28"/>
      <c r="B207" s="8"/>
      <c r="C207" s="8"/>
      <c r="D207" s="11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16"/>
      <c r="Z207" s="16"/>
      <c r="AA207" s="8"/>
      <c r="AB207" s="8"/>
    </row>
    <row r="208">
      <c r="A208" s="28"/>
      <c r="B208" s="8"/>
      <c r="C208" s="8"/>
      <c r="D208" s="11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16"/>
      <c r="Z208" s="16"/>
      <c r="AA208" s="8"/>
      <c r="AB208" s="8"/>
    </row>
    <row r="209">
      <c r="A209" s="28"/>
      <c r="B209" s="8"/>
      <c r="C209" s="8"/>
      <c r="D209" s="11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16"/>
      <c r="Z209" s="16"/>
      <c r="AA209" s="8"/>
      <c r="AB209" s="8"/>
    </row>
    <row r="210">
      <c r="A210" s="28"/>
      <c r="B210" s="8"/>
      <c r="C210" s="8"/>
      <c r="D210" s="11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16"/>
      <c r="Z210" s="16"/>
      <c r="AA210" s="8"/>
      <c r="AB210" s="8"/>
    </row>
    <row r="211">
      <c r="A211" s="28"/>
      <c r="B211" s="8"/>
      <c r="C211" s="8"/>
      <c r="D211" s="11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16"/>
      <c r="Z211" s="16"/>
      <c r="AA211" s="8"/>
      <c r="AB211" s="8"/>
    </row>
    <row r="212">
      <c r="A212" s="28"/>
      <c r="B212" s="8"/>
      <c r="C212" s="8"/>
      <c r="D212" s="11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16"/>
      <c r="Z212" s="16"/>
      <c r="AA212" s="8"/>
      <c r="AB212" s="8"/>
    </row>
    <row r="213">
      <c r="A213" s="28"/>
      <c r="B213" s="8"/>
      <c r="C213" s="8"/>
      <c r="D213" s="11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16"/>
      <c r="Z213" s="16"/>
      <c r="AA213" s="8"/>
      <c r="AB213" s="8"/>
    </row>
    <row r="214">
      <c r="A214" s="28"/>
      <c r="B214" s="8"/>
      <c r="C214" s="8"/>
      <c r="D214" s="11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16"/>
      <c r="Z214" s="16"/>
      <c r="AA214" s="8"/>
      <c r="AB214" s="8"/>
    </row>
    <row r="215">
      <c r="A215" s="28"/>
      <c r="B215" s="8"/>
      <c r="C215" s="8"/>
      <c r="D215" s="11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16"/>
      <c r="Z215" s="16"/>
      <c r="AA215" s="8"/>
      <c r="AB215" s="8"/>
    </row>
    <row r="216">
      <c r="A216" s="28"/>
      <c r="B216" s="8"/>
      <c r="C216" s="8"/>
      <c r="D216" s="11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16"/>
      <c r="Z216" s="16"/>
      <c r="AA216" s="8"/>
      <c r="AB216" s="8"/>
    </row>
    <row r="217">
      <c r="A217" s="28"/>
      <c r="B217" s="8"/>
      <c r="C217" s="8"/>
      <c r="D217" s="11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16"/>
      <c r="Z217" s="16"/>
      <c r="AA217" s="8"/>
      <c r="AB217" s="8"/>
    </row>
    <row r="218">
      <c r="A218" s="28"/>
      <c r="B218" s="8"/>
      <c r="C218" s="8"/>
      <c r="D218" s="11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16"/>
      <c r="Z218" s="16"/>
      <c r="AA218" s="8"/>
      <c r="AB218" s="8"/>
    </row>
    <row r="219">
      <c r="A219" s="28"/>
      <c r="B219" s="8"/>
      <c r="C219" s="8"/>
      <c r="D219" s="11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16"/>
      <c r="Z219" s="16"/>
      <c r="AA219" s="8"/>
      <c r="AB219" s="8"/>
    </row>
    <row r="220">
      <c r="A220" s="28"/>
      <c r="B220" s="8"/>
      <c r="C220" s="8"/>
      <c r="D220" s="11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16"/>
      <c r="Z220" s="16"/>
      <c r="AA220" s="8"/>
      <c r="AB220" s="8"/>
    </row>
    <row r="221">
      <c r="A221" s="28"/>
      <c r="B221" s="8"/>
      <c r="C221" s="8"/>
      <c r="D221" s="11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16"/>
      <c r="Z221" s="16"/>
      <c r="AA221" s="8"/>
      <c r="AB221" s="8"/>
    </row>
    <row r="222">
      <c r="A222" s="28"/>
      <c r="B222" s="8"/>
      <c r="C222" s="8"/>
      <c r="D222" s="11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16"/>
      <c r="Z222" s="16"/>
      <c r="AA222" s="8"/>
      <c r="AB222" s="8"/>
    </row>
    <row r="223">
      <c r="A223" s="28"/>
      <c r="B223" s="8"/>
      <c r="C223" s="8"/>
      <c r="D223" s="11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16"/>
      <c r="Z223" s="16"/>
      <c r="AA223" s="8"/>
      <c r="AB223" s="8"/>
    </row>
    <row r="224">
      <c r="A224" s="28"/>
      <c r="B224" s="8"/>
      <c r="C224" s="8"/>
      <c r="D224" s="11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16"/>
      <c r="Z224" s="16"/>
      <c r="AA224" s="8"/>
      <c r="AB224" s="8"/>
    </row>
    <row r="225">
      <c r="A225" s="28"/>
      <c r="B225" s="8"/>
      <c r="C225" s="8"/>
      <c r="D225" s="11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16"/>
      <c r="Z225" s="16"/>
      <c r="AA225" s="8"/>
      <c r="AB225" s="8"/>
    </row>
    <row r="226">
      <c r="A226" s="28"/>
      <c r="B226" s="8"/>
      <c r="C226" s="8"/>
      <c r="D226" s="11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16"/>
      <c r="Z226" s="16"/>
      <c r="AA226" s="8"/>
      <c r="AB226" s="8"/>
    </row>
    <row r="227">
      <c r="A227" s="28"/>
      <c r="B227" s="8"/>
      <c r="C227" s="8"/>
      <c r="D227" s="11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16"/>
      <c r="Z227" s="16"/>
      <c r="AA227" s="8"/>
      <c r="AB227" s="8"/>
    </row>
    <row r="228">
      <c r="A228" s="28"/>
      <c r="B228" s="8"/>
      <c r="C228" s="8"/>
      <c r="D228" s="11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16"/>
      <c r="Z228" s="16"/>
      <c r="AA228" s="8"/>
      <c r="AB228" s="8"/>
    </row>
    <row r="229">
      <c r="A229" s="28"/>
      <c r="B229" s="8"/>
      <c r="C229" s="8"/>
      <c r="D229" s="11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16"/>
      <c r="Z229" s="16"/>
      <c r="AA229" s="8"/>
      <c r="AB229" s="8"/>
    </row>
    <row r="230">
      <c r="A230" s="28"/>
      <c r="B230" s="8"/>
      <c r="C230" s="8"/>
      <c r="D230" s="11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16"/>
      <c r="Z230" s="16"/>
      <c r="AA230" s="8"/>
      <c r="AB230" s="8"/>
    </row>
    <row r="231">
      <c r="A231" s="28"/>
      <c r="B231" s="8"/>
      <c r="C231" s="8"/>
      <c r="D231" s="11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16"/>
      <c r="Z231" s="16"/>
      <c r="AA231" s="8"/>
      <c r="AB231" s="8"/>
    </row>
    <row r="232">
      <c r="A232" s="28"/>
      <c r="B232" s="8"/>
      <c r="C232" s="8"/>
      <c r="D232" s="11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16"/>
      <c r="Z232" s="16"/>
      <c r="AA232" s="8"/>
      <c r="AB232" s="8"/>
    </row>
    <row r="233">
      <c r="A233" s="28"/>
      <c r="B233" s="8"/>
      <c r="C233" s="8"/>
      <c r="D233" s="11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16"/>
      <c r="Z233" s="16"/>
      <c r="AA233" s="8"/>
      <c r="AB233" s="8"/>
    </row>
    <row r="234">
      <c r="A234" s="28"/>
      <c r="B234" s="8"/>
      <c r="C234" s="8"/>
      <c r="D234" s="11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16"/>
      <c r="Z234" s="16"/>
      <c r="AA234" s="8"/>
      <c r="AB234" s="8"/>
    </row>
    <row r="235">
      <c r="A235" s="28"/>
      <c r="B235" s="8"/>
      <c r="C235" s="8"/>
      <c r="D235" s="11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16"/>
      <c r="Z235" s="16"/>
      <c r="AA235" s="8"/>
      <c r="AB235" s="8"/>
    </row>
    <row r="236">
      <c r="A236" s="28"/>
      <c r="B236" s="8"/>
      <c r="C236" s="8"/>
      <c r="D236" s="11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16"/>
      <c r="Z236" s="16"/>
      <c r="AA236" s="8"/>
      <c r="AB236" s="8"/>
    </row>
    <row r="237">
      <c r="A237" s="28"/>
      <c r="B237" s="8"/>
      <c r="C237" s="8"/>
      <c r="D237" s="11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16"/>
      <c r="Z237" s="16"/>
      <c r="AA237" s="8"/>
      <c r="AB237" s="8"/>
    </row>
    <row r="238">
      <c r="A238" s="28"/>
      <c r="B238" s="8"/>
      <c r="C238" s="8"/>
      <c r="D238" s="11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16"/>
      <c r="Z238" s="16"/>
      <c r="AA238" s="8"/>
      <c r="AB238" s="8"/>
    </row>
    <row r="239">
      <c r="A239" s="28"/>
      <c r="B239" s="8"/>
      <c r="C239" s="8"/>
      <c r="D239" s="11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16"/>
      <c r="Z239" s="16"/>
      <c r="AA239" s="8"/>
      <c r="AB239" s="8"/>
    </row>
    <row r="240">
      <c r="A240" s="28"/>
      <c r="B240" s="8"/>
      <c r="C240" s="8"/>
      <c r="D240" s="11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16"/>
      <c r="Z240" s="16"/>
      <c r="AA240" s="8"/>
      <c r="AB240" s="8"/>
    </row>
    <row r="241">
      <c r="A241" s="28"/>
      <c r="B241" s="8"/>
      <c r="C241" s="8"/>
      <c r="D241" s="11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16"/>
      <c r="Z241" s="16"/>
      <c r="AA241" s="8"/>
      <c r="AB241" s="8"/>
    </row>
    <row r="242">
      <c r="A242" s="28"/>
      <c r="B242" s="8"/>
      <c r="C242" s="8"/>
      <c r="D242" s="11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16"/>
      <c r="Z242" s="16"/>
      <c r="AA242" s="8"/>
      <c r="AB242" s="8"/>
    </row>
    <row r="243">
      <c r="A243" s="28"/>
      <c r="B243" s="8"/>
      <c r="C243" s="8"/>
      <c r="D243" s="11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16"/>
      <c r="Z243" s="16"/>
      <c r="AA243" s="8"/>
      <c r="AB243" s="8"/>
    </row>
    <row r="244">
      <c r="A244" s="28"/>
      <c r="B244" s="8"/>
      <c r="C244" s="8"/>
      <c r="D244" s="11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16"/>
      <c r="Z244" s="16"/>
      <c r="AA244" s="8"/>
      <c r="AB244" s="8"/>
    </row>
    <row r="245">
      <c r="A245" s="28"/>
      <c r="B245" s="8"/>
      <c r="C245" s="8"/>
      <c r="D245" s="11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16"/>
      <c r="Z245" s="16"/>
      <c r="AA245" s="8"/>
      <c r="AB245" s="8"/>
    </row>
    <row r="246">
      <c r="A246" s="28"/>
      <c r="B246" s="8"/>
      <c r="C246" s="8"/>
      <c r="D246" s="11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16"/>
      <c r="Z246" s="16"/>
      <c r="AA246" s="8"/>
      <c r="AB246" s="8"/>
    </row>
    <row r="247">
      <c r="A247" s="28"/>
      <c r="B247" s="8"/>
      <c r="C247" s="8"/>
      <c r="D247" s="11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16"/>
      <c r="Z247" s="16"/>
      <c r="AA247" s="8"/>
      <c r="AB247" s="8"/>
    </row>
    <row r="248">
      <c r="A248" s="28"/>
      <c r="B248" s="8"/>
      <c r="C248" s="8"/>
      <c r="D248" s="11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16"/>
      <c r="Z248" s="16"/>
      <c r="AA248" s="8"/>
      <c r="AB248" s="8"/>
    </row>
    <row r="249">
      <c r="A249" s="28"/>
      <c r="B249" s="8"/>
      <c r="C249" s="8"/>
      <c r="D249" s="11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16"/>
      <c r="Z249" s="16"/>
      <c r="AA249" s="8"/>
      <c r="AB249" s="8"/>
    </row>
    <row r="250">
      <c r="A250" s="28"/>
      <c r="B250" s="8"/>
      <c r="C250" s="8"/>
      <c r="D250" s="11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16"/>
      <c r="Z250" s="16"/>
      <c r="AA250" s="8"/>
      <c r="AB250" s="8"/>
    </row>
    <row r="251">
      <c r="A251" s="28"/>
      <c r="B251" s="8"/>
      <c r="C251" s="8"/>
      <c r="D251" s="11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16"/>
      <c r="Z251" s="16"/>
      <c r="AA251" s="8"/>
      <c r="AB251" s="8"/>
    </row>
    <row r="252">
      <c r="A252" s="28"/>
      <c r="B252" s="8"/>
      <c r="C252" s="8"/>
      <c r="D252" s="11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16"/>
      <c r="Z252" s="16"/>
      <c r="AA252" s="8"/>
      <c r="AB252" s="8"/>
    </row>
    <row r="253">
      <c r="A253" s="28"/>
      <c r="B253" s="8"/>
      <c r="C253" s="8"/>
      <c r="D253" s="11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16"/>
      <c r="Z253" s="16"/>
      <c r="AA253" s="8"/>
      <c r="AB253" s="8"/>
    </row>
    <row r="254">
      <c r="A254" s="28"/>
      <c r="B254" s="8"/>
      <c r="C254" s="8"/>
      <c r="D254" s="11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16"/>
      <c r="Z254" s="16"/>
      <c r="AA254" s="8"/>
      <c r="AB254" s="8"/>
    </row>
    <row r="255">
      <c r="A255" s="28"/>
      <c r="B255" s="8"/>
      <c r="C255" s="8"/>
      <c r="D255" s="11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16"/>
      <c r="Z255" s="16"/>
      <c r="AA255" s="8"/>
      <c r="AB255" s="8"/>
    </row>
    <row r="256">
      <c r="A256" s="28"/>
      <c r="B256" s="8"/>
      <c r="C256" s="8"/>
      <c r="D256" s="11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16"/>
      <c r="Z256" s="16"/>
      <c r="AA256" s="8"/>
      <c r="AB256" s="8"/>
    </row>
    <row r="257">
      <c r="A257" s="28"/>
      <c r="B257" s="8"/>
      <c r="C257" s="8"/>
      <c r="D257" s="11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16"/>
      <c r="Z257" s="16"/>
      <c r="AA257" s="8"/>
      <c r="AB257" s="8"/>
    </row>
    <row r="258">
      <c r="A258" s="28"/>
      <c r="B258" s="8"/>
      <c r="C258" s="8"/>
      <c r="D258" s="11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16"/>
      <c r="Z258" s="16"/>
      <c r="AA258" s="8"/>
      <c r="AB258" s="8"/>
    </row>
    <row r="259">
      <c r="A259" s="28"/>
      <c r="B259" s="8"/>
      <c r="C259" s="8"/>
      <c r="D259" s="11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16"/>
      <c r="Z259" s="16"/>
      <c r="AA259" s="8"/>
      <c r="AB259" s="8"/>
    </row>
    <row r="260">
      <c r="A260" s="28"/>
      <c r="B260" s="8"/>
      <c r="C260" s="8"/>
      <c r="D260" s="11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16"/>
      <c r="Z260" s="16"/>
      <c r="AA260" s="8"/>
      <c r="AB260" s="8"/>
    </row>
    <row r="261">
      <c r="A261" s="28"/>
      <c r="B261" s="8"/>
      <c r="C261" s="8"/>
      <c r="D261" s="11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16"/>
      <c r="Z261" s="16"/>
      <c r="AA261" s="8"/>
      <c r="AB261" s="8"/>
    </row>
    <row r="262">
      <c r="A262" s="28"/>
      <c r="B262" s="8"/>
      <c r="C262" s="8"/>
      <c r="D262" s="11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16"/>
      <c r="Z262" s="16"/>
      <c r="AA262" s="8"/>
      <c r="AB262" s="8"/>
    </row>
    <row r="263">
      <c r="A263" s="28"/>
      <c r="B263" s="8"/>
      <c r="C263" s="8"/>
      <c r="D263" s="11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16"/>
      <c r="Z263" s="16"/>
      <c r="AA263" s="8"/>
      <c r="AB263" s="8"/>
    </row>
    <row r="264">
      <c r="A264" s="28"/>
      <c r="B264" s="8"/>
      <c r="C264" s="8"/>
      <c r="D264" s="11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16"/>
      <c r="Z264" s="16"/>
      <c r="AA264" s="8"/>
      <c r="AB264" s="8"/>
    </row>
    <row r="265">
      <c r="A265" s="2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16"/>
      <c r="Z265" s="16"/>
      <c r="AA265" s="8"/>
      <c r="AB265" s="8"/>
    </row>
    <row r="266">
      <c r="A266" s="2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16"/>
      <c r="Z266" s="16"/>
      <c r="AA266" s="8"/>
      <c r="AB266" s="8"/>
    </row>
    <row r="267">
      <c r="A267" s="2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16"/>
      <c r="Z267" s="16"/>
      <c r="AA267" s="8"/>
      <c r="AB267" s="8"/>
    </row>
    <row r="268">
      <c r="A268" s="2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16"/>
      <c r="Z268" s="16"/>
      <c r="AA268" s="8"/>
      <c r="AB268" s="8"/>
    </row>
    <row r="269">
      <c r="A269" s="2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16"/>
      <c r="Z269" s="16"/>
      <c r="AA269" s="8"/>
      <c r="AB269" s="8"/>
    </row>
    <row r="270">
      <c r="A270" s="2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16"/>
      <c r="Z270" s="16"/>
      <c r="AA270" s="8"/>
      <c r="AB270" s="8"/>
    </row>
    <row r="271">
      <c r="A271" s="2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16"/>
      <c r="Z271" s="16"/>
      <c r="AA271" s="8"/>
      <c r="AB271" s="8"/>
    </row>
    <row r="272">
      <c r="A272" s="2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16"/>
      <c r="Z272" s="16"/>
      <c r="AA272" s="8"/>
      <c r="AB272" s="8"/>
    </row>
    <row r="273">
      <c r="A273" s="2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16"/>
      <c r="Z273" s="16"/>
      <c r="AA273" s="8"/>
      <c r="AB273" s="8"/>
    </row>
    <row r="274">
      <c r="A274" s="2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16"/>
      <c r="Z274" s="16"/>
      <c r="AA274" s="8"/>
      <c r="AB274" s="8"/>
    </row>
    <row r="275">
      <c r="A275" s="2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16"/>
      <c r="Z275" s="16"/>
      <c r="AA275" s="8"/>
      <c r="AB275" s="8"/>
    </row>
    <row r="276">
      <c r="A276" s="2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16"/>
      <c r="Z276" s="16"/>
      <c r="AA276" s="8"/>
      <c r="AB276" s="8"/>
    </row>
    <row r="277">
      <c r="A277" s="2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16"/>
      <c r="Z277" s="16"/>
      <c r="AA277" s="8"/>
      <c r="AB277" s="8"/>
    </row>
    <row r="278">
      <c r="A278" s="2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16"/>
      <c r="Z278" s="16"/>
      <c r="AA278" s="8"/>
      <c r="AB278" s="8"/>
    </row>
    <row r="279">
      <c r="A279" s="2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16"/>
      <c r="Z279" s="16"/>
      <c r="AA279" s="8"/>
      <c r="AB279" s="8"/>
    </row>
    <row r="280">
      <c r="A280" s="2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16"/>
      <c r="Z280" s="16"/>
      <c r="AA280" s="8"/>
      <c r="AB280" s="8"/>
    </row>
    <row r="281">
      <c r="A281" s="2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16"/>
      <c r="Z281" s="16"/>
      <c r="AA281" s="8"/>
      <c r="AB281" s="8"/>
    </row>
    <row r="282">
      <c r="A282" s="2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16"/>
      <c r="Z282" s="16"/>
      <c r="AA282" s="8"/>
      <c r="AB282" s="8"/>
    </row>
    <row r="283">
      <c r="A283" s="2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16"/>
      <c r="Z283" s="16"/>
      <c r="AA283" s="8"/>
      <c r="AB283" s="8"/>
    </row>
    <row r="284">
      <c r="A284" s="2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16"/>
      <c r="Z284" s="16"/>
      <c r="AA284" s="8"/>
      <c r="AB284" s="8"/>
    </row>
    <row r="285">
      <c r="A285" s="2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16"/>
      <c r="Z285" s="16"/>
      <c r="AA285" s="8"/>
      <c r="AB285" s="8"/>
    </row>
    <row r="286">
      <c r="A286" s="2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16"/>
      <c r="Z286" s="16"/>
      <c r="AA286" s="8"/>
      <c r="AB286" s="8"/>
    </row>
    <row r="287">
      <c r="A287" s="2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16"/>
      <c r="Z287" s="16"/>
      <c r="AA287" s="8"/>
      <c r="AB287" s="8"/>
    </row>
    <row r="288">
      <c r="A288" s="2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16"/>
      <c r="Z288" s="16"/>
      <c r="AA288" s="8"/>
      <c r="AB288" s="8"/>
    </row>
    <row r="289">
      <c r="A289" s="2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16"/>
      <c r="Z289" s="16"/>
      <c r="AA289" s="8"/>
      <c r="AB289" s="8"/>
    </row>
    <row r="290">
      <c r="A290" s="2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16"/>
      <c r="Z290" s="16"/>
      <c r="AA290" s="8"/>
      <c r="AB290" s="8"/>
    </row>
    <row r="291">
      <c r="A291" s="2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16"/>
      <c r="Z291" s="16"/>
      <c r="AA291" s="8"/>
      <c r="AB291" s="8"/>
    </row>
    <row r="292">
      <c r="A292" s="2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16"/>
      <c r="Z292" s="16"/>
      <c r="AA292" s="8"/>
      <c r="AB292" s="8"/>
    </row>
    <row r="293">
      <c r="A293" s="2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16"/>
      <c r="Z293" s="16"/>
      <c r="AA293" s="8"/>
      <c r="AB293" s="8"/>
    </row>
    <row r="294">
      <c r="A294" s="2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16"/>
      <c r="Z294" s="16"/>
      <c r="AA294" s="8"/>
      <c r="AB294" s="8"/>
    </row>
    <row r="295">
      <c r="A295" s="2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16"/>
      <c r="Z295" s="16"/>
      <c r="AA295" s="8"/>
      <c r="AB295" s="8"/>
    </row>
    <row r="296">
      <c r="A296" s="2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16"/>
      <c r="Z296" s="16"/>
      <c r="AA296" s="8"/>
      <c r="AB296" s="8"/>
    </row>
    <row r="297">
      <c r="A297" s="2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16"/>
      <c r="Z297" s="16"/>
      <c r="AA297" s="8"/>
      <c r="AB297" s="8"/>
    </row>
    <row r="298">
      <c r="A298" s="2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16"/>
      <c r="Z298" s="16"/>
      <c r="AA298" s="8"/>
      <c r="AB298" s="8"/>
    </row>
    <row r="299">
      <c r="A299" s="2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16"/>
      <c r="Z299" s="16"/>
      <c r="AA299" s="8"/>
      <c r="AB299" s="8"/>
    </row>
    <row r="300">
      <c r="A300" s="2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16"/>
      <c r="Z300" s="16"/>
      <c r="AA300" s="8"/>
      <c r="AB300" s="8"/>
    </row>
    <row r="301">
      <c r="A301" s="2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16"/>
      <c r="Z301" s="16"/>
      <c r="AA301" s="8"/>
      <c r="AB301" s="8"/>
    </row>
    <row r="302">
      <c r="A302" s="2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16"/>
      <c r="Z302" s="16"/>
      <c r="AA302" s="8"/>
      <c r="AB302" s="8"/>
    </row>
    <row r="303">
      <c r="A303" s="2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16"/>
      <c r="Z303" s="16"/>
      <c r="AA303" s="8"/>
      <c r="AB303" s="8"/>
    </row>
    <row r="304">
      <c r="A304" s="2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16"/>
      <c r="Z304" s="16"/>
      <c r="AA304" s="8"/>
      <c r="AB304" s="8"/>
    </row>
    <row r="305">
      <c r="A305" s="2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16"/>
      <c r="Z305" s="16"/>
      <c r="AA305" s="8"/>
      <c r="AB305" s="8"/>
    </row>
    <row r="306">
      <c r="A306" s="2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16"/>
      <c r="Z306" s="16"/>
      <c r="AA306" s="8"/>
      <c r="AB306" s="8"/>
    </row>
    <row r="307">
      <c r="A307" s="2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16"/>
      <c r="Z307" s="16"/>
      <c r="AA307" s="8"/>
      <c r="AB307" s="8"/>
    </row>
    <row r="308">
      <c r="A308" s="2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16"/>
      <c r="Z308" s="16"/>
      <c r="AA308" s="8"/>
      <c r="AB308" s="8"/>
    </row>
    <row r="309">
      <c r="A309" s="2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16"/>
      <c r="Z309" s="16"/>
      <c r="AA309" s="8"/>
      <c r="AB309" s="8"/>
    </row>
    <row r="310">
      <c r="A310" s="2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16"/>
      <c r="Z310" s="16"/>
      <c r="AA310" s="8"/>
      <c r="AB310" s="8"/>
    </row>
    <row r="311">
      <c r="A311" s="2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16"/>
      <c r="Z311" s="16"/>
      <c r="AA311" s="8"/>
      <c r="AB311" s="8"/>
    </row>
    <row r="312">
      <c r="A312" s="2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16"/>
      <c r="Z312" s="16"/>
      <c r="AA312" s="8"/>
      <c r="AB312" s="8"/>
    </row>
    <row r="313">
      <c r="A313" s="2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16"/>
      <c r="Z313" s="16"/>
      <c r="AA313" s="8"/>
      <c r="AB313" s="8"/>
    </row>
    <row r="314">
      <c r="A314" s="2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16"/>
      <c r="Z314" s="16"/>
      <c r="AA314" s="8"/>
      <c r="AB314" s="8"/>
    </row>
    <row r="315">
      <c r="A315" s="28">
        <f>DATE(2021,1,1)</f>
        <v>44197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16"/>
      <c r="Z315" s="16"/>
      <c r="AA315" s="8"/>
      <c r="AB315" s="8"/>
    </row>
    <row r="316">
      <c r="A316" s="28">
        <f>A315</f>
        <v>44197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16"/>
      <c r="Z316" s="16"/>
      <c r="AA316" s="8"/>
      <c r="AB316" s="8"/>
    </row>
    <row r="317">
      <c r="A317" s="28">
        <f>A316+1</f>
        <v>44198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16"/>
      <c r="Z317" s="16"/>
      <c r="AA317" s="8"/>
      <c r="AB317" s="8"/>
    </row>
    <row r="318">
      <c r="A318" s="28">
        <f>A317</f>
        <v>44198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16"/>
      <c r="Z318" s="16"/>
      <c r="AA318" s="8"/>
      <c r="AB318" s="8"/>
    </row>
    <row r="319">
      <c r="A319" s="28">
        <f>A318+1</f>
        <v>44199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16"/>
      <c r="Z319" s="16"/>
      <c r="AA319" s="8"/>
      <c r="AB319" s="8"/>
    </row>
    <row r="320">
      <c r="A320" s="28">
        <f>A319</f>
        <v>44199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16"/>
      <c r="Z320" s="16"/>
      <c r="AA320" s="8"/>
      <c r="AB320" s="8"/>
    </row>
    <row r="321">
      <c r="A321" s="28">
        <f>A320+1</f>
        <v>44200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16"/>
      <c r="Z321" s="16"/>
      <c r="AA321" s="8"/>
      <c r="AB321" s="8"/>
    </row>
    <row r="322">
      <c r="A322" s="28">
        <f>A321</f>
        <v>44200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16"/>
      <c r="Z322" s="16"/>
      <c r="AA322" s="8"/>
      <c r="AB322" s="8"/>
    </row>
    <row r="323">
      <c r="A323" s="2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16"/>
      <c r="Z323" s="16"/>
      <c r="AA323" s="8"/>
      <c r="AB323" s="8"/>
    </row>
    <row r="324">
      <c r="A324" s="2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16"/>
      <c r="Z324" s="16"/>
      <c r="AA324" s="8"/>
      <c r="AB324" s="8"/>
    </row>
    <row r="325">
      <c r="A325" s="2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16"/>
      <c r="Z325" s="16"/>
      <c r="AA325" s="8"/>
      <c r="AB325" s="8"/>
    </row>
    <row r="326">
      <c r="A326" s="2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16"/>
      <c r="Z326" s="16"/>
      <c r="AA326" s="8"/>
      <c r="AB326" s="8"/>
    </row>
    <row r="327">
      <c r="A327" s="2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16"/>
      <c r="Z327" s="16"/>
      <c r="AA327" s="8"/>
      <c r="AB327" s="8"/>
    </row>
    <row r="328">
      <c r="A328" s="2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16"/>
      <c r="Z328" s="16"/>
      <c r="AA328" s="8"/>
      <c r="AB328" s="8"/>
    </row>
    <row r="329">
      <c r="A329" s="2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16"/>
      <c r="Z329" s="16"/>
      <c r="AA329" s="8"/>
      <c r="AB329" s="8"/>
    </row>
    <row r="330">
      <c r="A330" s="2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16"/>
      <c r="Z330" s="16"/>
      <c r="AA330" s="8"/>
      <c r="AB330" s="8"/>
    </row>
    <row r="331">
      <c r="A331" s="2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16"/>
      <c r="Z331" s="16"/>
      <c r="AA331" s="8"/>
      <c r="AB331" s="8"/>
    </row>
    <row r="332">
      <c r="A332" s="2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16"/>
      <c r="Z332" s="16"/>
      <c r="AA332" s="8"/>
      <c r="AB332" s="8"/>
    </row>
    <row r="333">
      <c r="A333" s="2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16"/>
      <c r="Z333" s="16"/>
      <c r="AA333" s="8"/>
      <c r="AB333" s="8"/>
    </row>
    <row r="334">
      <c r="A334" s="2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16"/>
      <c r="Z334" s="16"/>
      <c r="AA334" s="8"/>
      <c r="AB334" s="8"/>
    </row>
    <row r="335">
      <c r="A335" s="2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16"/>
      <c r="Z335" s="16"/>
      <c r="AA335" s="8"/>
      <c r="AB335" s="8"/>
    </row>
    <row r="336">
      <c r="A336" s="2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16"/>
      <c r="Z336" s="16"/>
      <c r="AA336" s="8"/>
      <c r="AB336" s="8"/>
    </row>
    <row r="337">
      <c r="A337" s="2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16"/>
      <c r="Z337" s="16"/>
      <c r="AA337" s="8"/>
      <c r="AB337" s="8"/>
    </row>
    <row r="338">
      <c r="A338" s="2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16"/>
      <c r="Z338" s="16"/>
      <c r="AA338" s="8"/>
      <c r="AB338" s="8"/>
    </row>
    <row r="339">
      <c r="A339" s="2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16"/>
      <c r="Z339" s="16"/>
      <c r="AA339" s="8"/>
      <c r="AB339" s="8"/>
    </row>
    <row r="340">
      <c r="A340" s="2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16"/>
      <c r="Z340" s="16"/>
      <c r="AA340" s="8"/>
      <c r="AB340" s="8"/>
    </row>
    <row r="341">
      <c r="A341" s="2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16"/>
      <c r="Z341" s="16"/>
      <c r="AA341" s="8"/>
      <c r="AB341" s="8"/>
    </row>
    <row r="342">
      <c r="A342" s="2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16"/>
      <c r="Z342" s="16"/>
      <c r="AA342" s="8"/>
      <c r="AB342" s="8"/>
    </row>
    <row r="343">
      <c r="A343" s="2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16"/>
      <c r="Z343" s="16"/>
      <c r="AA343" s="8"/>
      <c r="AB343" s="8"/>
    </row>
    <row r="344">
      <c r="A344" s="2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16"/>
      <c r="Z344" s="16"/>
      <c r="AA344" s="8"/>
      <c r="AB344" s="8"/>
    </row>
    <row r="345">
      <c r="A345" s="2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16"/>
      <c r="Z345" s="16"/>
      <c r="AA345" s="8"/>
      <c r="AB345" s="8"/>
    </row>
    <row r="346">
      <c r="A346" s="2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16"/>
      <c r="Z346" s="16"/>
      <c r="AA346" s="8"/>
      <c r="AB346" s="8"/>
    </row>
    <row r="347">
      <c r="A347" s="2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16"/>
      <c r="Z347" s="16"/>
      <c r="AA347" s="8"/>
      <c r="AB347" s="8"/>
    </row>
    <row r="348">
      <c r="A348" s="2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16"/>
      <c r="Z348" s="16"/>
      <c r="AA348" s="8"/>
      <c r="AB348" s="8"/>
    </row>
    <row r="349">
      <c r="A349" s="2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16"/>
      <c r="Z349" s="16"/>
      <c r="AA349" s="8"/>
      <c r="AB349" s="8"/>
    </row>
    <row r="350">
      <c r="A350" s="2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16"/>
      <c r="Z350" s="16"/>
      <c r="AA350" s="8"/>
      <c r="AB350" s="8"/>
    </row>
    <row r="351">
      <c r="A351" s="2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16"/>
      <c r="Z351" s="16"/>
      <c r="AA351" s="8"/>
      <c r="AB351" s="8"/>
    </row>
    <row r="352">
      <c r="A352" s="2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16"/>
      <c r="Z352" s="16"/>
      <c r="AA352" s="8"/>
      <c r="AB352" s="8"/>
    </row>
    <row r="353">
      <c r="A353" s="2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16"/>
      <c r="Z353" s="16"/>
      <c r="AA353" s="8"/>
      <c r="AB353" s="8"/>
    </row>
    <row r="354">
      <c r="A354" s="2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16"/>
      <c r="Z354" s="16"/>
      <c r="AA354" s="8"/>
      <c r="AB354" s="8"/>
    </row>
    <row r="355">
      <c r="A355" s="2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16"/>
      <c r="Z355" s="16"/>
      <c r="AA355" s="8"/>
      <c r="AB355" s="8"/>
    </row>
    <row r="356">
      <c r="A356" s="2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16"/>
      <c r="Z356" s="16"/>
      <c r="AA356" s="8"/>
      <c r="AB356" s="8"/>
    </row>
    <row r="357">
      <c r="A357" s="2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16"/>
      <c r="Z357" s="16"/>
      <c r="AA357" s="8"/>
      <c r="AB357" s="8"/>
    </row>
    <row r="358">
      <c r="A358" s="2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16"/>
      <c r="Z358" s="16"/>
      <c r="AA358" s="8"/>
      <c r="AB358" s="8"/>
    </row>
    <row r="359">
      <c r="A359" s="2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16"/>
      <c r="Z359" s="16"/>
      <c r="AA359" s="8"/>
      <c r="AB359" s="8"/>
    </row>
    <row r="360">
      <c r="A360" s="2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16"/>
      <c r="Z360" s="16"/>
      <c r="AA360" s="8"/>
      <c r="AB360" s="8"/>
    </row>
    <row r="361">
      <c r="A361" s="2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16"/>
      <c r="Z361" s="16"/>
      <c r="AA361" s="8"/>
      <c r="AB361" s="8"/>
    </row>
    <row r="362">
      <c r="A362" s="2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16"/>
      <c r="Z362" s="16"/>
      <c r="AA362" s="8"/>
      <c r="AB362" s="8"/>
    </row>
    <row r="363">
      <c r="A363" s="2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16"/>
      <c r="Z363" s="16"/>
      <c r="AA363" s="8"/>
      <c r="AB363" s="8"/>
    </row>
    <row r="364">
      <c r="A364" s="2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16"/>
      <c r="Z364" s="16"/>
      <c r="AA364" s="8"/>
      <c r="AB364" s="8"/>
    </row>
    <row r="365">
      <c r="A365" s="2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16"/>
      <c r="Z365" s="16"/>
      <c r="AA365" s="8"/>
      <c r="AB365" s="8"/>
    </row>
    <row r="366">
      <c r="A366" s="2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16"/>
      <c r="Z366" s="16"/>
      <c r="AA366" s="8"/>
      <c r="AB366" s="8"/>
    </row>
    <row r="367">
      <c r="A367" s="2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16"/>
      <c r="Z367" s="16"/>
      <c r="AA367" s="8"/>
      <c r="AB367" s="8"/>
    </row>
    <row r="368">
      <c r="A368" s="2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16"/>
      <c r="Z368" s="16"/>
      <c r="AA368" s="8"/>
      <c r="AB368" s="8"/>
    </row>
    <row r="369">
      <c r="A369" s="2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16"/>
      <c r="Z369" s="16"/>
      <c r="AA369" s="8"/>
      <c r="AB369" s="8"/>
    </row>
    <row r="370">
      <c r="A370" s="2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16"/>
      <c r="Z370" s="16"/>
      <c r="AA370" s="8"/>
      <c r="AB370" s="8"/>
    </row>
    <row r="371">
      <c r="A371" s="2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16"/>
      <c r="Z371" s="16"/>
      <c r="AA371" s="8"/>
      <c r="AB371" s="8"/>
    </row>
    <row r="372">
      <c r="A372" s="2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16"/>
      <c r="Z372" s="16"/>
      <c r="AA372" s="8"/>
      <c r="AB372" s="8"/>
    </row>
    <row r="373">
      <c r="A373" s="2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16"/>
      <c r="Z373" s="16"/>
      <c r="AA373" s="8"/>
      <c r="AB373" s="8"/>
    </row>
    <row r="374">
      <c r="A374" s="2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16"/>
      <c r="Z374" s="16"/>
      <c r="AA374" s="8"/>
      <c r="AB374" s="8"/>
    </row>
    <row r="375">
      <c r="A375" s="2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16"/>
      <c r="Z375" s="16"/>
      <c r="AA375" s="8"/>
      <c r="AB375" s="8"/>
    </row>
    <row r="376">
      <c r="A376" s="2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16"/>
      <c r="Z376" s="16"/>
      <c r="AA376" s="8"/>
      <c r="AB376" s="8"/>
    </row>
    <row r="377">
      <c r="A377" s="2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16"/>
      <c r="Z377" s="16"/>
      <c r="AA377" s="8"/>
      <c r="AB377" s="8"/>
    </row>
    <row r="378">
      <c r="A378" s="2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16"/>
      <c r="Z378" s="16"/>
      <c r="AA378" s="8"/>
      <c r="AB378" s="8"/>
    </row>
    <row r="379">
      <c r="A379" s="2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16"/>
      <c r="Z379" s="16"/>
      <c r="AA379" s="8"/>
      <c r="AB379" s="8"/>
    </row>
    <row r="380">
      <c r="A380" s="2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16"/>
      <c r="Z380" s="16"/>
      <c r="AA380" s="8"/>
      <c r="AB380" s="8"/>
    </row>
    <row r="381">
      <c r="A381" s="2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16"/>
      <c r="Z381" s="16"/>
      <c r="AA381" s="8"/>
      <c r="AB381" s="8"/>
    </row>
    <row r="382">
      <c r="A382" s="2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16"/>
      <c r="Z382" s="16"/>
      <c r="AA382" s="8"/>
      <c r="AB382" s="8"/>
    </row>
    <row r="383">
      <c r="A383" s="2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16"/>
      <c r="Z383" s="16"/>
      <c r="AA383" s="8"/>
      <c r="AB383" s="8"/>
    </row>
    <row r="384">
      <c r="A384" s="2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16"/>
      <c r="Z384" s="16"/>
      <c r="AA384" s="8"/>
      <c r="AB384" s="8"/>
    </row>
    <row r="385">
      <c r="A385" s="2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16"/>
      <c r="Z385" s="16"/>
      <c r="AA385" s="8"/>
      <c r="AB385" s="8"/>
    </row>
    <row r="386">
      <c r="A386" s="2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16"/>
      <c r="Z386" s="16"/>
      <c r="AA386" s="8"/>
      <c r="AB386" s="8"/>
    </row>
    <row r="387">
      <c r="A387" s="2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16"/>
      <c r="Z387" s="16"/>
      <c r="AA387" s="8"/>
      <c r="AB387" s="8"/>
    </row>
    <row r="388">
      <c r="A388" s="2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16"/>
      <c r="Z388" s="16"/>
      <c r="AA388" s="8"/>
      <c r="AB388" s="8"/>
    </row>
    <row r="389">
      <c r="A389" s="2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16"/>
      <c r="Z389" s="16"/>
      <c r="AA389" s="8"/>
      <c r="AB389" s="8"/>
    </row>
    <row r="390">
      <c r="A390" s="2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16"/>
      <c r="Z390" s="16"/>
      <c r="AA390" s="8"/>
      <c r="AB390" s="8"/>
    </row>
    <row r="391">
      <c r="A391" s="2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16"/>
      <c r="Z391" s="16"/>
      <c r="AA391" s="8"/>
      <c r="AB391" s="8"/>
    </row>
    <row r="392">
      <c r="A392" s="2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16"/>
      <c r="Z392" s="16"/>
      <c r="AA392" s="8"/>
      <c r="AB392" s="8"/>
    </row>
    <row r="393">
      <c r="A393" s="2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16"/>
      <c r="Z393" s="16"/>
      <c r="AA393" s="8"/>
      <c r="AB393" s="8"/>
    </row>
    <row r="394">
      <c r="A394" s="2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16"/>
      <c r="Z394" s="16"/>
      <c r="AA394" s="8"/>
      <c r="AB394" s="8"/>
    </row>
    <row r="395">
      <c r="A395" s="2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16"/>
      <c r="Z395" s="16"/>
      <c r="AA395" s="8"/>
      <c r="AB395" s="8"/>
    </row>
    <row r="396">
      <c r="A396" s="2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16"/>
      <c r="Z396" s="16"/>
      <c r="AA396" s="8"/>
      <c r="AB396" s="8"/>
    </row>
    <row r="397">
      <c r="A397" s="2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16"/>
      <c r="Z397" s="16"/>
      <c r="AA397" s="8"/>
      <c r="AB397" s="8"/>
    </row>
    <row r="398">
      <c r="A398" s="2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16"/>
      <c r="Z398" s="16"/>
      <c r="AA398" s="8"/>
      <c r="AB398" s="8"/>
    </row>
    <row r="399">
      <c r="A399" s="2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16"/>
      <c r="Z399" s="16"/>
      <c r="AA399" s="8"/>
      <c r="AB399" s="8"/>
    </row>
    <row r="400">
      <c r="A400" s="2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16"/>
      <c r="Z400" s="16"/>
      <c r="AA400" s="8"/>
      <c r="AB400" s="8"/>
    </row>
    <row r="401">
      <c r="A401" s="2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16"/>
      <c r="Z401" s="16"/>
      <c r="AA401" s="8"/>
      <c r="AB401" s="8"/>
    </row>
    <row r="402">
      <c r="A402" s="2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16"/>
      <c r="Z402" s="16"/>
      <c r="AA402" s="8"/>
      <c r="AB402" s="8"/>
    </row>
    <row r="403">
      <c r="A403" s="2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16"/>
      <c r="Z403" s="16"/>
      <c r="AA403" s="8"/>
      <c r="AB403" s="8"/>
    </row>
    <row r="404">
      <c r="A404" s="2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16"/>
      <c r="Z404" s="16"/>
      <c r="AA404" s="8"/>
      <c r="AB404" s="8"/>
    </row>
    <row r="405">
      <c r="A405" s="2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16"/>
      <c r="Z405" s="16"/>
      <c r="AA405" s="8"/>
      <c r="AB405" s="8"/>
    </row>
    <row r="406">
      <c r="A406" s="2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16"/>
      <c r="Z406" s="16"/>
      <c r="AA406" s="8"/>
      <c r="AB406" s="8"/>
    </row>
    <row r="407">
      <c r="A407" s="2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16"/>
      <c r="Z407" s="16"/>
      <c r="AA407" s="8"/>
      <c r="AB407" s="8"/>
    </row>
    <row r="408">
      <c r="A408" s="2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16"/>
      <c r="Z408" s="16"/>
      <c r="AA408" s="8"/>
      <c r="AB408" s="8"/>
    </row>
    <row r="409">
      <c r="A409" s="2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16"/>
      <c r="Z409" s="16"/>
      <c r="AA409" s="8"/>
      <c r="AB409" s="8"/>
    </row>
    <row r="410">
      <c r="A410" s="2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16"/>
      <c r="Z410" s="16"/>
      <c r="AA410" s="8"/>
      <c r="AB410" s="8"/>
    </row>
    <row r="411">
      <c r="A411" s="2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16"/>
      <c r="Z411" s="16"/>
      <c r="AA411" s="8"/>
      <c r="AB411" s="8"/>
    </row>
    <row r="412">
      <c r="A412" s="2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16"/>
      <c r="Z412" s="16"/>
      <c r="AA412" s="8"/>
      <c r="AB412" s="8"/>
    </row>
    <row r="413">
      <c r="A413" s="2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16"/>
      <c r="Z413" s="16"/>
      <c r="AA413" s="8"/>
      <c r="AB413" s="8"/>
    </row>
    <row r="414">
      <c r="A414" s="2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16"/>
      <c r="Z414" s="16"/>
      <c r="AA414" s="8"/>
      <c r="AB414" s="8"/>
    </row>
    <row r="415">
      <c r="A415" s="2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16"/>
      <c r="Z415" s="16"/>
      <c r="AA415" s="8"/>
      <c r="AB415" s="8"/>
    </row>
    <row r="416">
      <c r="A416" s="2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16"/>
      <c r="Z416" s="16"/>
      <c r="AA416" s="8"/>
      <c r="AB416" s="8"/>
    </row>
    <row r="417">
      <c r="A417" s="2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16"/>
      <c r="Z417" s="16"/>
      <c r="AA417" s="8"/>
      <c r="AB417" s="8"/>
    </row>
    <row r="418">
      <c r="A418" s="2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16"/>
      <c r="Z418" s="16"/>
      <c r="AA418" s="8"/>
      <c r="AB418" s="8"/>
    </row>
    <row r="419">
      <c r="A419" s="2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16"/>
      <c r="Z419" s="16"/>
      <c r="AA419" s="8"/>
      <c r="AB419" s="8"/>
    </row>
    <row r="420">
      <c r="A420" s="2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16"/>
      <c r="Z420" s="16"/>
      <c r="AA420" s="8"/>
      <c r="AB420" s="8"/>
    </row>
    <row r="421">
      <c r="A421" s="2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16"/>
      <c r="Z421" s="16"/>
      <c r="AA421" s="8"/>
      <c r="AB421" s="8"/>
    </row>
    <row r="422">
      <c r="A422" s="2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16"/>
      <c r="Z422" s="16"/>
      <c r="AA422" s="8"/>
      <c r="AB422" s="8"/>
    </row>
    <row r="423">
      <c r="A423" s="2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16"/>
      <c r="Z423" s="16"/>
      <c r="AA423" s="8"/>
      <c r="AB423" s="8"/>
    </row>
    <row r="424">
      <c r="A424" s="2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16"/>
      <c r="Z424" s="16"/>
      <c r="AA424" s="8"/>
      <c r="AB424" s="8"/>
    </row>
    <row r="425">
      <c r="A425" s="2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16"/>
      <c r="Z425" s="16"/>
      <c r="AA425" s="8"/>
      <c r="AB425" s="8"/>
    </row>
    <row r="426">
      <c r="A426" s="2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16"/>
      <c r="Z426" s="16"/>
      <c r="AA426" s="8"/>
      <c r="AB426" s="8"/>
    </row>
    <row r="427">
      <c r="A427" s="2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16"/>
      <c r="Z427" s="16"/>
      <c r="AA427" s="8"/>
      <c r="AB427" s="8"/>
    </row>
    <row r="428">
      <c r="A428" s="2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16"/>
      <c r="Z428" s="16"/>
      <c r="AA428" s="8"/>
      <c r="AB428" s="8"/>
    </row>
    <row r="429">
      <c r="A429" s="2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16"/>
      <c r="Z429" s="16"/>
      <c r="AA429" s="8"/>
      <c r="AB429" s="8"/>
    </row>
    <row r="430">
      <c r="A430" s="2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16"/>
      <c r="Z430" s="16"/>
      <c r="AA430" s="8"/>
      <c r="AB430" s="8"/>
    </row>
    <row r="431">
      <c r="A431" s="2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16"/>
      <c r="Z431" s="16"/>
      <c r="AA431" s="8"/>
      <c r="AB431" s="8"/>
    </row>
    <row r="432">
      <c r="A432" s="2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16"/>
      <c r="Z432" s="16"/>
      <c r="AA432" s="8"/>
      <c r="AB432" s="8"/>
    </row>
    <row r="433">
      <c r="A433" s="2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16"/>
      <c r="Z433" s="16"/>
      <c r="AA433" s="8"/>
      <c r="AB433" s="8"/>
    </row>
    <row r="434">
      <c r="A434" s="2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16"/>
      <c r="Z434" s="16"/>
      <c r="AA434" s="8"/>
      <c r="AB434" s="8"/>
    </row>
    <row r="435">
      <c r="A435" s="2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16"/>
      <c r="Z435" s="16"/>
      <c r="AA435" s="8"/>
      <c r="AB435" s="8"/>
    </row>
    <row r="436">
      <c r="A436" s="2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16"/>
      <c r="Z436" s="16"/>
      <c r="AA436" s="8"/>
      <c r="AB436" s="8"/>
    </row>
    <row r="437">
      <c r="A437" s="2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16"/>
      <c r="Z437" s="16"/>
      <c r="AA437" s="8"/>
      <c r="AB437" s="8"/>
    </row>
    <row r="438">
      <c r="A438" s="2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16"/>
      <c r="Z438" s="16"/>
      <c r="AA438" s="8"/>
      <c r="AB438" s="8"/>
    </row>
    <row r="439">
      <c r="A439" s="2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16"/>
      <c r="Z439" s="16"/>
      <c r="AA439" s="8"/>
      <c r="AB439" s="8"/>
    </row>
    <row r="440">
      <c r="A440" s="2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16"/>
      <c r="Z440" s="16"/>
      <c r="AA440" s="8"/>
      <c r="AB440" s="8"/>
    </row>
    <row r="441">
      <c r="A441" s="2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16"/>
      <c r="Z441" s="16"/>
      <c r="AA441" s="8"/>
      <c r="AB441" s="8"/>
    </row>
    <row r="442">
      <c r="A442" s="2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16"/>
      <c r="Z442" s="16"/>
      <c r="AA442" s="8"/>
      <c r="AB442" s="8"/>
    </row>
    <row r="443">
      <c r="A443" s="2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16"/>
      <c r="Z443" s="16"/>
      <c r="AA443" s="8"/>
      <c r="AB443" s="8"/>
    </row>
    <row r="444">
      <c r="A444" s="2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16"/>
      <c r="Z444" s="16"/>
      <c r="AA444" s="8"/>
      <c r="AB444" s="8"/>
    </row>
    <row r="445">
      <c r="A445" s="2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16"/>
      <c r="Z445" s="16"/>
      <c r="AA445" s="8"/>
      <c r="AB445" s="8"/>
    </row>
    <row r="446">
      <c r="A446" s="2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16"/>
      <c r="Z446" s="16"/>
      <c r="AA446" s="8"/>
      <c r="AB446" s="8"/>
    </row>
    <row r="447">
      <c r="A447" s="2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16"/>
      <c r="Z447" s="16"/>
      <c r="AA447" s="8"/>
      <c r="AB447" s="8"/>
    </row>
    <row r="448">
      <c r="A448" s="2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16"/>
      <c r="Z448" s="16"/>
      <c r="AA448" s="8"/>
      <c r="AB448" s="8"/>
    </row>
    <row r="449">
      <c r="A449" s="2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16"/>
      <c r="Z449" s="16"/>
      <c r="AA449" s="8"/>
      <c r="AB449" s="8"/>
    </row>
    <row r="450">
      <c r="A450" s="2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16"/>
      <c r="Z450" s="16"/>
      <c r="AA450" s="8"/>
      <c r="AB450" s="8"/>
    </row>
    <row r="451">
      <c r="A451" s="2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16"/>
      <c r="Z451" s="16"/>
      <c r="AA451" s="8"/>
      <c r="AB451" s="8"/>
    </row>
    <row r="452">
      <c r="A452" s="2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16"/>
      <c r="Z452" s="16"/>
      <c r="AA452" s="8"/>
      <c r="AB452" s="8"/>
    </row>
    <row r="453">
      <c r="A453" s="2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16"/>
      <c r="Z453" s="16"/>
      <c r="AA453" s="8"/>
      <c r="AB453" s="8"/>
    </row>
    <row r="454">
      <c r="A454" s="2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16"/>
      <c r="Z454" s="16"/>
      <c r="AA454" s="8"/>
      <c r="AB454" s="8"/>
    </row>
    <row r="455">
      <c r="A455" s="2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16"/>
      <c r="Z455" s="16"/>
      <c r="AA455" s="8"/>
      <c r="AB455" s="8"/>
    </row>
    <row r="456">
      <c r="A456" s="2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16"/>
      <c r="Z456" s="16"/>
      <c r="AA456" s="8"/>
      <c r="AB456" s="8"/>
    </row>
    <row r="457">
      <c r="A457" s="2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16"/>
      <c r="Z457" s="16"/>
      <c r="AA457" s="8"/>
      <c r="AB457" s="8"/>
    </row>
    <row r="458">
      <c r="A458" s="2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16"/>
      <c r="Z458" s="16"/>
      <c r="AA458" s="8"/>
      <c r="AB458" s="8"/>
    </row>
    <row r="459">
      <c r="A459" s="2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16"/>
      <c r="Z459" s="16"/>
      <c r="AA459" s="8"/>
      <c r="AB459" s="8"/>
    </row>
    <row r="460">
      <c r="A460" s="2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16"/>
      <c r="Z460" s="16"/>
      <c r="AA460" s="8"/>
      <c r="AB460" s="8"/>
    </row>
    <row r="461">
      <c r="A461" s="2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16"/>
      <c r="Z461" s="16"/>
      <c r="AA461" s="8"/>
      <c r="AB461" s="8"/>
    </row>
    <row r="462">
      <c r="A462" s="2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16"/>
      <c r="Z462" s="16"/>
      <c r="AA462" s="8"/>
      <c r="AB462" s="8"/>
    </row>
    <row r="463">
      <c r="A463" s="2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16"/>
      <c r="Z463" s="16"/>
      <c r="AA463" s="8"/>
      <c r="AB463" s="8"/>
    </row>
    <row r="464">
      <c r="A464" s="2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16"/>
      <c r="Z464" s="16"/>
      <c r="AA464" s="8"/>
      <c r="AB464" s="8"/>
    </row>
    <row r="465">
      <c r="A465" s="2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16"/>
      <c r="Z465" s="16"/>
      <c r="AA465" s="8"/>
      <c r="AB465" s="8"/>
    </row>
    <row r="466">
      <c r="A466" s="2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16"/>
      <c r="Z466" s="16"/>
      <c r="AA466" s="8"/>
      <c r="AB466" s="8"/>
    </row>
    <row r="467">
      <c r="A467" s="2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16"/>
      <c r="Z467" s="16"/>
      <c r="AA467" s="8"/>
      <c r="AB467" s="8"/>
    </row>
    <row r="468">
      <c r="A468" s="2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16"/>
      <c r="Z468" s="16"/>
      <c r="AA468" s="8"/>
      <c r="AB468" s="8"/>
    </row>
    <row r="469">
      <c r="A469" s="2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16"/>
      <c r="Z469" s="16"/>
      <c r="AA469" s="8"/>
      <c r="AB469" s="8"/>
    </row>
    <row r="470">
      <c r="A470" s="2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16"/>
      <c r="Z470" s="16"/>
      <c r="AA470" s="8"/>
      <c r="AB470" s="8"/>
    </row>
    <row r="471">
      <c r="A471" s="2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16"/>
      <c r="Z471" s="16"/>
      <c r="AA471" s="8"/>
      <c r="AB471" s="8"/>
    </row>
    <row r="472">
      <c r="A472" s="2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16"/>
      <c r="Z472" s="16"/>
      <c r="AA472" s="8"/>
      <c r="AB472" s="8"/>
    </row>
    <row r="473">
      <c r="A473" s="2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16"/>
      <c r="Z473" s="16"/>
      <c r="AA473" s="8"/>
      <c r="AB473" s="8"/>
    </row>
    <row r="474">
      <c r="A474" s="2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16"/>
      <c r="Z474" s="16"/>
      <c r="AA474" s="8"/>
      <c r="AB474" s="8"/>
    </row>
    <row r="475">
      <c r="A475" s="2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16"/>
      <c r="Z475" s="16"/>
      <c r="AA475" s="8"/>
      <c r="AB475" s="8"/>
    </row>
    <row r="476">
      <c r="A476" s="2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16"/>
      <c r="Z476" s="16"/>
      <c r="AA476" s="8"/>
      <c r="AB476" s="8"/>
    </row>
    <row r="477">
      <c r="A477" s="2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16"/>
      <c r="Z477" s="16"/>
      <c r="AA477" s="8"/>
      <c r="AB477" s="8"/>
    </row>
    <row r="478">
      <c r="A478" s="2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16"/>
      <c r="Z478" s="16"/>
      <c r="AA478" s="8"/>
      <c r="AB478" s="8"/>
    </row>
    <row r="479">
      <c r="A479" s="2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16"/>
      <c r="Z479" s="16"/>
      <c r="AA479" s="8"/>
      <c r="AB479" s="8"/>
    </row>
    <row r="480">
      <c r="A480" s="2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16"/>
      <c r="Z480" s="16"/>
      <c r="AA480" s="8"/>
      <c r="AB480" s="8"/>
    </row>
    <row r="481">
      <c r="A481" s="2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16"/>
      <c r="Z481" s="16"/>
      <c r="AA481" s="8"/>
      <c r="AB481" s="8"/>
    </row>
    <row r="482">
      <c r="A482" s="2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16"/>
      <c r="Z482" s="16"/>
      <c r="AA482" s="8"/>
      <c r="AB482" s="8"/>
    </row>
    <row r="483">
      <c r="A483" s="2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16"/>
      <c r="Z483" s="16"/>
      <c r="AA483" s="8"/>
      <c r="AB483" s="8"/>
    </row>
    <row r="484">
      <c r="A484" s="2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16"/>
      <c r="Z484" s="16"/>
      <c r="AA484" s="8"/>
      <c r="AB484" s="8"/>
    </row>
    <row r="485">
      <c r="A485" s="2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16"/>
      <c r="Z485" s="16"/>
      <c r="AA485" s="8"/>
      <c r="AB485" s="8"/>
    </row>
    <row r="486">
      <c r="A486" s="2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16"/>
      <c r="Z486" s="16"/>
      <c r="AA486" s="8"/>
      <c r="AB486" s="8"/>
    </row>
    <row r="487">
      <c r="A487" s="2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16"/>
      <c r="Z487" s="16"/>
      <c r="AA487" s="8"/>
      <c r="AB487" s="8"/>
    </row>
    <row r="488">
      <c r="A488" s="2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16"/>
      <c r="Z488" s="16"/>
      <c r="AA488" s="8"/>
      <c r="AB488" s="8"/>
    </row>
    <row r="489">
      <c r="A489" s="2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16"/>
      <c r="Z489" s="16"/>
      <c r="AA489" s="8"/>
      <c r="AB489" s="8"/>
    </row>
    <row r="490">
      <c r="A490" s="2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16"/>
      <c r="Z490" s="16"/>
      <c r="AA490" s="8"/>
      <c r="AB490" s="8"/>
    </row>
    <row r="491">
      <c r="A491" s="2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16"/>
      <c r="Z491" s="16"/>
      <c r="AA491" s="8"/>
      <c r="AB491" s="8"/>
    </row>
    <row r="492">
      <c r="A492" s="2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16"/>
      <c r="Z492" s="16"/>
      <c r="AA492" s="8"/>
      <c r="AB492" s="8"/>
    </row>
    <row r="493">
      <c r="A493" s="2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16"/>
      <c r="Z493" s="16"/>
      <c r="AA493" s="8"/>
      <c r="AB493" s="8"/>
    </row>
    <row r="494">
      <c r="A494" s="2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16"/>
      <c r="Z494" s="16"/>
      <c r="AA494" s="8"/>
      <c r="AB494" s="8"/>
    </row>
    <row r="495">
      <c r="A495" s="2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16"/>
      <c r="Z495" s="16"/>
      <c r="AA495" s="8"/>
      <c r="AB495" s="8"/>
    </row>
    <row r="496">
      <c r="A496" s="2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16"/>
      <c r="Z496" s="16"/>
      <c r="AA496" s="8"/>
      <c r="AB496" s="8"/>
    </row>
    <row r="497">
      <c r="A497" s="2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16"/>
      <c r="Z497" s="16"/>
      <c r="AA497" s="8"/>
      <c r="AB497" s="8"/>
    </row>
    <row r="498">
      <c r="A498" s="2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16"/>
      <c r="Z498" s="16"/>
      <c r="AA498" s="8"/>
      <c r="AB498" s="8"/>
    </row>
    <row r="499">
      <c r="A499" s="2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16"/>
      <c r="Z499" s="16"/>
      <c r="AA499" s="8"/>
      <c r="AB499" s="8"/>
    </row>
    <row r="500">
      <c r="A500" s="2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16"/>
      <c r="Z500" s="16"/>
      <c r="AA500" s="8"/>
      <c r="AB500" s="8"/>
    </row>
    <row r="501">
      <c r="A501" s="2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16"/>
      <c r="Z501" s="16"/>
      <c r="AA501" s="8"/>
      <c r="AB501" s="8"/>
    </row>
    <row r="502">
      <c r="A502" s="2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16"/>
      <c r="Z502" s="16"/>
      <c r="AA502" s="8"/>
      <c r="AB502" s="8"/>
    </row>
    <row r="503">
      <c r="A503" s="2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16"/>
      <c r="Z503" s="16"/>
      <c r="AA503" s="8"/>
      <c r="AB503" s="8"/>
    </row>
    <row r="504">
      <c r="A504" s="2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16"/>
      <c r="Z504" s="16"/>
      <c r="AA504" s="8"/>
      <c r="AB504" s="8"/>
    </row>
    <row r="505">
      <c r="A505" s="2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16"/>
      <c r="Z505" s="16"/>
      <c r="AA505" s="8"/>
      <c r="AB505" s="8"/>
    </row>
    <row r="506">
      <c r="A506" s="2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16"/>
      <c r="Z506" s="16"/>
      <c r="AA506" s="8"/>
      <c r="AB506" s="8"/>
    </row>
    <row r="507">
      <c r="A507" s="2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16"/>
      <c r="Z507" s="16"/>
      <c r="AA507" s="8"/>
      <c r="AB507" s="8"/>
    </row>
    <row r="508">
      <c r="A508" s="2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16"/>
      <c r="Z508" s="16"/>
      <c r="AA508" s="8"/>
      <c r="AB508" s="8"/>
    </row>
    <row r="509">
      <c r="A509" s="2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16"/>
      <c r="Z509" s="16"/>
      <c r="AA509" s="8"/>
      <c r="AB509" s="8"/>
    </row>
    <row r="510">
      <c r="A510" s="2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16"/>
      <c r="Z510" s="16"/>
      <c r="AA510" s="8"/>
      <c r="AB510" s="8"/>
    </row>
    <row r="511">
      <c r="A511" s="2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16"/>
      <c r="Z511" s="16"/>
      <c r="AA511" s="8"/>
      <c r="AB511" s="8"/>
    </row>
    <row r="512">
      <c r="A512" s="2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16"/>
      <c r="Z512" s="16"/>
      <c r="AA512" s="8"/>
      <c r="AB512" s="8"/>
    </row>
    <row r="513">
      <c r="A513" s="2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16"/>
      <c r="Z513" s="16"/>
      <c r="AA513" s="8"/>
      <c r="AB513" s="8"/>
    </row>
    <row r="514">
      <c r="A514" s="2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16"/>
      <c r="Z514" s="16"/>
      <c r="AA514" s="8"/>
      <c r="AB514" s="8"/>
    </row>
    <row r="515">
      <c r="A515" s="2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16"/>
      <c r="Z515" s="16"/>
      <c r="AA515" s="8"/>
      <c r="AB515" s="8"/>
    </row>
    <row r="516">
      <c r="A516" s="2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16"/>
      <c r="Z516" s="16"/>
      <c r="AA516" s="8"/>
      <c r="AB516" s="8"/>
    </row>
    <row r="517">
      <c r="A517" s="2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16"/>
      <c r="Z517" s="16"/>
      <c r="AA517" s="8"/>
      <c r="AB517" s="8"/>
    </row>
    <row r="518">
      <c r="A518" s="2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16"/>
      <c r="Z518" s="16"/>
      <c r="AA518" s="8"/>
      <c r="AB518" s="8"/>
    </row>
    <row r="519">
      <c r="A519" s="2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16"/>
      <c r="Z519" s="16"/>
      <c r="AA519" s="8"/>
      <c r="AB519" s="8"/>
    </row>
    <row r="520">
      <c r="A520" s="2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16"/>
      <c r="Z520" s="16"/>
      <c r="AA520" s="8"/>
      <c r="AB520" s="8"/>
    </row>
    <row r="521">
      <c r="A521" s="2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16"/>
      <c r="Z521" s="16"/>
      <c r="AA521" s="8"/>
      <c r="AB521" s="8"/>
    </row>
    <row r="522">
      <c r="A522" s="2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16"/>
      <c r="Z522" s="16"/>
      <c r="AA522" s="8"/>
      <c r="AB522" s="8"/>
    </row>
    <row r="523">
      <c r="A523" s="2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16"/>
      <c r="Z523" s="16"/>
      <c r="AA523" s="8"/>
      <c r="AB523" s="8"/>
    </row>
    <row r="524">
      <c r="A524" s="2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16"/>
      <c r="Z524" s="16"/>
      <c r="AA524" s="8"/>
      <c r="AB524" s="8"/>
    </row>
    <row r="525">
      <c r="A525" s="2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16"/>
      <c r="Z525" s="16"/>
      <c r="AA525" s="8"/>
      <c r="AB525" s="8"/>
    </row>
    <row r="526">
      <c r="A526" s="2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16"/>
      <c r="Z526" s="16"/>
      <c r="AA526" s="8"/>
      <c r="AB526" s="8"/>
    </row>
    <row r="527">
      <c r="A527" s="2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16"/>
      <c r="Z527" s="16"/>
      <c r="AA527" s="8"/>
      <c r="AB527" s="8"/>
    </row>
    <row r="528">
      <c r="A528" s="2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16"/>
      <c r="Z528" s="16"/>
      <c r="AA528" s="8"/>
      <c r="AB528" s="8"/>
    </row>
    <row r="529">
      <c r="A529" s="2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16"/>
      <c r="Z529" s="16"/>
      <c r="AA529" s="8"/>
      <c r="AB529" s="8"/>
    </row>
    <row r="530">
      <c r="A530" s="2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16"/>
      <c r="Z530" s="16"/>
      <c r="AA530" s="8"/>
      <c r="AB530" s="8"/>
    </row>
    <row r="531">
      <c r="A531" s="2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16"/>
      <c r="Z531" s="16"/>
      <c r="AA531" s="8"/>
      <c r="AB531" s="8"/>
    </row>
    <row r="532">
      <c r="A532" s="2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16"/>
      <c r="Z532" s="16"/>
      <c r="AA532" s="8"/>
      <c r="AB532" s="8"/>
    </row>
    <row r="533">
      <c r="A533" s="2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16"/>
      <c r="Z533" s="16"/>
      <c r="AA533" s="8"/>
      <c r="AB533" s="8"/>
    </row>
    <row r="534">
      <c r="A534" s="2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16"/>
      <c r="Z534" s="16"/>
      <c r="AA534" s="8"/>
      <c r="AB534" s="8"/>
    </row>
    <row r="535">
      <c r="A535" s="2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16"/>
      <c r="Z535" s="16"/>
      <c r="AA535" s="8"/>
      <c r="AB535" s="8"/>
    </row>
    <row r="536">
      <c r="A536" s="2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16"/>
      <c r="Z536" s="16"/>
      <c r="AA536" s="8"/>
      <c r="AB536" s="8"/>
    </row>
    <row r="537">
      <c r="A537" s="2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16"/>
      <c r="Z537" s="16"/>
      <c r="AA537" s="8"/>
      <c r="AB537" s="8"/>
    </row>
    <row r="538">
      <c r="A538" s="2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16"/>
      <c r="Z538" s="16"/>
      <c r="AA538" s="8"/>
      <c r="AB538" s="8"/>
    </row>
    <row r="539">
      <c r="A539" s="2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16"/>
      <c r="Z539" s="16"/>
      <c r="AA539" s="8"/>
      <c r="AB539" s="8"/>
    </row>
    <row r="540">
      <c r="A540" s="2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16"/>
      <c r="Z540" s="16"/>
      <c r="AA540" s="8"/>
      <c r="AB540" s="8"/>
    </row>
    <row r="541">
      <c r="A541" s="2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16"/>
      <c r="Z541" s="16"/>
      <c r="AA541" s="8"/>
      <c r="AB541" s="8"/>
    </row>
    <row r="542">
      <c r="A542" s="2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16"/>
      <c r="Z542" s="16"/>
      <c r="AA542" s="8"/>
      <c r="AB542" s="8"/>
    </row>
    <row r="543">
      <c r="A543" s="2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16"/>
      <c r="Z543" s="16"/>
      <c r="AA543" s="8"/>
      <c r="AB543" s="8"/>
    </row>
    <row r="544">
      <c r="A544" s="2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16"/>
      <c r="Z544" s="16"/>
      <c r="AA544" s="8"/>
      <c r="AB544" s="8"/>
    </row>
    <row r="545">
      <c r="A545" s="2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16"/>
      <c r="Z545" s="16"/>
      <c r="AA545" s="8"/>
      <c r="AB545" s="8"/>
    </row>
    <row r="546">
      <c r="A546" s="2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16"/>
      <c r="Z546" s="16"/>
      <c r="AA546" s="8"/>
      <c r="AB546" s="8"/>
    </row>
    <row r="547">
      <c r="A547" s="2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16"/>
      <c r="Z547" s="16"/>
      <c r="AA547" s="8"/>
      <c r="AB547" s="8"/>
    </row>
    <row r="548">
      <c r="A548" s="2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16"/>
      <c r="Z548" s="16"/>
      <c r="AA548" s="8"/>
      <c r="AB548" s="8"/>
    </row>
    <row r="549">
      <c r="A549" s="2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16"/>
      <c r="Z549" s="16"/>
      <c r="AA549" s="8"/>
      <c r="AB549" s="8"/>
    </row>
    <row r="550">
      <c r="A550" s="2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16"/>
      <c r="Z550" s="16"/>
      <c r="AA550" s="8"/>
      <c r="AB550" s="8"/>
    </row>
    <row r="551">
      <c r="A551" s="2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16"/>
      <c r="Z551" s="16"/>
      <c r="AA551" s="8"/>
      <c r="AB551" s="8"/>
    </row>
    <row r="552">
      <c r="A552" s="2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16"/>
      <c r="Z552" s="16"/>
      <c r="AA552" s="8"/>
      <c r="AB552" s="8"/>
    </row>
    <row r="553">
      <c r="A553" s="2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16"/>
      <c r="Z553" s="16"/>
      <c r="AA553" s="8"/>
      <c r="AB553" s="8"/>
    </row>
    <row r="554">
      <c r="A554" s="2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16"/>
      <c r="Z554" s="16"/>
      <c r="AA554" s="8"/>
      <c r="AB554" s="8"/>
    </row>
    <row r="555">
      <c r="A555" s="2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16"/>
      <c r="Z555" s="16"/>
      <c r="AA555" s="8"/>
      <c r="AB555" s="8"/>
    </row>
    <row r="556">
      <c r="A556" s="2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16"/>
      <c r="Z556" s="16"/>
      <c r="AA556" s="8"/>
      <c r="AB556" s="8"/>
    </row>
    <row r="557">
      <c r="A557" s="2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16"/>
      <c r="Z557" s="16"/>
      <c r="AA557" s="8"/>
      <c r="AB557" s="8"/>
    </row>
    <row r="558">
      <c r="A558" s="2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16"/>
      <c r="Z558" s="16"/>
      <c r="AA558" s="8"/>
      <c r="AB558" s="8"/>
    </row>
    <row r="559">
      <c r="A559" s="2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16"/>
      <c r="Z559" s="16"/>
      <c r="AA559" s="8"/>
      <c r="AB559" s="8"/>
    </row>
    <row r="560">
      <c r="A560" s="2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16"/>
      <c r="Z560" s="16"/>
      <c r="AA560" s="8"/>
      <c r="AB560" s="8"/>
    </row>
    <row r="561">
      <c r="A561" s="2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16"/>
      <c r="Z561" s="16"/>
      <c r="AA561" s="8"/>
      <c r="AB561" s="8"/>
    </row>
    <row r="562">
      <c r="A562" s="2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16"/>
      <c r="Z562" s="16"/>
      <c r="AA562" s="8"/>
      <c r="AB562" s="8"/>
    </row>
    <row r="563">
      <c r="A563" s="2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16"/>
      <c r="Z563" s="16"/>
      <c r="AA563" s="8"/>
      <c r="AB563" s="8"/>
    </row>
    <row r="564">
      <c r="A564" s="2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16"/>
      <c r="Z564" s="16"/>
      <c r="AA564" s="8"/>
      <c r="AB564" s="8"/>
    </row>
    <row r="565">
      <c r="A565" s="2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16"/>
      <c r="Z565" s="16"/>
      <c r="AA565" s="8"/>
      <c r="AB565" s="8"/>
    </row>
    <row r="566">
      <c r="A566" s="2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16"/>
      <c r="Z566" s="16"/>
      <c r="AA566" s="8"/>
      <c r="AB566" s="8"/>
    </row>
    <row r="567">
      <c r="A567" s="2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16"/>
      <c r="Z567" s="16"/>
      <c r="AA567" s="8"/>
      <c r="AB567" s="8"/>
    </row>
    <row r="568">
      <c r="A568" s="2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16"/>
      <c r="Z568" s="16"/>
      <c r="AA568" s="8"/>
      <c r="AB568" s="8"/>
    </row>
    <row r="569">
      <c r="A569" s="2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16"/>
      <c r="Z569" s="16"/>
      <c r="AA569" s="8"/>
      <c r="AB569" s="8"/>
    </row>
    <row r="570">
      <c r="A570" s="2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16"/>
      <c r="Z570" s="16"/>
      <c r="AA570" s="8"/>
      <c r="AB570" s="8"/>
    </row>
    <row r="571">
      <c r="A571" s="2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16"/>
      <c r="Z571" s="16"/>
      <c r="AA571" s="8"/>
      <c r="AB571" s="8"/>
    </row>
    <row r="572">
      <c r="A572" s="2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16"/>
      <c r="Z572" s="16"/>
      <c r="AA572" s="8"/>
      <c r="AB572" s="8"/>
    </row>
    <row r="573">
      <c r="A573" s="2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16"/>
      <c r="Z573" s="16"/>
      <c r="AA573" s="8"/>
      <c r="AB573" s="8"/>
    </row>
    <row r="574">
      <c r="A574" s="2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16"/>
      <c r="Z574" s="16"/>
      <c r="AA574" s="8"/>
      <c r="AB574" s="8"/>
    </row>
    <row r="575">
      <c r="A575" s="2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16"/>
      <c r="Z575" s="16"/>
      <c r="AA575" s="8"/>
      <c r="AB575" s="8"/>
    </row>
    <row r="576">
      <c r="A576" s="2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16"/>
      <c r="Z576" s="16"/>
      <c r="AA576" s="8"/>
      <c r="AB576" s="8"/>
    </row>
    <row r="577">
      <c r="A577" s="2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16"/>
      <c r="Z577" s="16"/>
      <c r="AA577" s="8"/>
      <c r="AB577" s="8"/>
    </row>
    <row r="578">
      <c r="A578" s="2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16"/>
      <c r="Z578" s="16"/>
      <c r="AA578" s="8"/>
      <c r="AB578" s="8"/>
    </row>
    <row r="579">
      <c r="A579" s="2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16"/>
      <c r="Z579" s="16"/>
      <c r="AA579" s="8"/>
      <c r="AB579" s="8"/>
    </row>
    <row r="580">
      <c r="A580" s="2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16"/>
      <c r="Z580" s="16"/>
      <c r="AA580" s="8"/>
      <c r="AB580" s="8"/>
    </row>
    <row r="581">
      <c r="A581" s="2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16"/>
      <c r="Z581" s="16"/>
      <c r="AA581" s="8"/>
      <c r="AB581" s="8"/>
    </row>
    <row r="582">
      <c r="A582" s="2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16"/>
      <c r="Z582" s="16"/>
      <c r="AA582" s="8"/>
      <c r="AB582" s="8"/>
    </row>
    <row r="583">
      <c r="A583" s="2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16"/>
      <c r="Z583" s="16"/>
      <c r="AA583" s="8"/>
      <c r="AB583" s="8"/>
    </row>
    <row r="584">
      <c r="A584" s="2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6"/>
      <c r="Z584" s="16"/>
      <c r="AA584" s="8"/>
      <c r="AB584" s="8"/>
    </row>
    <row r="585">
      <c r="A585" s="2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16"/>
      <c r="Z585" s="16"/>
      <c r="AA585" s="8"/>
      <c r="AB585" s="8"/>
    </row>
    <row r="586">
      <c r="A586" s="2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16"/>
      <c r="Z586" s="16"/>
      <c r="AA586" s="8"/>
      <c r="AB586" s="8"/>
    </row>
    <row r="587">
      <c r="A587" s="2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16"/>
      <c r="Z587" s="16"/>
      <c r="AA587" s="8"/>
      <c r="AB587" s="8"/>
    </row>
    <row r="588">
      <c r="A588" s="2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16"/>
      <c r="Z588" s="16"/>
      <c r="AA588" s="8"/>
      <c r="AB588" s="8"/>
    </row>
    <row r="589">
      <c r="A589" s="2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16"/>
      <c r="Z589" s="16"/>
      <c r="AA589" s="8"/>
      <c r="AB589" s="8"/>
    </row>
    <row r="590">
      <c r="A590" s="2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16"/>
      <c r="Z590" s="16"/>
      <c r="AA590" s="8"/>
      <c r="AB590" s="8"/>
    </row>
    <row r="591">
      <c r="A591" s="2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16"/>
      <c r="Z591" s="16"/>
      <c r="AA591" s="8"/>
      <c r="AB591" s="8"/>
    </row>
    <row r="592">
      <c r="A592" s="2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16"/>
      <c r="Z592" s="16"/>
      <c r="AA592" s="8"/>
      <c r="AB592" s="8"/>
    </row>
    <row r="593">
      <c r="A593" s="2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16"/>
      <c r="Z593" s="16"/>
      <c r="AA593" s="8"/>
      <c r="AB593" s="8"/>
    </row>
    <row r="594">
      <c r="A594" s="2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16"/>
      <c r="Z594" s="16"/>
      <c r="AA594" s="8"/>
      <c r="AB594" s="8"/>
    </row>
    <row r="595">
      <c r="A595" s="2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16"/>
      <c r="Z595" s="16"/>
      <c r="AA595" s="8"/>
      <c r="AB595" s="8"/>
    </row>
    <row r="596">
      <c r="A596" s="2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16"/>
      <c r="Z596" s="16"/>
      <c r="AA596" s="8"/>
      <c r="AB596" s="8"/>
    </row>
    <row r="597">
      <c r="A597" s="2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16"/>
      <c r="Z597" s="16"/>
      <c r="AA597" s="8"/>
      <c r="AB597" s="8"/>
    </row>
    <row r="598">
      <c r="A598" s="2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16"/>
      <c r="Z598" s="16"/>
      <c r="AA598" s="8"/>
      <c r="AB598" s="8"/>
    </row>
    <row r="599">
      <c r="A599" s="2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16"/>
      <c r="Z599" s="16"/>
      <c r="AA599" s="8"/>
      <c r="AB599" s="8"/>
    </row>
    <row r="600">
      <c r="A600" s="2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16"/>
      <c r="Z600" s="16"/>
      <c r="AA600" s="8"/>
      <c r="AB600" s="8"/>
    </row>
    <row r="601">
      <c r="A601" s="2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16"/>
      <c r="Z601" s="16"/>
      <c r="AA601" s="8"/>
      <c r="AB601" s="8"/>
    </row>
    <row r="602">
      <c r="A602" s="2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16"/>
      <c r="Z602" s="16"/>
      <c r="AA602" s="8"/>
      <c r="AB602" s="8"/>
    </row>
    <row r="603">
      <c r="A603" s="2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16"/>
      <c r="Z603" s="16"/>
      <c r="AA603" s="8"/>
      <c r="AB603" s="8"/>
    </row>
    <row r="604">
      <c r="A604" s="2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16"/>
      <c r="Z604" s="16"/>
      <c r="AA604" s="8"/>
      <c r="AB604" s="8"/>
    </row>
    <row r="605">
      <c r="A605" s="2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16"/>
      <c r="Z605" s="16"/>
      <c r="AA605" s="8"/>
      <c r="AB605" s="8"/>
    </row>
    <row r="606">
      <c r="A606" s="2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16"/>
      <c r="Z606" s="16"/>
      <c r="AA606" s="8"/>
      <c r="AB606" s="8"/>
    </row>
    <row r="607">
      <c r="A607" s="2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16"/>
      <c r="Z607" s="16"/>
      <c r="AA607" s="8"/>
      <c r="AB607" s="8"/>
    </row>
    <row r="608">
      <c r="A608" s="2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16"/>
      <c r="Z608" s="16"/>
      <c r="AA608" s="8"/>
      <c r="AB608" s="8"/>
    </row>
    <row r="609">
      <c r="A609" s="2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16"/>
      <c r="Z609" s="16"/>
      <c r="AA609" s="8"/>
      <c r="AB609" s="8"/>
    </row>
    <row r="610">
      <c r="A610" s="2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16"/>
      <c r="Z610" s="16"/>
      <c r="AA610" s="8"/>
      <c r="AB610" s="8"/>
    </row>
    <row r="611">
      <c r="A611" s="2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16"/>
      <c r="Z611" s="16"/>
      <c r="AA611" s="8"/>
      <c r="AB611" s="8"/>
    </row>
    <row r="612">
      <c r="A612" s="2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16"/>
      <c r="Z612" s="16"/>
      <c r="AA612" s="8"/>
      <c r="AB612" s="8"/>
    </row>
    <row r="613">
      <c r="A613" s="2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16"/>
      <c r="Z613" s="16"/>
      <c r="AA613" s="8"/>
      <c r="AB613" s="8"/>
    </row>
    <row r="614">
      <c r="A614" s="2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16"/>
      <c r="Z614" s="16"/>
      <c r="AA614" s="8"/>
      <c r="AB614" s="8"/>
    </row>
    <row r="615">
      <c r="A615" s="2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16"/>
      <c r="Z615" s="16"/>
      <c r="AA615" s="8"/>
      <c r="AB615" s="8"/>
    </row>
    <row r="616">
      <c r="A616" s="2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16"/>
      <c r="Z616" s="16"/>
      <c r="AA616" s="8"/>
      <c r="AB616" s="8"/>
    </row>
    <row r="617">
      <c r="A617" s="2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16"/>
      <c r="Z617" s="16"/>
      <c r="AA617" s="8"/>
      <c r="AB617" s="8"/>
    </row>
    <row r="618">
      <c r="A618" s="2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16"/>
      <c r="Z618" s="16"/>
      <c r="AA618" s="8"/>
      <c r="AB618" s="8"/>
    </row>
    <row r="619">
      <c r="A619" s="2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16"/>
      <c r="Z619" s="16"/>
      <c r="AA619" s="8"/>
      <c r="AB619" s="8"/>
    </row>
    <row r="620">
      <c r="A620" s="2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16"/>
      <c r="Z620" s="16"/>
      <c r="AA620" s="8"/>
      <c r="AB620" s="8"/>
    </row>
    <row r="621">
      <c r="A621" s="2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16"/>
      <c r="Z621" s="16"/>
      <c r="AA621" s="8"/>
      <c r="AB621" s="8"/>
    </row>
    <row r="622">
      <c r="A622" s="2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16"/>
      <c r="Z622" s="16"/>
      <c r="AA622" s="8"/>
      <c r="AB622" s="8"/>
    </row>
    <row r="623">
      <c r="A623" s="2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16"/>
      <c r="Z623" s="16"/>
      <c r="AA623" s="8"/>
      <c r="AB623" s="8"/>
    </row>
    <row r="624">
      <c r="A624" s="2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16"/>
      <c r="Z624" s="16"/>
      <c r="AA624" s="8"/>
      <c r="AB624" s="8"/>
    </row>
    <row r="625">
      <c r="A625" s="2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16"/>
      <c r="Z625" s="16"/>
      <c r="AA625" s="8"/>
      <c r="AB625" s="8"/>
    </row>
    <row r="626">
      <c r="A626" s="2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16"/>
      <c r="Z626" s="16"/>
      <c r="AA626" s="8"/>
      <c r="AB626" s="8"/>
    </row>
    <row r="627">
      <c r="A627" s="2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16"/>
      <c r="Z627" s="16"/>
      <c r="AA627" s="8"/>
      <c r="AB627" s="8"/>
    </row>
    <row r="628">
      <c r="A628" s="2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16"/>
      <c r="Z628" s="16"/>
      <c r="AA628" s="8"/>
      <c r="AB628" s="8"/>
    </row>
    <row r="629">
      <c r="A629" s="2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16"/>
      <c r="Z629" s="16"/>
      <c r="AA629" s="8"/>
      <c r="AB629" s="8"/>
    </row>
    <row r="630">
      <c r="A630" s="2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16"/>
      <c r="Z630" s="16"/>
      <c r="AA630" s="8"/>
      <c r="AB630" s="8"/>
    </row>
    <row r="631">
      <c r="A631" s="2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16"/>
      <c r="Z631" s="16"/>
      <c r="AA631" s="8"/>
      <c r="AB631" s="8"/>
    </row>
    <row r="632">
      <c r="A632" s="2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16"/>
      <c r="Z632" s="16"/>
      <c r="AA632" s="8"/>
      <c r="AB632" s="8"/>
    </row>
    <row r="633">
      <c r="A633" s="2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16"/>
      <c r="Z633" s="16"/>
      <c r="AA633" s="8"/>
      <c r="AB633" s="8"/>
    </row>
    <row r="634">
      <c r="A634" s="2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16"/>
      <c r="Z634" s="16"/>
      <c r="AA634" s="8"/>
      <c r="AB634" s="8"/>
    </row>
    <row r="635">
      <c r="A635" s="2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16"/>
      <c r="Z635" s="16"/>
      <c r="AA635" s="8"/>
      <c r="AB635" s="8"/>
    </row>
    <row r="636">
      <c r="A636" s="2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16"/>
      <c r="Z636" s="16"/>
      <c r="AA636" s="8"/>
      <c r="AB636" s="8"/>
    </row>
    <row r="637">
      <c r="A637" s="2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16"/>
      <c r="Z637" s="16"/>
      <c r="AA637" s="8"/>
      <c r="AB637" s="8"/>
    </row>
    <row r="638">
      <c r="A638" s="2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16"/>
      <c r="Z638" s="16"/>
      <c r="AA638" s="8"/>
      <c r="AB638" s="8"/>
    </row>
    <row r="639">
      <c r="A639" s="2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16"/>
      <c r="Z639" s="16"/>
      <c r="AA639" s="8"/>
      <c r="AB639" s="8"/>
    </row>
    <row r="640">
      <c r="A640" s="2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16"/>
      <c r="Z640" s="16"/>
      <c r="AA640" s="8"/>
      <c r="AB640" s="8"/>
    </row>
    <row r="641">
      <c r="A641" s="2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16"/>
      <c r="Z641" s="16"/>
      <c r="AA641" s="8"/>
      <c r="AB641" s="8"/>
    </row>
    <row r="642">
      <c r="A642" s="2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16"/>
      <c r="Z642" s="16"/>
      <c r="AA642" s="8"/>
      <c r="AB642" s="8"/>
    </row>
    <row r="643">
      <c r="A643" s="2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16"/>
      <c r="Z643" s="16"/>
      <c r="AA643" s="8"/>
      <c r="AB643" s="8"/>
    </row>
    <row r="644">
      <c r="A644" s="2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16"/>
      <c r="Z644" s="16"/>
      <c r="AA644" s="8"/>
      <c r="AB644" s="8"/>
    </row>
    <row r="645">
      <c r="A645" s="2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16"/>
      <c r="Z645" s="16"/>
      <c r="AA645" s="8"/>
      <c r="AB645" s="8"/>
    </row>
    <row r="646">
      <c r="A646" s="2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16"/>
      <c r="Z646" s="16"/>
      <c r="AA646" s="8"/>
      <c r="AB646" s="8"/>
    </row>
    <row r="647">
      <c r="A647" s="2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16"/>
      <c r="Z647" s="16"/>
      <c r="AA647" s="8"/>
      <c r="AB647" s="8"/>
    </row>
    <row r="648">
      <c r="A648" s="2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16"/>
      <c r="Z648" s="16"/>
      <c r="AA648" s="8"/>
      <c r="AB648" s="8"/>
    </row>
    <row r="649">
      <c r="A649" s="2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16"/>
      <c r="Z649" s="16"/>
      <c r="AA649" s="8"/>
      <c r="AB649" s="8"/>
    </row>
    <row r="650">
      <c r="A650" s="2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16"/>
      <c r="Z650" s="16"/>
      <c r="AA650" s="8"/>
      <c r="AB650" s="8"/>
    </row>
    <row r="651">
      <c r="A651" s="2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16"/>
      <c r="Z651" s="16"/>
      <c r="AA651" s="8"/>
      <c r="AB651" s="8"/>
    </row>
    <row r="652">
      <c r="A652" s="2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16"/>
      <c r="Z652" s="16"/>
      <c r="AA652" s="8"/>
      <c r="AB652" s="8"/>
    </row>
    <row r="653">
      <c r="A653" s="2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16"/>
      <c r="Z653" s="16"/>
      <c r="AA653" s="8"/>
      <c r="AB653" s="8"/>
    </row>
    <row r="654">
      <c r="A654" s="2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16"/>
      <c r="Z654" s="16"/>
      <c r="AA654" s="8"/>
      <c r="AB654" s="8"/>
    </row>
    <row r="655">
      <c r="A655" s="2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16"/>
      <c r="Z655" s="16"/>
      <c r="AA655" s="8"/>
      <c r="AB655" s="8"/>
    </row>
    <row r="656">
      <c r="A656" s="2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16"/>
      <c r="Z656" s="16"/>
      <c r="AA656" s="8"/>
      <c r="AB656" s="8"/>
    </row>
    <row r="657">
      <c r="A657" s="2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16"/>
      <c r="Z657" s="16"/>
      <c r="AA657" s="8"/>
      <c r="AB657" s="8"/>
    </row>
    <row r="658">
      <c r="A658" s="2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16"/>
      <c r="Z658" s="16"/>
      <c r="AA658" s="8"/>
      <c r="AB658" s="8"/>
    </row>
    <row r="659">
      <c r="A659" s="2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16"/>
      <c r="Z659" s="16"/>
      <c r="AA659" s="8"/>
      <c r="AB659" s="8"/>
    </row>
    <row r="660">
      <c r="A660" s="2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16"/>
      <c r="Z660" s="16"/>
      <c r="AA660" s="8"/>
      <c r="AB660" s="8"/>
    </row>
    <row r="661">
      <c r="A661" s="2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16"/>
      <c r="Z661" s="16"/>
      <c r="AA661" s="8"/>
      <c r="AB661" s="8"/>
    </row>
    <row r="662">
      <c r="A662" s="2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16"/>
      <c r="Z662" s="16"/>
      <c r="AA662" s="8"/>
      <c r="AB662" s="8"/>
    </row>
    <row r="663">
      <c r="A663" s="2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16"/>
      <c r="Z663" s="16"/>
      <c r="AA663" s="8"/>
      <c r="AB663" s="8"/>
    </row>
    <row r="664">
      <c r="A664" s="2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16"/>
      <c r="Z664" s="16"/>
      <c r="AA664" s="8"/>
      <c r="AB664" s="8"/>
    </row>
    <row r="665">
      <c r="A665" s="2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16"/>
      <c r="Z665" s="16"/>
      <c r="AA665" s="8"/>
      <c r="AB665" s="8"/>
    </row>
    <row r="666">
      <c r="A666" s="2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16"/>
      <c r="Z666" s="16"/>
      <c r="AA666" s="8"/>
      <c r="AB666" s="8"/>
    </row>
    <row r="667">
      <c r="A667" s="2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16"/>
      <c r="Z667" s="16"/>
      <c r="AA667" s="8"/>
      <c r="AB667" s="8"/>
    </row>
    <row r="668">
      <c r="A668" s="2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16"/>
      <c r="Z668" s="16"/>
      <c r="AA668" s="8"/>
      <c r="AB668" s="8"/>
    </row>
    <row r="669">
      <c r="A669" s="2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16"/>
      <c r="Z669" s="16"/>
      <c r="AA669" s="8"/>
      <c r="AB669" s="8"/>
    </row>
    <row r="670">
      <c r="A670" s="2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16"/>
      <c r="Z670" s="16"/>
      <c r="AA670" s="8"/>
      <c r="AB670" s="8"/>
    </row>
    <row r="671">
      <c r="A671" s="2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16"/>
      <c r="Z671" s="16"/>
      <c r="AA671" s="8"/>
      <c r="AB671" s="8"/>
    </row>
    <row r="672">
      <c r="A672" s="2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16"/>
      <c r="Z672" s="16"/>
      <c r="AA672" s="8"/>
      <c r="AB672" s="8"/>
    </row>
    <row r="673">
      <c r="A673" s="2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16"/>
      <c r="Z673" s="16"/>
      <c r="AA673" s="8"/>
      <c r="AB673" s="8"/>
    </row>
    <row r="674">
      <c r="A674" s="2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16"/>
      <c r="Z674" s="16"/>
      <c r="AA674" s="8"/>
      <c r="AB674" s="8"/>
    </row>
    <row r="675">
      <c r="A675" s="2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16"/>
      <c r="Z675" s="16"/>
      <c r="AA675" s="8"/>
      <c r="AB675" s="8"/>
    </row>
    <row r="676">
      <c r="A676" s="2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16"/>
      <c r="Z676" s="16"/>
      <c r="AA676" s="8"/>
      <c r="AB676" s="8"/>
    </row>
    <row r="677">
      <c r="A677" s="2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16"/>
      <c r="Z677" s="16"/>
      <c r="AA677" s="8"/>
      <c r="AB677" s="8"/>
    </row>
    <row r="678">
      <c r="A678" s="2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16"/>
      <c r="Z678" s="16"/>
      <c r="AA678" s="8"/>
      <c r="AB678" s="8"/>
    </row>
    <row r="679">
      <c r="A679" s="2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16"/>
      <c r="Z679" s="16"/>
      <c r="AA679" s="8"/>
      <c r="AB679" s="8"/>
    </row>
    <row r="680">
      <c r="A680" s="2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16"/>
      <c r="Z680" s="16"/>
      <c r="AA680" s="8"/>
      <c r="AB680" s="8"/>
    </row>
    <row r="681">
      <c r="A681" s="2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16"/>
      <c r="Z681" s="16"/>
      <c r="AA681" s="8"/>
      <c r="AB681" s="8"/>
    </row>
    <row r="682">
      <c r="A682" s="2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16"/>
      <c r="Z682" s="16"/>
      <c r="AA682" s="8"/>
      <c r="AB682" s="8"/>
    </row>
    <row r="683">
      <c r="A683" s="2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16"/>
      <c r="Z683" s="16"/>
      <c r="AA683" s="8"/>
      <c r="AB683" s="8"/>
    </row>
    <row r="684">
      <c r="A684" s="2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16"/>
      <c r="Z684" s="16"/>
      <c r="AA684" s="8"/>
      <c r="AB684" s="8"/>
    </row>
    <row r="685">
      <c r="A685" s="2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16"/>
      <c r="Z685" s="16"/>
      <c r="AA685" s="8"/>
      <c r="AB685" s="8"/>
    </row>
    <row r="686">
      <c r="A686" s="2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16"/>
      <c r="Z686" s="16"/>
      <c r="AA686" s="8"/>
      <c r="AB686" s="8"/>
    </row>
    <row r="687">
      <c r="A687" s="2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16"/>
      <c r="Z687" s="16"/>
      <c r="AA687" s="8"/>
      <c r="AB687" s="8"/>
    </row>
    <row r="688">
      <c r="A688" s="2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16"/>
      <c r="Z688" s="16"/>
      <c r="AA688" s="8"/>
      <c r="AB688" s="8"/>
    </row>
    <row r="689">
      <c r="A689" s="2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16"/>
      <c r="Z689" s="16"/>
      <c r="AA689" s="8"/>
      <c r="AB689" s="8"/>
    </row>
    <row r="690">
      <c r="A690" s="2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16"/>
      <c r="Z690" s="16"/>
      <c r="AA690" s="8"/>
      <c r="AB690" s="8"/>
    </row>
    <row r="691">
      <c r="A691" s="2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16"/>
      <c r="Z691" s="16"/>
      <c r="AA691" s="8"/>
      <c r="AB691" s="8"/>
    </row>
    <row r="692">
      <c r="A692" s="2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16"/>
      <c r="Z692" s="16"/>
      <c r="AA692" s="8"/>
      <c r="AB692" s="8"/>
    </row>
    <row r="693">
      <c r="A693" s="2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16"/>
      <c r="Z693" s="16"/>
      <c r="AA693" s="8"/>
      <c r="AB693" s="8"/>
    </row>
    <row r="694">
      <c r="A694" s="2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16"/>
      <c r="Z694" s="16"/>
      <c r="AA694" s="8"/>
      <c r="AB694" s="8"/>
    </row>
    <row r="695">
      <c r="A695" s="2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16"/>
      <c r="Z695" s="16"/>
      <c r="AA695" s="8"/>
      <c r="AB695" s="8"/>
    </row>
    <row r="696">
      <c r="A696" s="2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16"/>
      <c r="Z696" s="16"/>
      <c r="AA696" s="8"/>
      <c r="AB696" s="8"/>
    </row>
    <row r="697">
      <c r="A697" s="2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16"/>
      <c r="Z697" s="16"/>
      <c r="AA697" s="8"/>
      <c r="AB697" s="8"/>
    </row>
    <row r="698">
      <c r="A698" s="2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16"/>
      <c r="Z698" s="16"/>
      <c r="AA698" s="8"/>
      <c r="AB698" s="8"/>
    </row>
    <row r="699">
      <c r="A699" s="2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16"/>
      <c r="Z699" s="16"/>
      <c r="AA699" s="8"/>
      <c r="AB699" s="8"/>
    </row>
    <row r="700">
      <c r="A700" s="2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16"/>
      <c r="Z700" s="16"/>
      <c r="AA700" s="8"/>
      <c r="AB700" s="8"/>
    </row>
    <row r="701">
      <c r="A701" s="2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16"/>
      <c r="Z701" s="16"/>
      <c r="AA701" s="8"/>
      <c r="AB701" s="8"/>
    </row>
    <row r="702">
      <c r="A702" s="2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16"/>
      <c r="Z702" s="16"/>
      <c r="AA702" s="8"/>
      <c r="AB702" s="8"/>
    </row>
    <row r="703">
      <c r="A703" s="2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16"/>
      <c r="Z703" s="16"/>
      <c r="AA703" s="8"/>
      <c r="AB703" s="8"/>
    </row>
    <row r="704">
      <c r="A704" s="2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16"/>
      <c r="Z704" s="16"/>
      <c r="AA704" s="8"/>
      <c r="AB704" s="8"/>
    </row>
    <row r="705">
      <c r="A705" s="2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16"/>
      <c r="Z705" s="16"/>
      <c r="AA705" s="8"/>
      <c r="AB705" s="8"/>
    </row>
    <row r="706">
      <c r="A706" s="2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16"/>
      <c r="Z706" s="16"/>
      <c r="AA706" s="8"/>
      <c r="AB706" s="8"/>
    </row>
    <row r="707">
      <c r="A707" s="2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16"/>
      <c r="Z707" s="16"/>
      <c r="AA707" s="8"/>
      <c r="AB707" s="8"/>
    </row>
    <row r="708">
      <c r="A708" s="2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16"/>
      <c r="Z708" s="16"/>
      <c r="AA708" s="8"/>
      <c r="AB708" s="8"/>
    </row>
    <row r="709">
      <c r="A709" s="2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16"/>
      <c r="Z709" s="16"/>
      <c r="AA709" s="8"/>
      <c r="AB709" s="8"/>
    </row>
    <row r="710">
      <c r="A710" s="2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16"/>
      <c r="Z710" s="16"/>
      <c r="AA710" s="8"/>
      <c r="AB710" s="8"/>
    </row>
    <row r="711">
      <c r="A711" s="2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16"/>
      <c r="Z711" s="16"/>
      <c r="AA711" s="8"/>
      <c r="AB711" s="8"/>
    </row>
    <row r="712">
      <c r="A712" s="2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16"/>
      <c r="Z712" s="16"/>
      <c r="AA712" s="8"/>
      <c r="AB712" s="8"/>
    </row>
    <row r="713">
      <c r="A713" s="2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16"/>
      <c r="Z713" s="16"/>
      <c r="AA713" s="8"/>
      <c r="AB713" s="8"/>
    </row>
    <row r="714">
      <c r="A714" s="2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16"/>
      <c r="Z714" s="16"/>
      <c r="AA714" s="8"/>
      <c r="AB714" s="8"/>
    </row>
    <row r="715">
      <c r="A715" s="2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16"/>
      <c r="Z715" s="16"/>
      <c r="AA715" s="8"/>
      <c r="AB715" s="8"/>
    </row>
    <row r="716">
      <c r="A716" s="2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16"/>
      <c r="Z716" s="16"/>
      <c r="AA716" s="8"/>
      <c r="AB716" s="8"/>
    </row>
    <row r="717">
      <c r="A717" s="2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16"/>
      <c r="Z717" s="16"/>
      <c r="AA717" s="8"/>
      <c r="AB717" s="8"/>
    </row>
    <row r="718">
      <c r="A718" s="2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16"/>
      <c r="Z718" s="16"/>
      <c r="AA718" s="8"/>
      <c r="AB718" s="8"/>
    </row>
    <row r="719">
      <c r="A719" s="2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16"/>
      <c r="Z719" s="16"/>
      <c r="AA719" s="8"/>
      <c r="AB719" s="8"/>
    </row>
    <row r="720">
      <c r="A720" s="2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16"/>
      <c r="Z720" s="16"/>
      <c r="AA720" s="8"/>
      <c r="AB720" s="8"/>
    </row>
    <row r="721">
      <c r="A721" s="2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16"/>
      <c r="Z721" s="16"/>
      <c r="AA721" s="8"/>
      <c r="AB721" s="8"/>
    </row>
    <row r="722">
      <c r="A722" s="2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16"/>
      <c r="Z722" s="16"/>
      <c r="AA722" s="8"/>
      <c r="AB722" s="8"/>
    </row>
    <row r="723">
      <c r="A723" s="2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16"/>
      <c r="Z723" s="16"/>
      <c r="AA723" s="8"/>
      <c r="AB723" s="8"/>
    </row>
    <row r="724">
      <c r="A724" s="2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16"/>
      <c r="Z724" s="16"/>
      <c r="AA724" s="8"/>
      <c r="AB724" s="8"/>
    </row>
    <row r="725">
      <c r="A725" s="2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16"/>
      <c r="Z725" s="16"/>
      <c r="AA725" s="8"/>
      <c r="AB725" s="8"/>
    </row>
    <row r="726">
      <c r="A726" s="2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16"/>
      <c r="Z726" s="16"/>
      <c r="AA726" s="8"/>
      <c r="AB726" s="8"/>
    </row>
    <row r="727">
      <c r="A727" s="2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16"/>
      <c r="Z727" s="16"/>
      <c r="AA727" s="8"/>
      <c r="AB727" s="8"/>
    </row>
    <row r="728">
      <c r="A728" s="2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16"/>
      <c r="Z728" s="16"/>
      <c r="AA728" s="8"/>
      <c r="AB728" s="8"/>
    </row>
    <row r="729">
      <c r="A729" s="2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16"/>
      <c r="Z729" s="16"/>
      <c r="AA729" s="8"/>
      <c r="AB729" s="8"/>
    </row>
    <row r="730">
      <c r="A730" s="2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16"/>
      <c r="Z730" s="16"/>
      <c r="AA730" s="8"/>
      <c r="AB730" s="8"/>
    </row>
    <row r="731">
      <c r="A731" s="2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16"/>
      <c r="Z731" s="16"/>
      <c r="AA731" s="8"/>
      <c r="AB731" s="8"/>
    </row>
    <row r="732">
      <c r="A732" s="2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16"/>
      <c r="Z732" s="16"/>
      <c r="AA732" s="8"/>
      <c r="AB732" s="8"/>
    </row>
    <row r="733">
      <c r="A733" s="2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16"/>
      <c r="Z733" s="16"/>
      <c r="AA733" s="8"/>
      <c r="AB733" s="8"/>
    </row>
    <row r="734">
      <c r="A734" s="2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16"/>
      <c r="Z734" s="16"/>
      <c r="AA734" s="8"/>
      <c r="AB734" s="8"/>
    </row>
    <row r="735">
      <c r="A735" s="2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16"/>
      <c r="Z735" s="16"/>
      <c r="AA735" s="8"/>
      <c r="AB735" s="8"/>
    </row>
    <row r="736">
      <c r="A736" s="2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16"/>
      <c r="Z736" s="16"/>
      <c r="AA736" s="8"/>
      <c r="AB736" s="8"/>
    </row>
    <row r="737">
      <c r="A737" s="2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16"/>
      <c r="Z737" s="16"/>
      <c r="AA737" s="8"/>
      <c r="AB737" s="8"/>
    </row>
    <row r="738">
      <c r="A738" s="2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16"/>
      <c r="Z738" s="16"/>
      <c r="AA738" s="8"/>
      <c r="AB738" s="8"/>
    </row>
    <row r="739">
      <c r="A739" s="2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16"/>
      <c r="Z739" s="16"/>
      <c r="AA739" s="8"/>
      <c r="AB739" s="8"/>
    </row>
    <row r="740">
      <c r="A740" s="2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16"/>
      <c r="Z740" s="16"/>
      <c r="AA740" s="8"/>
      <c r="AB740" s="8"/>
    </row>
    <row r="741">
      <c r="A741" s="2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16"/>
      <c r="Z741" s="16"/>
      <c r="AA741" s="8"/>
      <c r="AB741" s="8"/>
    </row>
    <row r="742">
      <c r="A742" s="2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16"/>
      <c r="Z742" s="16"/>
      <c r="AA742" s="8"/>
      <c r="AB742" s="8"/>
    </row>
    <row r="743">
      <c r="A743" s="2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16"/>
      <c r="Z743" s="16"/>
      <c r="AA743" s="8"/>
      <c r="AB743" s="8"/>
    </row>
    <row r="744">
      <c r="A744" s="2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16"/>
      <c r="Z744" s="16"/>
      <c r="AA744" s="8"/>
      <c r="AB744" s="8"/>
    </row>
    <row r="745">
      <c r="A745" s="2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16"/>
      <c r="Z745" s="16"/>
      <c r="AA745" s="8"/>
      <c r="AB745" s="8"/>
    </row>
    <row r="746">
      <c r="A746" s="2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16"/>
      <c r="Z746" s="16"/>
      <c r="AA746" s="8"/>
      <c r="AB746" s="8"/>
    </row>
    <row r="747">
      <c r="A747" s="2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16"/>
      <c r="Z747" s="16"/>
      <c r="AA747" s="8"/>
      <c r="AB747" s="8"/>
    </row>
    <row r="748">
      <c r="A748" s="2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16"/>
      <c r="Z748" s="16"/>
      <c r="AA748" s="8"/>
      <c r="AB748" s="8"/>
    </row>
    <row r="749">
      <c r="A749" s="2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16"/>
      <c r="Z749" s="16"/>
      <c r="AA749" s="8"/>
      <c r="AB749" s="8"/>
    </row>
    <row r="750">
      <c r="A750" s="2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16"/>
      <c r="Z750" s="16"/>
      <c r="AA750" s="8"/>
      <c r="AB750" s="8"/>
    </row>
    <row r="751">
      <c r="A751" s="2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16"/>
      <c r="Z751" s="16"/>
      <c r="AA751" s="8"/>
      <c r="AB751" s="8"/>
    </row>
    <row r="752">
      <c r="A752" s="2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16"/>
      <c r="Z752" s="16"/>
      <c r="AA752" s="8"/>
      <c r="AB752" s="8"/>
    </row>
    <row r="753">
      <c r="A753" s="2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16"/>
      <c r="Z753" s="16"/>
      <c r="AA753" s="8"/>
      <c r="AB753" s="8"/>
    </row>
    <row r="754">
      <c r="A754" s="2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16"/>
      <c r="Z754" s="16"/>
      <c r="AA754" s="8"/>
      <c r="AB754" s="8"/>
    </row>
    <row r="755">
      <c r="A755" s="2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16"/>
      <c r="Z755" s="16"/>
      <c r="AA755" s="8"/>
      <c r="AB755" s="8"/>
    </row>
    <row r="756">
      <c r="A756" s="2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16"/>
      <c r="Z756" s="16"/>
      <c r="AA756" s="8"/>
      <c r="AB756" s="8"/>
    </row>
    <row r="757">
      <c r="A757" s="2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16"/>
      <c r="Z757" s="16"/>
      <c r="AA757" s="8"/>
      <c r="AB757" s="8"/>
    </row>
    <row r="758">
      <c r="A758" s="2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16"/>
      <c r="Z758" s="16"/>
      <c r="AA758" s="8"/>
      <c r="AB758" s="8"/>
    </row>
    <row r="759">
      <c r="A759" s="2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16"/>
      <c r="Z759" s="16"/>
      <c r="AA759" s="8"/>
      <c r="AB759" s="8"/>
    </row>
    <row r="760">
      <c r="A760" s="2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16"/>
      <c r="Z760" s="16"/>
      <c r="AA760" s="8"/>
      <c r="AB760" s="8"/>
    </row>
    <row r="761">
      <c r="A761" s="2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16"/>
      <c r="Z761" s="16"/>
      <c r="AA761" s="8"/>
      <c r="AB761" s="8"/>
    </row>
    <row r="762">
      <c r="A762" s="2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16"/>
      <c r="Z762" s="16"/>
      <c r="AA762" s="8"/>
      <c r="AB762" s="8"/>
    </row>
    <row r="763">
      <c r="A763" s="2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16"/>
      <c r="Z763" s="16"/>
      <c r="AA763" s="8"/>
      <c r="AB763" s="8"/>
    </row>
    <row r="764">
      <c r="A764" s="2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16"/>
      <c r="Z764" s="16"/>
      <c r="AA764" s="8"/>
      <c r="AB764" s="8"/>
    </row>
    <row r="765">
      <c r="A765" s="2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16"/>
      <c r="Z765" s="16"/>
      <c r="AA765" s="8"/>
      <c r="AB765" s="8"/>
    </row>
    <row r="766">
      <c r="A766" s="2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16"/>
      <c r="Z766" s="16"/>
      <c r="AA766" s="8"/>
      <c r="AB766" s="8"/>
    </row>
    <row r="767">
      <c r="A767" s="2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16"/>
      <c r="Z767" s="16"/>
      <c r="AA767" s="8"/>
      <c r="AB767" s="8"/>
    </row>
    <row r="768">
      <c r="A768" s="2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16"/>
      <c r="Z768" s="16"/>
      <c r="AA768" s="8"/>
      <c r="AB768" s="8"/>
    </row>
    <row r="769">
      <c r="A769" s="2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16"/>
      <c r="Z769" s="16"/>
      <c r="AA769" s="8"/>
      <c r="AB769" s="8"/>
    </row>
    <row r="770">
      <c r="A770" s="2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16"/>
      <c r="Z770" s="16"/>
      <c r="AA770" s="8"/>
      <c r="AB770" s="8"/>
    </row>
    <row r="771">
      <c r="A771" s="2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16"/>
      <c r="Z771" s="16"/>
      <c r="AA771" s="8"/>
      <c r="AB771" s="8"/>
    </row>
    <row r="772">
      <c r="A772" s="2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16"/>
      <c r="Z772" s="16"/>
      <c r="AA772" s="8"/>
      <c r="AB772" s="8"/>
    </row>
    <row r="773">
      <c r="A773" s="2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16"/>
      <c r="Z773" s="16"/>
      <c r="AA773" s="8"/>
      <c r="AB773" s="8"/>
    </row>
    <row r="774">
      <c r="A774" s="2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16"/>
      <c r="Z774" s="16"/>
      <c r="AA774" s="8"/>
      <c r="AB774" s="8"/>
    </row>
    <row r="775">
      <c r="A775" s="2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16"/>
      <c r="Z775" s="16"/>
      <c r="AA775" s="8"/>
      <c r="AB775" s="8"/>
    </row>
    <row r="776">
      <c r="A776" s="2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16"/>
      <c r="Z776" s="16"/>
      <c r="AA776" s="8"/>
      <c r="AB776" s="8"/>
    </row>
    <row r="777">
      <c r="A777" s="2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16"/>
      <c r="Z777" s="16"/>
      <c r="AA777" s="8"/>
      <c r="AB777" s="8"/>
    </row>
    <row r="778">
      <c r="A778" s="2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16"/>
      <c r="Z778" s="16"/>
      <c r="AA778" s="8"/>
      <c r="AB778" s="8"/>
    </row>
    <row r="779">
      <c r="A779" s="2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16"/>
      <c r="Z779" s="16"/>
      <c r="AA779" s="8"/>
      <c r="AB779" s="8"/>
    </row>
    <row r="780">
      <c r="A780" s="2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16"/>
      <c r="Z780" s="16"/>
      <c r="AA780" s="8"/>
      <c r="AB780" s="8"/>
    </row>
    <row r="781">
      <c r="A781" s="2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16"/>
      <c r="Z781" s="16"/>
      <c r="AA781" s="8"/>
      <c r="AB781" s="8"/>
    </row>
    <row r="782">
      <c r="A782" s="2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16"/>
      <c r="Z782" s="16"/>
      <c r="AA782" s="8"/>
      <c r="AB782" s="8"/>
    </row>
    <row r="783">
      <c r="A783" s="2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16"/>
      <c r="Z783" s="16"/>
      <c r="AA783" s="8"/>
      <c r="AB783" s="8"/>
    </row>
    <row r="784">
      <c r="A784" s="2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16"/>
      <c r="Z784" s="16"/>
      <c r="AA784" s="8"/>
      <c r="AB784" s="8"/>
    </row>
    <row r="785">
      <c r="A785" s="2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16"/>
      <c r="Z785" s="16"/>
      <c r="AA785" s="8"/>
      <c r="AB785" s="8"/>
    </row>
    <row r="786">
      <c r="A786" s="2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16"/>
      <c r="Z786" s="16"/>
      <c r="AA786" s="8"/>
      <c r="AB786" s="8"/>
    </row>
    <row r="787">
      <c r="A787" s="2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16"/>
      <c r="Z787" s="16"/>
      <c r="AA787" s="8"/>
      <c r="AB787" s="8"/>
    </row>
    <row r="788">
      <c r="A788" s="2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16"/>
      <c r="Z788" s="16"/>
      <c r="AA788" s="8"/>
      <c r="AB788" s="8"/>
    </row>
    <row r="789">
      <c r="A789" s="2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16"/>
      <c r="Z789" s="16"/>
      <c r="AA789" s="8"/>
      <c r="AB789" s="8"/>
    </row>
    <row r="790">
      <c r="A790" s="2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16"/>
      <c r="Z790" s="16"/>
      <c r="AA790" s="8"/>
      <c r="AB790" s="8"/>
    </row>
    <row r="791">
      <c r="A791" s="2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16"/>
      <c r="Z791" s="16"/>
      <c r="AA791" s="8"/>
      <c r="AB791" s="8"/>
    </row>
    <row r="792">
      <c r="A792" s="2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16"/>
      <c r="Z792" s="16"/>
      <c r="AA792" s="8"/>
      <c r="AB792" s="8"/>
    </row>
    <row r="793">
      <c r="A793" s="2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16"/>
      <c r="Z793" s="16"/>
      <c r="AA793" s="8"/>
      <c r="AB793" s="8"/>
    </row>
    <row r="794">
      <c r="A794" s="2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16"/>
      <c r="Z794" s="16"/>
      <c r="AA794" s="8"/>
      <c r="AB794" s="8"/>
    </row>
    <row r="795">
      <c r="A795" s="2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16"/>
      <c r="Z795" s="16"/>
      <c r="AA795" s="8"/>
      <c r="AB795" s="8"/>
    </row>
    <row r="796">
      <c r="A796" s="2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16"/>
      <c r="Z796" s="16"/>
      <c r="AA796" s="8"/>
      <c r="AB796" s="8"/>
    </row>
    <row r="797">
      <c r="A797" s="2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16"/>
      <c r="Z797" s="16"/>
      <c r="AA797" s="8"/>
      <c r="AB797" s="8"/>
    </row>
    <row r="798">
      <c r="A798" s="2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16"/>
      <c r="Z798" s="16"/>
      <c r="AA798" s="8"/>
      <c r="AB798" s="8"/>
    </row>
    <row r="799">
      <c r="A799" s="2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16"/>
      <c r="Z799" s="16"/>
      <c r="AA799" s="8"/>
      <c r="AB799" s="8"/>
    </row>
    <row r="800">
      <c r="A800" s="2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16"/>
      <c r="Z800" s="16"/>
      <c r="AA800" s="8"/>
      <c r="AB800" s="8"/>
    </row>
    <row r="801">
      <c r="A801" s="2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16"/>
      <c r="Z801" s="16"/>
      <c r="AA801" s="8"/>
      <c r="AB801" s="8"/>
    </row>
    <row r="802">
      <c r="A802" s="2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16"/>
      <c r="Z802" s="16"/>
      <c r="AA802" s="8"/>
      <c r="AB802" s="8"/>
    </row>
    <row r="803">
      <c r="A803" s="2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16"/>
      <c r="Z803" s="16"/>
      <c r="AA803" s="8"/>
      <c r="AB803" s="8"/>
    </row>
    <row r="804">
      <c r="A804" s="2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16"/>
      <c r="Z804" s="16"/>
      <c r="AA804" s="8"/>
      <c r="AB804" s="8"/>
    </row>
    <row r="805">
      <c r="A805" s="2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16"/>
      <c r="Z805" s="16"/>
      <c r="AA805" s="8"/>
      <c r="AB805" s="8"/>
    </row>
    <row r="806">
      <c r="A806" s="2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16"/>
      <c r="Z806" s="16"/>
      <c r="AA806" s="8"/>
      <c r="AB806" s="8"/>
    </row>
    <row r="807">
      <c r="A807" s="2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16"/>
      <c r="Z807" s="16"/>
      <c r="AA807" s="8"/>
      <c r="AB807" s="8"/>
    </row>
    <row r="808">
      <c r="A808" s="2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16"/>
      <c r="Z808" s="16"/>
      <c r="AA808" s="8"/>
      <c r="AB808" s="8"/>
    </row>
    <row r="809">
      <c r="A809" s="2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16"/>
      <c r="Z809" s="16"/>
      <c r="AA809" s="8"/>
      <c r="AB809" s="8"/>
    </row>
    <row r="810">
      <c r="A810" s="2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16"/>
      <c r="Z810" s="16"/>
      <c r="AA810" s="8"/>
      <c r="AB810" s="8"/>
    </row>
    <row r="811">
      <c r="A811" s="2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16"/>
      <c r="Z811" s="16"/>
      <c r="AA811" s="8"/>
      <c r="AB811" s="8"/>
    </row>
    <row r="812">
      <c r="A812" s="2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16"/>
      <c r="Z812" s="16"/>
      <c r="AA812" s="8"/>
      <c r="AB812" s="8"/>
    </row>
    <row r="813">
      <c r="A813" s="2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16"/>
      <c r="Z813" s="16"/>
      <c r="AA813" s="8"/>
      <c r="AB813" s="8"/>
    </row>
    <row r="814">
      <c r="A814" s="2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16"/>
      <c r="Z814" s="16"/>
      <c r="AA814" s="8"/>
      <c r="AB814" s="8"/>
    </row>
    <row r="815">
      <c r="A815" s="2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16"/>
      <c r="Z815" s="16"/>
      <c r="AA815" s="8"/>
      <c r="AB815" s="8"/>
    </row>
    <row r="816">
      <c r="A816" s="2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16"/>
      <c r="Z816" s="16"/>
      <c r="AA816" s="8"/>
      <c r="AB816" s="8"/>
    </row>
    <row r="817">
      <c r="A817" s="2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16"/>
      <c r="Z817" s="16"/>
      <c r="AA817" s="8"/>
      <c r="AB817" s="8"/>
    </row>
    <row r="818">
      <c r="A818" s="2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16"/>
      <c r="Z818" s="16"/>
      <c r="AA818" s="8"/>
      <c r="AB818" s="8"/>
    </row>
    <row r="819">
      <c r="A819" s="2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16"/>
      <c r="Z819" s="16"/>
      <c r="AA819" s="8"/>
      <c r="AB819" s="8"/>
    </row>
    <row r="820">
      <c r="A820" s="2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16"/>
      <c r="Z820" s="16"/>
      <c r="AA820" s="8"/>
      <c r="AB820" s="8"/>
    </row>
    <row r="821">
      <c r="A821" s="2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16"/>
      <c r="Z821" s="16"/>
      <c r="AA821" s="8"/>
      <c r="AB821" s="8"/>
    </row>
    <row r="822">
      <c r="A822" s="2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16"/>
      <c r="Z822" s="16"/>
      <c r="AA822" s="8"/>
      <c r="AB822" s="8"/>
    </row>
    <row r="823">
      <c r="A823" s="2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16"/>
      <c r="Z823" s="16"/>
      <c r="AA823" s="8"/>
      <c r="AB823" s="8"/>
    </row>
    <row r="824">
      <c r="A824" s="2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16"/>
      <c r="Z824" s="16"/>
      <c r="AA824" s="8"/>
      <c r="AB824" s="8"/>
    </row>
    <row r="825">
      <c r="A825" s="2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16"/>
      <c r="Z825" s="16"/>
      <c r="AA825" s="8"/>
      <c r="AB825" s="8"/>
    </row>
    <row r="826">
      <c r="A826" s="2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16"/>
      <c r="Z826" s="16"/>
      <c r="AA826" s="8"/>
      <c r="AB826" s="8"/>
    </row>
    <row r="827">
      <c r="A827" s="2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16"/>
      <c r="Z827" s="16"/>
      <c r="AA827" s="8"/>
      <c r="AB827" s="8"/>
    </row>
    <row r="828">
      <c r="A828" s="2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16"/>
      <c r="Z828" s="16"/>
      <c r="AA828" s="8"/>
      <c r="AB828" s="8"/>
    </row>
    <row r="829">
      <c r="A829" s="2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16"/>
      <c r="Z829" s="16"/>
      <c r="AA829" s="8"/>
      <c r="AB829" s="8"/>
    </row>
    <row r="830">
      <c r="A830" s="2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16"/>
      <c r="Z830" s="16"/>
      <c r="AA830" s="8"/>
      <c r="AB830" s="8"/>
    </row>
    <row r="831">
      <c r="A831" s="2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16"/>
      <c r="Z831" s="16"/>
      <c r="AA831" s="8"/>
      <c r="AB831" s="8"/>
    </row>
    <row r="832">
      <c r="A832" s="2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16"/>
      <c r="Z832" s="16"/>
      <c r="AA832" s="8"/>
      <c r="AB832" s="8"/>
    </row>
    <row r="833">
      <c r="A833" s="2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16"/>
      <c r="Z833" s="16"/>
      <c r="AA833" s="8"/>
      <c r="AB833" s="8"/>
    </row>
    <row r="834">
      <c r="A834" s="2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16"/>
      <c r="Z834" s="16"/>
      <c r="AA834" s="8"/>
      <c r="AB834" s="8"/>
    </row>
    <row r="835">
      <c r="A835" s="2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16"/>
      <c r="Z835" s="16"/>
      <c r="AA835" s="8"/>
      <c r="AB835" s="8"/>
    </row>
    <row r="836">
      <c r="A836" s="2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16"/>
      <c r="Z836" s="16"/>
      <c r="AA836" s="8"/>
      <c r="AB836" s="8"/>
    </row>
    <row r="837">
      <c r="A837" s="2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16"/>
      <c r="Z837" s="16"/>
      <c r="AA837" s="8"/>
      <c r="AB837" s="8"/>
    </row>
    <row r="838">
      <c r="A838" s="2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16"/>
      <c r="Z838" s="16"/>
      <c r="AA838" s="8"/>
      <c r="AB838" s="8"/>
    </row>
    <row r="839">
      <c r="A839" s="2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16"/>
      <c r="Z839" s="16"/>
      <c r="AA839" s="8"/>
      <c r="AB839" s="8"/>
    </row>
    <row r="840">
      <c r="A840" s="2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16"/>
      <c r="Z840" s="16"/>
      <c r="AA840" s="8"/>
      <c r="AB840" s="8"/>
    </row>
    <row r="841">
      <c r="A841" s="2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16"/>
      <c r="Z841" s="16"/>
      <c r="AA841" s="8"/>
      <c r="AB841" s="8"/>
    </row>
    <row r="842">
      <c r="A842" s="2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16"/>
      <c r="Z842" s="16"/>
      <c r="AA842" s="8"/>
      <c r="AB842" s="8"/>
    </row>
    <row r="843">
      <c r="A843" s="2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16"/>
      <c r="Z843" s="16"/>
      <c r="AA843" s="8"/>
      <c r="AB843" s="8"/>
    </row>
    <row r="844">
      <c r="A844" s="2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16"/>
      <c r="Z844" s="16"/>
      <c r="AA844" s="8"/>
      <c r="AB844" s="8"/>
    </row>
    <row r="845">
      <c r="A845" s="2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16"/>
      <c r="Z845" s="16"/>
      <c r="AA845" s="8"/>
      <c r="AB845" s="8"/>
    </row>
    <row r="846">
      <c r="A846" s="2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16"/>
      <c r="Z846" s="16"/>
      <c r="AA846" s="8"/>
      <c r="AB846" s="8"/>
    </row>
    <row r="847">
      <c r="A847" s="2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16"/>
      <c r="Z847" s="16"/>
      <c r="AA847" s="8"/>
      <c r="AB847" s="8"/>
    </row>
    <row r="848">
      <c r="A848" s="2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16"/>
      <c r="Z848" s="16"/>
      <c r="AA848" s="8"/>
      <c r="AB848" s="8"/>
    </row>
    <row r="849">
      <c r="A849" s="2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16"/>
      <c r="Z849" s="16"/>
      <c r="AA849" s="8"/>
      <c r="AB849" s="8"/>
    </row>
    <row r="850">
      <c r="A850" s="2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16"/>
      <c r="Z850" s="16"/>
      <c r="AA850" s="8"/>
      <c r="AB850" s="8"/>
    </row>
    <row r="851">
      <c r="A851" s="2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16"/>
      <c r="Z851" s="16"/>
      <c r="AA851" s="8"/>
      <c r="AB851" s="8"/>
    </row>
    <row r="852">
      <c r="A852" s="2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16"/>
      <c r="Z852" s="16"/>
      <c r="AA852" s="8"/>
      <c r="AB852" s="8"/>
    </row>
    <row r="853">
      <c r="A853" s="2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16"/>
      <c r="Z853" s="16"/>
      <c r="AA853" s="8"/>
      <c r="AB853" s="8"/>
    </row>
    <row r="854">
      <c r="A854" s="2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16"/>
      <c r="Z854" s="16"/>
      <c r="AA854" s="8"/>
      <c r="AB854" s="8"/>
    </row>
    <row r="855">
      <c r="A855" s="2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16"/>
      <c r="Z855" s="16"/>
      <c r="AA855" s="8"/>
      <c r="AB855" s="8"/>
    </row>
    <row r="856">
      <c r="A856" s="2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16"/>
      <c r="Z856" s="16"/>
      <c r="AA856" s="8"/>
      <c r="AB856" s="8"/>
    </row>
    <row r="857">
      <c r="A857" s="2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16"/>
      <c r="Z857" s="16"/>
      <c r="AA857" s="8"/>
      <c r="AB857" s="8"/>
    </row>
    <row r="858">
      <c r="A858" s="2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16"/>
      <c r="Z858" s="16"/>
      <c r="AA858" s="8"/>
      <c r="AB858" s="8"/>
    </row>
    <row r="859">
      <c r="A859" s="2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16"/>
      <c r="Z859" s="16"/>
      <c r="AA859" s="8"/>
      <c r="AB859" s="8"/>
    </row>
    <row r="860">
      <c r="A860" s="2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16"/>
      <c r="Z860" s="16"/>
      <c r="AA860" s="8"/>
      <c r="AB860" s="8"/>
    </row>
    <row r="861">
      <c r="A861" s="2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16"/>
      <c r="Z861" s="16"/>
      <c r="AA861" s="8"/>
      <c r="AB861" s="8"/>
    </row>
    <row r="862">
      <c r="A862" s="2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16"/>
      <c r="Z862" s="16"/>
      <c r="AA862" s="8"/>
      <c r="AB862" s="8"/>
    </row>
    <row r="863">
      <c r="A863" s="2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16"/>
      <c r="Z863" s="16"/>
      <c r="AA863" s="8"/>
      <c r="AB863" s="8"/>
    </row>
    <row r="864">
      <c r="A864" s="2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16"/>
      <c r="Z864" s="16"/>
      <c r="AA864" s="8"/>
      <c r="AB864" s="8"/>
    </row>
    <row r="865">
      <c r="A865" s="2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16"/>
      <c r="Z865" s="16"/>
      <c r="AA865" s="8"/>
      <c r="AB865" s="8"/>
    </row>
    <row r="866">
      <c r="A866" s="2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16"/>
      <c r="Z866" s="16"/>
      <c r="AA866" s="8"/>
      <c r="AB866" s="8"/>
    </row>
    <row r="867">
      <c r="A867" s="2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16"/>
      <c r="Z867" s="16"/>
      <c r="AA867" s="8"/>
      <c r="AB867" s="8"/>
    </row>
    <row r="868">
      <c r="A868" s="2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16"/>
      <c r="Z868" s="16"/>
      <c r="AA868" s="8"/>
      <c r="AB868" s="8"/>
    </row>
    <row r="869">
      <c r="A869" s="2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16"/>
      <c r="Z869" s="16"/>
      <c r="AA869" s="8"/>
      <c r="AB869" s="8"/>
    </row>
    <row r="870">
      <c r="A870" s="2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16"/>
      <c r="Z870" s="16"/>
      <c r="AA870" s="8"/>
      <c r="AB870" s="8"/>
    </row>
    <row r="871">
      <c r="A871" s="2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16"/>
      <c r="Z871" s="16"/>
      <c r="AA871" s="8"/>
      <c r="AB871" s="8"/>
    </row>
    <row r="872">
      <c r="A872" s="2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16"/>
      <c r="Z872" s="16"/>
      <c r="AA872" s="8"/>
      <c r="AB872" s="8"/>
    </row>
    <row r="873">
      <c r="A873" s="2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16"/>
      <c r="Z873" s="16"/>
      <c r="AA873" s="8"/>
      <c r="AB873" s="8"/>
    </row>
    <row r="874">
      <c r="A874" s="2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16"/>
      <c r="Z874" s="16"/>
      <c r="AA874" s="8"/>
      <c r="AB874" s="8"/>
    </row>
    <row r="875">
      <c r="A875" s="2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16"/>
      <c r="Z875" s="16"/>
      <c r="AA875" s="8"/>
      <c r="AB875" s="8"/>
    </row>
    <row r="876">
      <c r="A876" s="2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16"/>
      <c r="Z876" s="16"/>
      <c r="AA876" s="8"/>
      <c r="AB876" s="8"/>
    </row>
    <row r="877">
      <c r="A877" s="2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16"/>
      <c r="Z877" s="16"/>
      <c r="AA877" s="8"/>
      <c r="AB877" s="8"/>
    </row>
    <row r="878">
      <c r="A878" s="2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16"/>
      <c r="Z878" s="16"/>
      <c r="AA878" s="8"/>
      <c r="AB878" s="8"/>
    </row>
    <row r="879">
      <c r="A879" s="2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16"/>
      <c r="Z879" s="16"/>
      <c r="AA879" s="8"/>
      <c r="AB879" s="8"/>
    </row>
    <row r="880">
      <c r="A880" s="2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16"/>
      <c r="Z880" s="16"/>
      <c r="AA880" s="8"/>
      <c r="AB880" s="8"/>
    </row>
    <row r="881">
      <c r="A881" s="2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16"/>
      <c r="Z881" s="16"/>
      <c r="AA881" s="8"/>
      <c r="AB881" s="8"/>
    </row>
    <row r="882">
      <c r="A882" s="2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16"/>
      <c r="Z882" s="16"/>
      <c r="AA882" s="8"/>
      <c r="AB882" s="8"/>
    </row>
    <row r="883">
      <c r="A883" s="2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16"/>
      <c r="Z883" s="16"/>
      <c r="AA883" s="8"/>
      <c r="AB883" s="8"/>
    </row>
    <row r="884">
      <c r="A884" s="2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16"/>
      <c r="Z884" s="16"/>
      <c r="AA884" s="8"/>
      <c r="AB884" s="8"/>
    </row>
    <row r="885">
      <c r="A885" s="2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16"/>
      <c r="Z885" s="16"/>
      <c r="AA885" s="8"/>
      <c r="AB885" s="8"/>
    </row>
    <row r="886">
      <c r="A886" s="2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16"/>
      <c r="Z886" s="16"/>
      <c r="AA886" s="8"/>
      <c r="AB886" s="8"/>
    </row>
    <row r="887">
      <c r="A887" s="2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16"/>
      <c r="Z887" s="16"/>
      <c r="AA887" s="8"/>
      <c r="AB887" s="8"/>
    </row>
    <row r="888">
      <c r="A888" s="2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16"/>
      <c r="Z888" s="16"/>
      <c r="AA888" s="8"/>
      <c r="AB888" s="8"/>
    </row>
    <row r="889">
      <c r="A889" s="2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16"/>
      <c r="Z889" s="16"/>
      <c r="AA889" s="8"/>
      <c r="AB889" s="8"/>
    </row>
    <row r="890">
      <c r="A890" s="2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16"/>
      <c r="Z890" s="16"/>
      <c r="AA890" s="8"/>
      <c r="AB890" s="8"/>
    </row>
    <row r="891">
      <c r="A891" s="2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16"/>
      <c r="Z891" s="16"/>
      <c r="AA891" s="8"/>
      <c r="AB891" s="8"/>
    </row>
    <row r="892">
      <c r="A892" s="2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16"/>
      <c r="Z892" s="16"/>
      <c r="AA892" s="8"/>
      <c r="AB892" s="8"/>
    </row>
    <row r="893">
      <c r="A893" s="2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16"/>
      <c r="Z893" s="16"/>
      <c r="AA893" s="8"/>
      <c r="AB893" s="8"/>
    </row>
    <row r="894">
      <c r="A894" s="2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16"/>
      <c r="Z894" s="16"/>
      <c r="AA894" s="8"/>
      <c r="AB894" s="8"/>
    </row>
    <row r="895">
      <c r="A895" s="2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16"/>
      <c r="Z895" s="16"/>
      <c r="AA895" s="8"/>
      <c r="AB895" s="8"/>
    </row>
    <row r="896">
      <c r="A896" s="2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16"/>
      <c r="Z896" s="16"/>
      <c r="AA896" s="8"/>
      <c r="AB896" s="8"/>
    </row>
    <row r="897">
      <c r="A897" s="2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16"/>
      <c r="Z897" s="16"/>
      <c r="AA897" s="8"/>
      <c r="AB897" s="8"/>
    </row>
    <row r="898">
      <c r="A898" s="2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16"/>
      <c r="Z898" s="16"/>
      <c r="AA898" s="8"/>
      <c r="AB898" s="8"/>
    </row>
    <row r="899">
      <c r="A899" s="2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16"/>
      <c r="Z899" s="16"/>
      <c r="AA899" s="8"/>
      <c r="AB899" s="8"/>
    </row>
    <row r="900">
      <c r="A900" s="2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16"/>
      <c r="Z900" s="16"/>
      <c r="AA900" s="8"/>
      <c r="AB900" s="8"/>
    </row>
    <row r="901">
      <c r="A901" s="2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16"/>
      <c r="Z901" s="16"/>
      <c r="AA901" s="8"/>
      <c r="AB901" s="8"/>
    </row>
    <row r="902">
      <c r="A902" s="2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16"/>
      <c r="Z902" s="16"/>
      <c r="AA902" s="8"/>
      <c r="AB902" s="8"/>
    </row>
    <row r="903">
      <c r="A903" s="2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16"/>
      <c r="Z903" s="16"/>
      <c r="AA903" s="8"/>
      <c r="AB903" s="8"/>
    </row>
    <row r="904">
      <c r="A904" s="2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16"/>
      <c r="Z904" s="16"/>
      <c r="AA904" s="8"/>
      <c r="AB904" s="8"/>
    </row>
    <row r="905">
      <c r="A905" s="2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16"/>
      <c r="Z905" s="16"/>
      <c r="AA905" s="8"/>
      <c r="AB905" s="8"/>
    </row>
    <row r="906">
      <c r="A906" s="2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16"/>
      <c r="Z906" s="16"/>
      <c r="AA906" s="8"/>
      <c r="AB906" s="8"/>
    </row>
    <row r="907">
      <c r="A907" s="2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16"/>
      <c r="Z907" s="16"/>
      <c r="AA907" s="8"/>
      <c r="AB907" s="8"/>
    </row>
    <row r="908">
      <c r="A908" s="2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16"/>
      <c r="Z908" s="16"/>
      <c r="AA908" s="8"/>
      <c r="AB908" s="8"/>
    </row>
    <row r="909">
      <c r="A909" s="2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16"/>
      <c r="Z909" s="16"/>
      <c r="AA909" s="8"/>
      <c r="AB909" s="8"/>
    </row>
    <row r="910">
      <c r="A910" s="2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16"/>
      <c r="Z910" s="16"/>
      <c r="AA910" s="8"/>
      <c r="AB910" s="8"/>
    </row>
    <row r="911">
      <c r="A911" s="2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16"/>
      <c r="Z911" s="16"/>
      <c r="AA911" s="8"/>
      <c r="AB911" s="8"/>
    </row>
    <row r="912">
      <c r="A912" s="2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16"/>
      <c r="Z912" s="16"/>
      <c r="AA912" s="8"/>
      <c r="AB912" s="8"/>
    </row>
    <row r="913">
      <c r="A913" s="2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16"/>
      <c r="Z913" s="16"/>
      <c r="AA913" s="8"/>
      <c r="AB913" s="8"/>
    </row>
    <row r="914">
      <c r="A914" s="2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16"/>
      <c r="Z914" s="16"/>
      <c r="AA914" s="8"/>
      <c r="AB914" s="8"/>
    </row>
    <row r="915">
      <c r="A915" s="2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16"/>
      <c r="Z915" s="16"/>
      <c r="AA915" s="8"/>
      <c r="AB915" s="8"/>
    </row>
    <row r="916">
      <c r="A916" s="2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16"/>
      <c r="Z916" s="16"/>
      <c r="AA916" s="8"/>
      <c r="AB916" s="8"/>
    </row>
    <row r="917">
      <c r="A917" s="2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16"/>
      <c r="Z917" s="16"/>
      <c r="AA917" s="8"/>
      <c r="AB917" s="8"/>
    </row>
    <row r="918">
      <c r="A918" s="2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16"/>
      <c r="Z918" s="16"/>
      <c r="AA918" s="8"/>
      <c r="AB918" s="8"/>
    </row>
    <row r="919">
      <c r="A919" s="2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16"/>
      <c r="Z919" s="16"/>
      <c r="AA919" s="8"/>
      <c r="AB919" s="8"/>
    </row>
    <row r="920">
      <c r="A920" s="2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16"/>
      <c r="Z920" s="16"/>
      <c r="AA920" s="8"/>
      <c r="AB920" s="8"/>
    </row>
    <row r="921">
      <c r="A921" s="2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16"/>
      <c r="Z921" s="16"/>
      <c r="AA921" s="8"/>
      <c r="AB921" s="8"/>
    </row>
    <row r="922">
      <c r="A922" s="2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16"/>
      <c r="Z922" s="16"/>
      <c r="AA922" s="8"/>
      <c r="AB922" s="8"/>
    </row>
    <row r="923">
      <c r="A923" s="2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16"/>
      <c r="Z923" s="16"/>
      <c r="AA923" s="8"/>
      <c r="AB923" s="8"/>
    </row>
    <row r="924">
      <c r="A924" s="2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16"/>
      <c r="Z924" s="16"/>
      <c r="AA924" s="8"/>
      <c r="AB924" s="8"/>
    </row>
    <row r="925">
      <c r="A925" s="2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16"/>
      <c r="Z925" s="16"/>
      <c r="AA925" s="8"/>
      <c r="AB925" s="8"/>
    </row>
    <row r="926">
      <c r="A926" s="2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16"/>
      <c r="Z926" s="16"/>
      <c r="AA926" s="8"/>
      <c r="AB926" s="8"/>
    </row>
    <row r="927">
      <c r="A927" s="2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16"/>
      <c r="Z927" s="16"/>
      <c r="AA927" s="8"/>
      <c r="AB927" s="8"/>
    </row>
    <row r="928">
      <c r="A928" s="2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16"/>
      <c r="Z928" s="16"/>
      <c r="AA928" s="8"/>
      <c r="AB928" s="8"/>
    </row>
    <row r="929">
      <c r="A929" s="2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16"/>
      <c r="Z929" s="16"/>
      <c r="AA929" s="8"/>
      <c r="AB929" s="8"/>
    </row>
    <row r="930">
      <c r="A930" s="2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16"/>
      <c r="Z930" s="16"/>
      <c r="AA930" s="8"/>
      <c r="AB930" s="8"/>
    </row>
    <row r="931">
      <c r="A931" s="2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16"/>
      <c r="Z931" s="16"/>
      <c r="AA931" s="8"/>
      <c r="AB931" s="8"/>
    </row>
    <row r="932">
      <c r="A932" s="2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16"/>
      <c r="Z932" s="16"/>
      <c r="AA932" s="8"/>
      <c r="AB932" s="8"/>
    </row>
    <row r="933">
      <c r="A933" s="2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16"/>
      <c r="Z933" s="16"/>
      <c r="AA933" s="8"/>
      <c r="AB933" s="8"/>
    </row>
    <row r="934">
      <c r="A934" s="2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16"/>
      <c r="Z934" s="16"/>
      <c r="AA934" s="8"/>
      <c r="AB934" s="8"/>
    </row>
    <row r="935">
      <c r="A935" s="2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16"/>
      <c r="Z935" s="16"/>
      <c r="AA935" s="8"/>
      <c r="AB935" s="8"/>
    </row>
    <row r="936">
      <c r="A936" s="2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16"/>
      <c r="Z936" s="16"/>
      <c r="AA936" s="8"/>
      <c r="AB936" s="8"/>
    </row>
    <row r="937">
      <c r="A937" s="2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16"/>
      <c r="Z937" s="16"/>
      <c r="AA937" s="8"/>
      <c r="AB937" s="8"/>
    </row>
    <row r="938">
      <c r="A938" s="2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16"/>
      <c r="Z938" s="16"/>
      <c r="AA938" s="8"/>
      <c r="AB938" s="8"/>
    </row>
    <row r="939">
      <c r="A939" s="2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16"/>
      <c r="Z939" s="16"/>
      <c r="AA939" s="8"/>
      <c r="AB939" s="8"/>
    </row>
    <row r="940">
      <c r="A940" s="2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16"/>
      <c r="Z940" s="16"/>
      <c r="AA940" s="8"/>
      <c r="AB940" s="8"/>
    </row>
    <row r="941">
      <c r="A941" s="2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16"/>
      <c r="Z941" s="16"/>
      <c r="AA941" s="8"/>
      <c r="AB941" s="8"/>
    </row>
    <row r="942">
      <c r="A942" s="2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16"/>
      <c r="Z942" s="16"/>
      <c r="AA942" s="8"/>
      <c r="AB942" s="8"/>
    </row>
    <row r="943">
      <c r="A943" s="2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16"/>
      <c r="Z943" s="16"/>
      <c r="AA943" s="8"/>
      <c r="AB943" s="8"/>
    </row>
    <row r="944">
      <c r="A944" s="2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16"/>
      <c r="Z944" s="16"/>
      <c r="AA944" s="8"/>
      <c r="AB944" s="8"/>
    </row>
    <row r="945">
      <c r="A945" s="2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16"/>
      <c r="Z945" s="16"/>
      <c r="AA945" s="8"/>
      <c r="AB945" s="8"/>
    </row>
    <row r="946">
      <c r="A946" s="2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16"/>
      <c r="Z946" s="16"/>
      <c r="AA946" s="8"/>
      <c r="AB946" s="8"/>
    </row>
    <row r="947">
      <c r="A947" s="2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16"/>
      <c r="Z947" s="16"/>
      <c r="AA947" s="8"/>
      <c r="AB947" s="8"/>
    </row>
    <row r="948">
      <c r="A948" s="2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16"/>
      <c r="Z948" s="16"/>
      <c r="AA948" s="8"/>
      <c r="AB948" s="8"/>
    </row>
    <row r="949">
      <c r="A949" s="2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16"/>
      <c r="Z949" s="16"/>
      <c r="AA949" s="8"/>
      <c r="AB949" s="8"/>
    </row>
    <row r="950">
      <c r="A950" s="2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16"/>
      <c r="Z950" s="16"/>
      <c r="AA950" s="8"/>
      <c r="AB950" s="8"/>
    </row>
    <row r="951">
      <c r="A951" s="2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16"/>
      <c r="Z951" s="16"/>
      <c r="AA951" s="8"/>
      <c r="AB951" s="8"/>
    </row>
    <row r="952">
      <c r="A952" s="2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16"/>
      <c r="Z952" s="16"/>
      <c r="AA952" s="8"/>
      <c r="AB952" s="8"/>
    </row>
    <row r="953">
      <c r="A953" s="2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16"/>
      <c r="Z953" s="16"/>
      <c r="AA953" s="8"/>
      <c r="AB953" s="8"/>
    </row>
    <row r="954">
      <c r="A954" s="2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16"/>
      <c r="Z954" s="16"/>
      <c r="AA954" s="8"/>
      <c r="AB954" s="8"/>
    </row>
    <row r="955">
      <c r="A955" s="2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16"/>
      <c r="Z955" s="16"/>
      <c r="AA955" s="8"/>
      <c r="AB955" s="8"/>
    </row>
    <row r="956">
      <c r="A956" s="2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16"/>
      <c r="Z956" s="16"/>
      <c r="AA956" s="8"/>
      <c r="AB956" s="8"/>
    </row>
    <row r="957">
      <c r="A957" s="2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16"/>
      <c r="Z957" s="16"/>
      <c r="AA957" s="8"/>
      <c r="AB957" s="8"/>
    </row>
    <row r="958">
      <c r="A958" s="2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16"/>
      <c r="Z958" s="16"/>
      <c r="AA958" s="8"/>
      <c r="AB958" s="8"/>
    </row>
    <row r="959">
      <c r="A959" s="2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16"/>
      <c r="Z959" s="16"/>
      <c r="AA959" s="8"/>
      <c r="AB959" s="8"/>
    </row>
    <row r="960">
      <c r="A960" s="2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16"/>
      <c r="Z960" s="16"/>
      <c r="AA960" s="8"/>
      <c r="AB960" s="8"/>
    </row>
    <row r="961">
      <c r="A961" s="2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16"/>
      <c r="Z961" s="16"/>
      <c r="AA961" s="8"/>
      <c r="AB961" s="8"/>
    </row>
    <row r="962">
      <c r="A962" s="2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16"/>
      <c r="Z962" s="16"/>
      <c r="AA962" s="8"/>
      <c r="AB962" s="8"/>
    </row>
    <row r="963">
      <c r="A963" s="2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16"/>
      <c r="Z963" s="16"/>
      <c r="AA963" s="8"/>
      <c r="AB963" s="8"/>
    </row>
    <row r="964">
      <c r="A964" s="2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16"/>
      <c r="Z964" s="16"/>
      <c r="AA964" s="8"/>
      <c r="AB964" s="8"/>
    </row>
    <row r="965">
      <c r="A965" s="2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16"/>
      <c r="Z965" s="16"/>
      <c r="AA965" s="8"/>
      <c r="AB965" s="8"/>
    </row>
    <row r="966">
      <c r="A966" s="2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16"/>
      <c r="Z966" s="16"/>
      <c r="AA966" s="8"/>
      <c r="AB966" s="8"/>
    </row>
    <row r="967">
      <c r="A967" s="2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16"/>
      <c r="Z967" s="16"/>
      <c r="AA967" s="8"/>
      <c r="AB967" s="8"/>
    </row>
    <row r="968">
      <c r="A968" s="2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16"/>
      <c r="Z968" s="16"/>
      <c r="AA968" s="8"/>
      <c r="AB968" s="8"/>
    </row>
    <row r="969">
      <c r="A969" s="2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16"/>
      <c r="Z969" s="16"/>
      <c r="AA969" s="8"/>
      <c r="AB969" s="8"/>
    </row>
    <row r="970">
      <c r="A970" s="2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16"/>
      <c r="Z970" s="16"/>
      <c r="AA970" s="8"/>
      <c r="AB970" s="8"/>
    </row>
    <row r="971">
      <c r="A971" s="2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16"/>
      <c r="Z971" s="16"/>
      <c r="AA971" s="8"/>
      <c r="AB971" s="8"/>
    </row>
    <row r="972">
      <c r="A972" s="2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16"/>
      <c r="Z972" s="16"/>
      <c r="AA972" s="8"/>
      <c r="AB972" s="8"/>
    </row>
    <row r="973">
      <c r="A973" s="2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16"/>
      <c r="Z973" s="16"/>
      <c r="AA973" s="8"/>
      <c r="AB973" s="8"/>
    </row>
    <row r="974">
      <c r="A974" s="2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16"/>
      <c r="Z974" s="16"/>
      <c r="AA974" s="8"/>
      <c r="AB974" s="8"/>
    </row>
    <row r="975">
      <c r="A975" s="2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16"/>
      <c r="Z975" s="16"/>
      <c r="AA975" s="8"/>
      <c r="AB975" s="8"/>
    </row>
    <row r="976">
      <c r="A976" s="2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16"/>
      <c r="Z976" s="16"/>
      <c r="AA976" s="8"/>
      <c r="AB976" s="8"/>
    </row>
    <row r="977">
      <c r="A977" s="2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16"/>
      <c r="Z977" s="16"/>
      <c r="AA977" s="8"/>
      <c r="AB977" s="8"/>
    </row>
    <row r="978">
      <c r="A978" s="2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16"/>
      <c r="Z978" s="16"/>
      <c r="AA978" s="8"/>
      <c r="AB978" s="8"/>
    </row>
    <row r="979">
      <c r="A979" s="2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16"/>
      <c r="Z979" s="16"/>
      <c r="AA979" s="8"/>
      <c r="AB979" s="8"/>
    </row>
    <row r="980">
      <c r="A980" s="2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16"/>
      <c r="Z980" s="16"/>
      <c r="AA980" s="8"/>
      <c r="AB980" s="8"/>
    </row>
    <row r="981">
      <c r="A981" s="2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16"/>
      <c r="Z981" s="16"/>
      <c r="AA981" s="8"/>
      <c r="AB981" s="8"/>
    </row>
    <row r="982">
      <c r="A982" s="2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16"/>
      <c r="Z982" s="16"/>
      <c r="AA982" s="8"/>
      <c r="AB982" s="8"/>
    </row>
    <row r="983">
      <c r="A983" s="2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16"/>
      <c r="Z983" s="16"/>
      <c r="AA983" s="8"/>
      <c r="AB983" s="8"/>
    </row>
    <row r="984">
      <c r="A984" s="2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16"/>
      <c r="Z984" s="16"/>
      <c r="AA984" s="8"/>
      <c r="AB984" s="8"/>
    </row>
    <row r="985">
      <c r="A985" s="2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16"/>
      <c r="Z985" s="16"/>
      <c r="AA985" s="8"/>
      <c r="AB985" s="8"/>
    </row>
    <row r="986">
      <c r="A986" s="2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16"/>
      <c r="Z986" s="16"/>
      <c r="AA986" s="8"/>
      <c r="AB986" s="8"/>
    </row>
    <row r="987">
      <c r="A987" s="2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16"/>
      <c r="Z987" s="16"/>
      <c r="AA987" s="8"/>
      <c r="AB987" s="8"/>
    </row>
    <row r="988">
      <c r="A988" s="2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16"/>
      <c r="Z988" s="16"/>
      <c r="AA988" s="8"/>
      <c r="AB988" s="8"/>
    </row>
    <row r="989">
      <c r="A989" s="2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16"/>
      <c r="Z989" s="16"/>
      <c r="AA989" s="8"/>
      <c r="AB989" s="8"/>
    </row>
    <row r="990">
      <c r="A990" s="2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16"/>
      <c r="Z990" s="16"/>
      <c r="AA990" s="8"/>
      <c r="AB990" s="8"/>
    </row>
    <row r="991">
      <c r="A991" s="2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16"/>
      <c r="Z991" s="16"/>
      <c r="AA991" s="8"/>
      <c r="AB991" s="8"/>
    </row>
    <row r="992">
      <c r="A992" s="2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16"/>
      <c r="Z992" s="16"/>
      <c r="AA992" s="8"/>
      <c r="AB992" s="8"/>
    </row>
    <row r="993">
      <c r="A993" s="2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16"/>
      <c r="Z993" s="16"/>
      <c r="AA993" s="8"/>
      <c r="AB993" s="8"/>
    </row>
    <row r="994">
      <c r="A994" s="2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16"/>
      <c r="Z994" s="16"/>
      <c r="AA994" s="8"/>
      <c r="AB994" s="8"/>
    </row>
    <row r="995">
      <c r="A995" s="2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16"/>
      <c r="Z995" s="16"/>
      <c r="AA995" s="8"/>
      <c r="AB995" s="8"/>
    </row>
    <row r="996">
      <c r="A996" s="2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16"/>
      <c r="Z996" s="16"/>
      <c r="AA996" s="8"/>
      <c r="AB996" s="8"/>
    </row>
    <row r="997">
      <c r="A997" s="2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16"/>
      <c r="Z997" s="16"/>
      <c r="AA997" s="8"/>
      <c r="AB997" s="8"/>
    </row>
    <row r="998">
      <c r="A998" s="2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16"/>
      <c r="Z998" s="16"/>
      <c r="AA998" s="8"/>
      <c r="AB998" s="8"/>
    </row>
    <row r="999">
      <c r="A999" s="2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16"/>
      <c r="Z999" s="16"/>
      <c r="AA999" s="8"/>
      <c r="AB999" s="8"/>
    </row>
    <row r="1000">
      <c r="A1000" s="2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16"/>
      <c r="Z1000" s="16"/>
      <c r="AA1000" s="8"/>
      <c r="AB1000" s="8"/>
    </row>
    <row r="1001">
      <c r="A1001" s="2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16"/>
      <c r="Z1001" s="16"/>
      <c r="AA1001" s="8"/>
      <c r="AB1001" s="8"/>
    </row>
    <row r="1002">
      <c r="A1002" s="2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16"/>
      <c r="Z1002" s="16"/>
      <c r="AA1002" s="8"/>
      <c r="AB1002" s="8"/>
    </row>
    <row r="1003">
      <c r="A1003" s="2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16"/>
      <c r="Z1003" s="16"/>
      <c r="AA1003" s="8"/>
      <c r="AB1003" s="8"/>
    </row>
    <row r="1004">
      <c r="A1004" s="2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16"/>
      <c r="Z1004" s="16"/>
      <c r="AA1004" s="8"/>
      <c r="AB1004" s="8"/>
    </row>
    <row r="1005">
      <c r="A1005" s="2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16"/>
      <c r="Z1005" s="16"/>
      <c r="AA1005" s="8"/>
      <c r="AB1005" s="8"/>
    </row>
    <row r="1006">
      <c r="A1006" s="2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16"/>
      <c r="Z1006" s="16"/>
      <c r="AA1006" s="8"/>
      <c r="AB1006" s="8"/>
    </row>
    <row r="1007">
      <c r="A1007" s="2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16"/>
      <c r="Z1007" s="16"/>
      <c r="AA1007" s="8"/>
      <c r="AB1007" s="8"/>
    </row>
    <row r="1008">
      <c r="A1008" s="2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16"/>
      <c r="Z1008" s="16"/>
      <c r="AA1008" s="8"/>
      <c r="AB1008" s="8"/>
    </row>
    <row r="1009">
      <c r="A1009" s="2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16"/>
      <c r="Z1009" s="16"/>
      <c r="AA1009" s="8"/>
      <c r="AB1009" s="8"/>
    </row>
    <row r="1010">
      <c r="A1010" s="2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16"/>
      <c r="Z1010" s="16"/>
      <c r="AA1010" s="8"/>
      <c r="AB1010" s="8"/>
    </row>
    <row r="1011">
      <c r="A1011" s="2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16"/>
      <c r="Z1011" s="16"/>
      <c r="AA1011" s="8"/>
      <c r="AB1011" s="8"/>
    </row>
    <row r="1012">
      <c r="A1012" s="2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16"/>
      <c r="Z1012" s="16"/>
      <c r="AA1012" s="8"/>
      <c r="AB1012" s="8"/>
    </row>
    <row r="1013">
      <c r="A1013" s="2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16"/>
      <c r="Z1013" s="16"/>
      <c r="AA1013" s="8"/>
      <c r="AB1013" s="8"/>
    </row>
    <row r="1014">
      <c r="A1014" s="2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16"/>
      <c r="Z1014" s="16"/>
      <c r="AA1014" s="8"/>
      <c r="AB1014" s="8"/>
    </row>
    <row r="1015">
      <c r="A1015" s="2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16"/>
      <c r="Z1015" s="16"/>
      <c r="AA1015" s="8"/>
      <c r="AB1015" s="8"/>
    </row>
    <row r="1016">
      <c r="A1016" s="2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16"/>
      <c r="Z1016" s="16"/>
      <c r="AA1016" s="8"/>
      <c r="AB1016" s="8"/>
    </row>
    <row r="1017">
      <c r="A1017" s="2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16"/>
      <c r="Z1017" s="16"/>
      <c r="AA1017" s="8"/>
      <c r="AB1017" s="8"/>
    </row>
    <row r="1018">
      <c r="A1018" s="2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16"/>
      <c r="Z1018" s="16"/>
      <c r="AA1018" s="8"/>
      <c r="AB1018" s="8"/>
    </row>
    <row r="1019">
      <c r="A1019" s="2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16"/>
      <c r="Z1019" s="16"/>
      <c r="AA1019" s="8"/>
      <c r="AB1019" s="8"/>
    </row>
    <row r="1020">
      <c r="A1020" s="2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16"/>
      <c r="Z1020" s="16"/>
      <c r="AA1020" s="8"/>
      <c r="AB1020" s="8"/>
    </row>
    <row r="1021">
      <c r="A1021" s="2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16"/>
      <c r="Z1021" s="16"/>
      <c r="AA1021" s="8"/>
      <c r="AB1021" s="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7" width="18.88"/>
    <col customWidth="1" min="8" max="8" width="31.13"/>
    <col customWidth="1" min="9" max="9" width="29.38"/>
    <col customWidth="1" min="10" max="10" width="27.25"/>
    <col customWidth="1" min="11" max="11" width="20.63"/>
  </cols>
  <sheetData>
    <row r="1">
      <c r="A1" s="148" t="s">
        <v>109</v>
      </c>
      <c r="I1" s="149"/>
      <c r="J1" s="150"/>
      <c r="K1" s="150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</row>
    <row r="2">
      <c r="A2" s="152" t="s">
        <v>31</v>
      </c>
      <c r="B2" s="153" t="s">
        <v>95</v>
      </c>
      <c r="C2" s="153" t="s">
        <v>96</v>
      </c>
      <c r="D2" s="153" t="s">
        <v>97</v>
      </c>
      <c r="E2" s="153" t="s">
        <v>102</v>
      </c>
      <c r="F2" s="154" t="s">
        <v>110</v>
      </c>
      <c r="G2" s="154" t="s">
        <v>111</v>
      </c>
      <c r="H2" s="154" t="s">
        <v>112</v>
      </c>
      <c r="I2" s="69"/>
      <c r="J2" s="155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>
      <c r="A3" s="62" t="s">
        <v>49</v>
      </c>
      <c r="B3" s="16">
        <v>619985.0</v>
      </c>
      <c r="C3" s="16">
        <v>705252.3</v>
      </c>
      <c r="D3" s="16">
        <v>85267.30000000005</v>
      </c>
      <c r="E3" s="16">
        <v>48957.30000000005</v>
      </c>
      <c r="F3" s="48">
        <f t="shared" ref="F3:F4" si="1">D3/C3</f>
        <v>0.1209032569</v>
      </c>
      <c r="G3" s="48">
        <f t="shared" ref="G3:G4" si="2">E3/C3</f>
        <v>0.06941813589</v>
      </c>
      <c r="H3" s="48">
        <f t="shared" ref="H3:H4" si="3">E3/B3</f>
        <v>0.07896529755</v>
      </c>
      <c r="I3" s="8"/>
    </row>
    <row r="4">
      <c r="A4" s="62" t="s">
        <v>50</v>
      </c>
      <c r="B4" s="16">
        <v>564980.0</v>
      </c>
      <c r="C4" s="16">
        <v>641844.6</v>
      </c>
      <c r="D4" s="16">
        <v>76864.59999999998</v>
      </c>
      <c r="E4" s="16">
        <v>40548.59999999998</v>
      </c>
      <c r="F4" s="48">
        <f t="shared" si="1"/>
        <v>0.1197557789</v>
      </c>
      <c r="G4" s="48">
        <f t="shared" si="2"/>
        <v>0.063175105</v>
      </c>
      <c r="H4" s="48">
        <f t="shared" si="3"/>
        <v>0.07176997416</v>
      </c>
      <c r="I4" s="8"/>
    </row>
    <row r="5">
      <c r="A5" s="156" t="s">
        <v>113</v>
      </c>
      <c r="B5" s="157"/>
      <c r="C5" s="157"/>
      <c r="D5" s="157">
        <f t="shared" ref="D5:H5" si="4">AVERAGE(D3:D4)*12</f>
        <v>972791.4</v>
      </c>
      <c r="E5" s="157">
        <f t="shared" si="4"/>
        <v>537035.4</v>
      </c>
      <c r="F5" s="158">
        <f t="shared" si="4"/>
        <v>1.443954215</v>
      </c>
      <c r="G5" s="158">
        <f t="shared" si="4"/>
        <v>0.7955594454</v>
      </c>
      <c r="H5" s="158">
        <f t="shared" si="4"/>
        <v>0.9044116302</v>
      </c>
      <c r="I5" s="11"/>
    </row>
    <row r="6" ht="17.25" customHeight="1">
      <c r="F6" s="143"/>
      <c r="H6" s="50"/>
      <c r="I6" s="120"/>
      <c r="J6" s="120"/>
      <c r="K6" s="120"/>
    </row>
    <row r="7">
      <c r="A7" s="148" t="s">
        <v>114</v>
      </c>
      <c r="I7" s="120"/>
      <c r="J7" s="120"/>
      <c r="K7" s="120"/>
    </row>
    <row r="8">
      <c r="A8" s="152" t="s">
        <v>31</v>
      </c>
      <c r="B8" s="153" t="s">
        <v>95</v>
      </c>
      <c r="C8" s="153" t="s">
        <v>96</v>
      </c>
      <c r="D8" s="153" t="s">
        <v>97</v>
      </c>
      <c r="E8" s="153" t="s">
        <v>102</v>
      </c>
      <c r="F8" s="154" t="s">
        <v>110</v>
      </c>
      <c r="G8" s="154" t="s">
        <v>111</v>
      </c>
      <c r="H8" s="154" t="s">
        <v>112</v>
      </c>
      <c r="I8" s="159"/>
      <c r="J8" s="138"/>
      <c r="K8" s="160"/>
    </row>
    <row r="9">
      <c r="A9" s="62" t="s">
        <v>49</v>
      </c>
      <c r="B9" s="16">
        <v>619985.0</v>
      </c>
      <c r="C9" s="16">
        <v>705252.3</v>
      </c>
      <c r="D9" s="16">
        <v>85267.30000000005</v>
      </c>
      <c r="E9" s="16">
        <f>48957.3+10000</f>
        <v>58957.3</v>
      </c>
      <c r="F9" s="48">
        <f t="shared" ref="F9:F10" si="5">D9/C9</f>
        <v>0.1209032569</v>
      </c>
      <c r="G9" s="48">
        <f t="shared" ref="G9:G10" si="6">E9/C9</f>
        <v>0.08359745867</v>
      </c>
      <c r="H9" s="48">
        <f t="shared" ref="H9:H10" si="7">E9/B9</f>
        <v>0.09509472003</v>
      </c>
      <c r="I9" s="136"/>
      <c r="J9" s="161"/>
      <c r="K9" s="162"/>
    </row>
    <row r="10">
      <c r="A10" s="62" t="s">
        <v>50</v>
      </c>
      <c r="B10" s="16">
        <v>564980.0</v>
      </c>
      <c r="C10" s="16">
        <v>641844.6</v>
      </c>
      <c r="D10" s="16">
        <v>76864.59999999998</v>
      </c>
      <c r="E10" s="16">
        <f>40548.6+10000</f>
        <v>50548.6</v>
      </c>
      <c r="F10" s="48">
        <f t="shared" si="5"/>
        <v>0.1197557789</v>
      </c>
      <c r="G10" s="48">
        <f t="shared" si="6"/>
        <v>0.07875520025</v>
      </c>
      <c r="H10" s="48">
        <f t="shared" si="7"/>
        <v>0.08946971574</v>
      </c>
      <c r="I10" s="136"/>
      <c r="J10" s="161"/>
      <c r="K10" s="162"/>
    </row>
    <row r="11">
      <c r="A11" s="156" t="s">
        <v>113</v>
      </c>
      <c r="B11" s="163"/>
      <c r="C11" s="163"/>
      <c r="D11" s="157">
        <f t="shared" ref="D11:H11" si="8">AVERAGE(D9:D10)*12</f>
        <v>972791.4</v>
      </c>
      <c r="E11" s="157">
        <f t="shared" si="8"/>
        <v>657035.4</v>
      </c>
      <c r="F11" s="158">
        <f t="shared" si="8"/>
        <v>1.443954215</v>
      </c>
      <c r="G11" s="158">
        <f t="shared" si="8"/>
        <v>0.9741159535</v>
      </c>
      <c r="H11" s="158">
        <f t="shared" si="8"/>
        <v>1.107386615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3">
      <c r="A13" s="148" t="s">
        <v>115</v>
      </c>
    </row>
    <row r="14">
      <c r="A14" s="152" t="s">
        <v>31</v>
      </c>
      <c r="B14" s="153" t="s">
        <v>95</v>
      </c>
      <c r="C14" s="153" t="s">
        <v>96</v>
      </c>
      <c r="D14" s="153" t="s">
        <v>97</v>
      </c>
      <c r="E14" s="153" t="s">
        <v>102</v>
      </c>
      <c r="F14" s="154" t="s">
        <v>110</v>
      </c>
      <c r="G14" s="154" t="s">
        <v>111</v>
      </c>
      <c r="H14" s="154" t="s">
        <v>112</v>
      </c>
    </row>
    <row r="15">
      <c r="A15" s="62" t="s">
        <v>49</v>
      </c>
      <c r="B15" s="16">
        <v>619985.0</v>
      </c>
      <c r="C15" s="16">
        <v>705252.3</v>
      </c>
      <c r="D15" s="16">
        <v>85267.30000000005</v>
      </c>
      <c r="E15" s="16">
        <f>48957.3+5000</f>
        <v>53957.3</v>
      </c>
      <c r="F15" s="48">
        <f t="shared" ref="F15:F16" si="9">D15/C15</f>
        <v>0.1209032569</v>
      </c>
      <c r="G15" s="48">
        <f t="shared" ref="G15:G16" si="10">E15/C15</f>
        <v>0.07650779728</v>
      </c>
      <c r="H15" s="48">
        <f t="shared" ref="H15:H16" si="11">E15/B15</f>
        <v>0.08703000879</v>
      </c>
    </row>
    <row r="16">
      <c r="A16" s="62" t="s">
        <v>50</v>
      </c>
      <c r="B16" s="16">
        <v>564980.0</v>
      </c>
      <c r="C16" s="16">
        <v>641844.6</v>
      </c>
      <c r="D16" s="16">
        <v>76864.59999999998</v>
      </c>
      <c r="E16" s="16">
        <f>40548.6+5000</f>
        <v>45548.6</v>
      </c>
      <c r="F16" s="48">
        <f t="shared" si="9"/>
        <v>0.1197557789</v>
      </c>
      <c r="G16" s="48">
        <f t="shared" si="10"/>
        <v>0.07096515262</v>
      </c>
      <c r="H16" s="48">
        <f t="shared" si="11"/>
        <v>0.08061984495</v>
      </c>
    </row>
    <row r="17">
      <c r="A17" s="156" t="s">
        <v>113</v>
      </c>
      <c r="B17" s="163"/>
      <c r="C17" s="163"/>
      <c r="D17" s="157">
        <f t="shared" ref="D17:H17" si="12">AVERAGE(D15:D16)*12</f>
        <v>972791.4</v>
      </c>
      <c r="E17" s="157">
        <f t="shared" si="12"/>
        <v>597035.4</v>
      </c>
      <c r="F17" s="158">
        <f t="shared" si="12"/>
        <v>1.443954215</v>
      </c>
      <c r="G17" s="158">
        <f t="shared" si="12"/>
        <v>0.8848376994</v>
      </c>
      <c r="H17" s="158">
        <f t="shared" si="12"/>
        <v>1.005899122</v>
      </c>
    </row>
    <row r="19">
      <c r="A19" s="164" t="s">
        <v>111</v>
      </c>
      <c r="B19" s="165" t="s">
        <v>116</v>
      </c>
      <c r="C19" s="165" t="s">
        <v>117</v>
      </c>
      <c r="D19" s="165" t="s">
        <v>118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>
      <c r="A20" s="166" t="s">
        <v>31</v>
      </c>
      <c r="B20" s="167"/>
      <c r="C20" s="167"/>
      <c r="D20" s="167"/>
    </row>
    <row r="21">
      <c r="A21" s="168" t="s">
        <v>49</v>
      </c>
      <c r="B21" s="169">
        <v>0.06941813589264444</v>
      </c>
      <c r="C21" s="169">
        <v>0.08359745866833755</v>
      </c>
      <c r="D21" s="169">
        <v>0.07650779728049097</v>
      </c>
    </row>
    <row r="22">
      <c r="A22" s="168" t="s">
        <v>50</v>
      </c>
      <c r="B22" s="169">
        <v>0.06317510500205187</v>
      </c>
      <c r="C22" s="169">
        <v>0.07875520024629015</v>
      </c>
      <c r="D22" s="169">
        <v>0.07096515262417102</v>
      </c>
    </row>
    <row r="23">
      <c r="A23" s="168"/>
      <c r="B23" s="169"/>
      <c r="C23" s="169"/>
      <c r="D23" s="169"/>
    </row>
    <row r="24" ht="38.25" customHeight="1">
      <c r="A24" s="170" t="s">
        <v>119</v>
      </c>
      <c r="B24" s="165" t="s">
        <v>116</v>
      </c>
      <c r="C24" s="165" t="s">
        <v>117</v>
      </c>
      <c r="D24" s="165" t="s">
        <v>118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>
      <c r="A25" s="171"/>
      <c r="B25" s="167"/>
      <c r="C25" s="167"/>
      <c r="D25" s="167"/>
    </row>
    <row r="26">
      <c r="A26" s="168" t="s">
        <v>49</v>
      </c>
      <c r="B26" s="169">
        <v>0.07896529754752138</v>
      </c>
      <c r="C26" s="169">
        <v>0.0950947200335492</v>
      </c>
      <c r="D26" s="169">
        <v>0.08703000879053525</v>
      </c>
    </row>
    <row r="27">
      <c r="A27" s="168" t="s">
        <v>50</v>
      </c>
      <c r="B27" s="169">
        <v>0.07176997415837724</v>
      </c>
      <c r="C27" s="169">
        <v>0.08946971574215017</v>
      </c>
      <c r="D27" s="169">
        <v>0.08061984495026372</v>
      </c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172" t="s">
        <v>113</v>
      </c>
      <c r="B30" s="165" t="s">
        <v>116</v>
      </c>
      <c r="C30" s="165" t="s">
        <v>117</v>
      </c>
      <c r="D30" s="165" t="s">
        <v>118</v>
      </c>
    </row>
    <row r="31">
      <c r="A31" s="164" t="s">
        <v>110</v>
      </c>
      <c r="B31" s="169">
        <v>1.4439542146932833</v>
      </c>
      <c r="C31" s="169">
        <v>1.4439542146932833</v>
      </c>
      <c r="D31" s="169">
        <v>1.4439542146932833</v>
      </c>
    </row>
    <row r="32">
      <c r="A32" s="164" t="s">
        <v>111</v>
      </c>
      <c r="B32" s="169">
        <v>0.7955594453681779</v>
      </c>
      <c r="C32" s="169">
        <v>0.9741159534877661</v>
      </c>
      <c r="D32" s="169">
        <v>0.8848376994279719</v>
      </c>
    </row>
    <row r="33">
      <c r="A33" s="164" t="s">
        <v>112</v>
      </c>
      <c r="B33" s="169">
        <v>0.9044116302353917</v>
      </c>
      <c r="C33" s="169">
        <v>1.1073866146541962</v>
      </c>
      <c r="D33" s="169">
        <v>1.005899122444794</v>
      </c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  <row r="39">
      <c r="A39" s="8"/>
      <c r="B39" s="8"/>
      <c r="C39" s="8"/>
      <c r="D39" s="8"/>
    </row>
  </sheetData>
  <mergeCells count="4">
    <mergeCell ref="A1:H1"/>
    <mergeCell ref="A7:H7"/>
    <mergeCell ref="A13:H13"/>
    <mergeCell ref="A24:A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sheetData>
    <row r="1">
      <c r="A1" s="29"/>
      <c r="B1" s="30"/>
      <c r="C1" s="31" t="s">
        <v>49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3"/>
      <c r="AH1" s="34" t="s">
        <v>50</v>
      </c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3"/>
      <c r="BJ1" s="30"/>
      <c r="BK1" s="30"/>
      <c r="BL1" s="30"/>
      <c r="BM1" s="30"/>
      <c r="BN1" s="30"/>
    </row>
    <row r="2">
      <c r="A2" s="35" t="s">
        <v>0</v>
      </c>
      <c r="B2" s="36" t="s">
        <v>1</v>
      </c>
      <c r="C2" s="37">
        <v>1.0</v>
      </c>
      <c r="D2" s="38">
        <f t="shared" ref="D2:AG2" si="1">C2+1</f>
        <v>2</v>
      </c>
      <c r="E2" s="38">
        <f t="shared" si="1"/>
        <v>3</v>
      </c>
      <c r="F2" s="38">
        <f t="shared" si="1"/>
        <v>4</v>
      </c>
      <c r="G2" s="38">
        <f t="shared" si="1"/>
        <v>5</v>
      </c>
      <c r="H2" s="38">
        <f t="shared" si="1"/>
        <v>6</v>
      </c>
      <c r="I2" s="38">
        <f t="shared" si="1"/>
        <v>7</v>
      </c>
      <c r="J2" s="38">
        <f t="shared" si="1"/>
        <v>8</v>
      </c>
      <c r="K2" s="38">
        <f t="shared" si="1"/>
        <v>9</v>
      </c>
      <c r="L2" s="38">
        <f t="shared" si="1"/>
        <v>10</v>
      </c>
      <c r="M2" s="38">
        <f t="shared" si="1"/>
        <v>11</v>
      </c>
      <c r="N2" s="38">
        <f t="shared" si="1"/>
        <v>12</v>
      </c>
      <c r="O2" s="38">
        <f t="shared" si="1"/>
        <v>13</v>
      </c>
      <c r="P2" s="38">
        <f t="shared" si="1"/>
        <v>14</v>
      </c>
      <c r="Q2" s="38">
        <f t="shared" si="1"/>
        <v>15</v>
      </c>
      <c r="R2" s="38">
        <f t="shared" si="1"/>
        <v>16</v>
      </c>
      <c r="S2" s="38">
        <f t="shared" si="1"/>
        <v>17</v>
      </c>
      <c r="T2" s="38">
        <f t="shared" si="1"/>
        <v>18</v>
      </c>
      <c r="U2" s="38">
        <f t="shared" si="1"/>
        <v>19</v>
      </c>
      <c r="V2" s="38">
        <f t="shared" si="1"/>
        <v>20</v>
      </c>
      <c r="W2" s="38">
        <f t="shared" si="1"/>
        <v>21</v>
      </c>
      <c r="X2" s="38">
        <f t="shared" si="1"/>
        <v>22</v>
      </c>
      <c r="Y2" s="38">
        <f t="shared" si="1"/>
        <v>23</v>
      </c>
      <c r="Z2" s="38">
        <f t="shared" si="1"/>
        <v>24</v>
      </c>
      <c r="AA2" s="38">
        <f t="shared" si="1"/>
        <v>25</v>
      </c>
      <c r="AB2" s="38">
        <f t="shared" si="1"/>
        <v>26</v>
      </c>
      <c r="AC2" s="38">
        <f t="shared" si="1"/>
        <v>27</v>
      </c>
      <c r="AD2" s="38">
        <f t="shared" si="1"/>
        <v>28</v>
      </c>
      <c r="AE2" s="38">
        <f t="shared" si="1"/>
        <v>29</v>
      </c>
      <c r="AF2" s="38">
        <f t="shared" si="1"/>
        <v>30</v>
      </c>
      <c r="AG2" s="38">
        <f t="shared" si="1"/>
        <v>31</v>
      </c>
      <c r="AH2" s="38">
        <f>1</f>
        <v>1</v>
      </c>
      <c r="AI2" s="38">
        <f t="shared" ref="AI2:BI2" si="2">AH2+1</f>
        <v>2</v>
      </c>
      <c r="AJ2" s="38">
        <f t="shared" si="2"/>
        <v>3</v>
      </c>
      <c r="AK2" s="38">
        <f t="shared" si="2"/>
        <v>4</v>
      </c>
      <c r="AL2" s="38">
        <f t="shared" si="2"/>
        <v>5</v>
      </c>
      <c r="AM2" s="38">
        <f t="shared" si="2"/>
        <v>6</v>
      </c>
      <c r="AN2" s="38">
        <f t="shared" si="2"/>
        <v>7</v>
      </c>
      <c r="AO2" s="38">
        <f t="shared" si="2"/>
        <v>8</v>
      </c>
      <c r="AP2" s="38">
        <f t="shared" si="2"/>
        <v>9</v>
      </c>
      <c r="AQ2" s="38">
        <f t="shared" si="2"/>
        <v>10</v>
      </c>
      <c r="AR2" s="38">
        <f t="shared" si="2"/>
        <v>11</v>
      </c>
      <c r="AS2" s="38">
        <f t="shared" si="2"/>
        <v>12</v>
      </c>
      <c r="AT2" s="38">
        <f t="shared" si="2"/>
        <v>13</v>
      </c>
      <c r="AU2" s="38">
        <f t="shared" si="2"/>
        <v>14</v>
      </c>
      <c r="AV2" s="38">
        <f t="shared" si="2"/>
        <v>15</v>
      </c>
      <c r="AW2" s="38">
        <f t="shared" si="2"/>
        <v>16</v>
      </c>
      <c r="AX2" s="38">
        <f t="shared" si="2"/>
        <v>17</v>
      </c>
      <c r="AY2" s="38">
        <f t="shared" si="2"/>
        <v>18</v>
      </c>
      <c r="AZ2" s="38">
        <f t="shared" si="2"/>
        <v>19</v>
      </c>
      <c r="BA2" s="38">
        <f t="shared" si="2"/>
        <v>20</v>
      </c>
      <c r="BB2" s="38">
        <f t="shared" si="2"/>
        <v>21</v>
      </c>
      <c r="BC2" s="38">
        <f t="shared" si="2"/>
        <v>22</v>
      </c>
      <c r="BD2" s="38">
        <f t="shared" si="2"/>
        <v>23</v>
      </c>
      <c r="BE2" s="38">
        <f t="shared" si="2"/>
        <v>24</v>
      </c>
      <c r="BF2" s="38">
        <f t="shared" si="2"/>
        <v>25</v>
      </c>
      <c r="BG2" s="38">
        <f t="shared" si="2"/>
        <v>26</v>
      </c>
      <c r="BH2" s="38">
        <f t="shared" si="2"/>
        <v>27</v>
      </c>
      <c r="BI2" s="38">
        <f t="shared" si="2"/>
        <v>28</v>
      </c>
      <c r="BJ2" s="39"/>
      <c r="BK2" s="39"/>
      <c r="BL2" s="36"/>
      <c r="BM2" s="36"/>
      <c r="BN2" s="36"/>
    </row>
    <row r="3">
      <c r="A3" s="40">
        <v>1.0</v>
      </c>
      <c r="B3" s="41" t="s">
        <v>5</v>
      </c>
      <c r="C3" s="42">
        <f>( VLOOKUP($B3,'sales volume'!$B$1:$DP$21,C$2*2,0) + VLOOKUP($B3,'sales volume'!$B$1:$DP$21,C$2*2+1,0))</f>
        <v>0</v>
      </c>
      <c r="D3" s="42">
        <f>( VLOOKUP($B3,'sales volume'!$B$1:$DP$21,D$2*2,0) + VLOOKUP($B3,'sales volume'!$B$1:$DP$21,D$2*2+1,0))</f>
        <v>10</v>
      </c>
      <c r="E3" s="42">
        <f>( VLOOKUP($B3,'sales volume'!$B$1:$DP$21,E$2*2,0) + VLOOKUP($B3,'sales volume'!$B$1:$DP$21,E$2*2+1,0))</f>
        <v>17</v>
      </c>
      <c r="F3" s="42">
        <f>( VLOOKUP($B3,'sales volume'!$B$1:$DP$21,F$2*2,0) + VLOOKUP($B3,'sales volume'!$B$1:$DP$21,F$2*2+1,0))</f>
        <v>3</v>
      </c>
      <c r="G3" s="42">
        <f>( VLOOKUP($B3,'sales volume'!$B$1:$DP$21,G$2*2,0) + VLOOKUP($B3,'sales volume'!$B$1:$DP$21,G$2*2+1,0))</f>
        <v>15</v>
      </c>
      <c r="H3" s="42">
        <f>( VLOOKUP($B3,'sales volume'!$B$1:$DP$21,H$2*2,0) + VLOOKUP($B3,'sales volume'!$B$1:$DP$21,H$2*2+1,0))</f>
        <v>10</v>
      </c>
      <c r="I3" s="42">
        <f>( VLOOKUP($B3,'sales volume'!$B$1:$DP$21,I$2*2,0) + VLOOKUP($B3,'sales volume'!$B$1:$DP$21,I$2*2+1,0))</f>
        <v>5</v>
      </c>
      <c r="J3" s="42">
        <f>( VLOOKUP($B3,'sales volume'!$B$1:$DP$21,J$2*2,0) + VLOOKUP($B3,'sales volume'!$B$1:$DP$21,J$2*2+1,0))</f>
        <v>4</v>
      </c>
      <c r="K3" s="42">
        <f>( VLOOKUP($B3,'sales volume'!$B$1:$DP$21,K$2*2,0) + VLOOKUP($B3,'sales volume'!$B$1:$DP$21,K$2*2+1,0))</f>
        <v>5</v>
      </c>
      <c r="L3" s="42">
        <f>( VLOOKUP($B3,'sales volume'!$B$1:$DP$21,L$2*2,0) + VLOOKUP($B3,'sales volume'!$B$1:$DP$21,L$2*2+1,0))</f>
        <v>1</v>
      </c>
      <c r="M3" s="42">
        <f>( VLOOKUP($B3,'sales volume'!$B$1:$DP$21,M$2*2,0) + VLOOKUP($B3,'sales volume'!$B$1:$DP$21,M$2*2+1,0))</f>
        <v>14</v>
      </c>
      <c r="N3" s="42">
        <f>( VLOOKUP($B3,'sales volume'!$B$1:$DP$21,N$2*2,0) + VLOOKUP($B3,'sales volume'!$B$1:$DP$21,N$2*2+1,0))</f>
        <v>7</v>
      </c>
      <c r="O3" s="42">
        <f>( VLOOKUP($B3,'sales volume'!$B$1:$DP$21,O$2*2,0) + VLOOKUP($B3,'sales volume'!$B$1:$DP$21,O$2*2+1,0))</f>
        <v>25</v>
      </c>
      <c r="P3" s="42">
        <f>( VLOOKUP($B3,'sales volume'!$B$1:$DP$21,P$2*2,0) + VLOOKUP($B3,'sales volume'!$B$1:$DP$21,P$2*2+1,0))</f>
        <v>0</v>
      </c>
      <c r="Q3" s="42">
        <f>( VLOOKUP($B3,'sales volume'!$B$1:$DP$21,Q$2*2,0) + VLOOKUP($B3,'sales volume'!$B$1:$DP$21,Q$2*2+1,0))</f>
        <v>0</v>
      </c>
      <c r="R3" s="42">
        <f>( VLOOKUP($B3,'sales volume'!$B$1:$DP$21,R$2*2,0) + VLOOKUP($B3,'sales volume'!$B$1:$DP$21,R$2*2+1,0))</f>
        <v>6</v>
      </c>
      <c r="S3" s="42">
        <f>( VLOOKUP($B3,'sales volume'!$B$1:$DP$21,S$2*2,0) + VLOOKUP($B3,'sales volume'!$B$1:$DP$21,S$2*2+1,0))</f>
        <v>10</v>
      </c>
      <c r="T3" s="42">
        <f>( VLOOKUP($B3,'sales volume'!$B$1:$DP$21,T$2*2,0) + VLOOKUP($B3,'sales volume'!$B$1:$DP$21,T$2*2+1,0))</f>
        <v>6</v>
      </c>
      <c r="U3" s="42">
        <f>( VLOOKUP($B3,'sales volume'!$B$1:$DP$21,U$2*2,0) + VLOOKUP($B3,'sales volume'!$B$1:$DP$21,U$2*2+1,0))</f>
        <v>0</v>
      </c>
      <c r="V3" s="42">
        <f>( VLOOKUP($B3,'sales volume'!$B$1:$DP$21,V$2*2,0) + VLOOKUP($B3,'sales volume'!$B$1:$DP$21,V$2*2+1,0))</f>
        <v>5</v>
      </c>
      <c r="W3" s="42">
        <f>( VLOOKUP($B3,'sales volume'!$B$1:$DP$21,W$2*2,0) + VLOOKUP($B3,'sales volume'!$B$1:$DP$21,W$2*2+1,0))</f>
        <v>20</v>
      </c>
      <c r="X3" s="42">
        <f>( VLOOKUP($B3,'sales volume'!$B$1:$DP$21,X$2*2,0) + VLOOKUP($B3,'sales volume'!$B$1:$DP$21,X$2*2+1,0))</f>
        <v>1</v>
      </c>
      <c r="Y3" s="42">
        <f>( VLOOKUP($B3,'sales volume'!$B$1:$DP$21,Y$2*2,0) + VLOOKUP($B3,'sales volume'!$B$1:$DP$21,Y$2*2+1,0))</f>
        <v>2</v>
      </c>
      <c r="Z3" s="42">
        <f>( VLOOKUP($B3,'sales volume'!$B$1:$DP$21,Z$2*2,0) + VLOOKUP($B3,'sales volume'!$B$1:$DP$21,Z$2*2+1,0))</f>
        <v>6</v>
      </c>
      <c r="AA3" s="42">
        <f>( VLOOKUP($B3,'sales volume'!$B$1:$DP$21,AA$2*2,0) + VLOOKUP($B3,'sales volume'!$B$1:$DP$21,AA$2*2+1,0))</f>
        <v>0</v>
      </c>
      <c r="AB3" s="42">
        <f>( VLOOKUP($B3,'sales volume'!$B$1:$DP$21,AB$2*2,0) + VLOOKUP($B3,'sales volume'!$B$1:$DP$21,AB$2*2+1,0))</f>
        <v>15</v>
      </c>
      <c r="AC3" s="42">
        <f>( VLOOKUP($B3,'sales volume'!$B$1:$DP$21,AC$2*2,0) + VLOOKUP($B3,'sales volume'!$B$1:$DP$21,AC$2*2+1,0))</f>
        <v>21</v>
      </c>
      <c r="AD3" s="42">
        <f>( VLOOKUP($B3,'sales volume'!$B$1:$DP$21,AD$2*2,0) + VLOOKUP($B3,'sales volume'!$B$1:$DP$21,AD$2*2+1,0))</f>
        <v>30</v>
      </c>
      <c r="AE3" s="42">
        <f>( VLOOKUP($B3,'sales volume'!$B$1:$DP$21,AE$2*2,0) + VLOOKUP($B3,'sales volume'!$B$1:$DP$21,AE$2*2+1,0))</f>
        <v>2</v>
      </c>
      <c r="AF3" s="42">
        <f>( VLOOKUP($B3,'sales volume'!$B$1:$DP$21,AF$2*2,0) + VLOOKUP($B3,'sales volume'!$B$1:$DP$21,AF$2*2+1,0))</f>
        <v>1</v>
      </c>
      <c r="AG3" s="42">
        <f>( VLOOKUP($B3,'sales volume'!$B$1:$DP$21,AG$2*2,0) + VLOOKUP($B3,'sales volume'!$B$1:$DP$21,AG$2*2+1,0))</f>
        <v>0</v>
      </c>
      <c r="AH3" s="42">
        <f>( VLOOKUP($B3,'sales volume'!$B$1:$DP$21,AH$2*2+62,0) + VLOOKUP($B3,'sales volume'!$B$1:$DP$21,(AH$2*2+1)+62,0))</f>
        <v>0</v>
      </c>
      <c r="AI3" s="42">
        <f>( VLOOKUP($B3,'sales volume'!$B$1:$DP$21,AI$2*2+62,0) + VLOOKUP($B3,'sales volume'!$B$1:$DP$21,(AI$2*2+1)+62,0))</f>
        <v>4</v>
      </c>
      <c r="AJ3" s="42">
        <f>( VLOOKUP($B3,'sales volume'!$B$1:$DP$21,AJ$2*2+62,0) + VLOOKUP($B3,'sales volume'!$B$1:$DP$21,(AJ$2*2+1)+62,0))</f>
        <v>10</v>
      </c>
      <c r="AK3" s="42">
        <f>( VLOOKUP($B3,'sales volume'!$B$1:$DP$21,AK$2*2+62,0) + VLOOKUP($B3,'sales volume'!$B$1:$DP$21,(AK$2*2+1)+62,0))</f>
        <v>1</v>
      </c>
      <c r="AL3" s="42">
        <f>( VLOOKUP($B3,'sales volume'!$B$1:$DP$21,AL$2*2+62,0) + VLOOKUP($B3,'sales volume'!$B$1:$DP$21,(AL$2*2+1)+62,0))</f>
        <v>2</v>
      </c>
      <c r="AM3" s="42">
        <f>( VLOOKUP($B3,'sales volume'!$B$1:$DP$21,AM$2*2+62,0) + VLOOKUP($B3,'sales volume'!$B$1:$DP$21,(AM$2*2+1)+62,0))</f>
        <v>35</v>
      </c>
      <c r="AN3" s="42">
        <f>( VLOOKUP($B3,'sales volume'!$B$1:$DP$21,AN$2*2+62,0) + VLOOKUP($B3,'sales volume'!$B$1:$DP$21,(AN$2*2+1)+62,0))</f>
        <v>4</v>
      </c>
      <c r="AO3" s="42">
        <f>( VLOOKUP($B3,'sales volume'!$B$1:$DP$21,AO$2*2+62,0) + VLOOKUP($B3,'sales volume'!$B$1:$DP$21,(AO$2*2+1)+62,0))</f>
        <v>0</v>
      </c>
      <c r="AP3" s="42">
        <f>( VLOOKUP($B3,'sales volume'!$B$1:$DP$21,AP$2*2+62,0) + VLOOKUP($B3,'sales volume'!$B$1:$DP$21,(AP$2*2+1)+62,0))</f>
        <v>38</v>
      </c>
      <c r="AQ3" s="42">
        <f>( VLOOKUP($B3,'sales volume'!$B$1:$DP$21,AQ$2*2+62,0) + VLOOKUP($B3,'sales volume'!$B$1:$DP$21,(AQ$2*2+1)+62,0))</f>
        <v>1</v>
      </c>
      <c r="AR3" s="42">
        <f>( VLOOKUP($B3,'sales volume'!$B$1:$DP$21,AR$2*2+62,0) + VLOOKUP($B3,'sales volume'!$B$1:$DP$21,(AR$2*2+1)+62,0))</f>
        <v>0</v>
      </c>
      <c r="AS3" s="42">
        <f>( VLOOKUP($B3,'sales volume'!$B$1:$DP$21,AS$2*2+62,0) + VLOOKUP($B3,'sales volume'!$B$1:$DP$21,(AS$2*2+1)+62,0))</f>
        <v>0</v>
      </c>
      <c r="AT3" s="42">
        <f>( VLOOKUP($B3,'sales volume'!$B$1:$DP$21,AT$2*2+62,0) + VLOOKUP($B3,'sales volume'!$B$1:$DP$21,(AT$2*2+1)+62,0))</f>
        <v>10</v>
      </c>
      <c r="AU3" s="42">
        <f>( VLOOKUP($B3,'sales volume'!$B$1:$DP$21,AU$2*2+62,0) + VLOOKUP($B3,'sales volume'!$B$1:$DP$21,(AU$2*2+1)+62,0))</f>
        <v>8</v>
      </c>
      <c r="AV3" s="42">
        <f>( VLOOKUP($B3,'sales volume'!$B$1:$DP$21,AV$2*2+62,0) + VLOOKUP($B3,'sales volume'!$B$1:$DP$21,(AV$2*2+1)+62,0))</f>
        <v>7</v>
      </c>
      <c r="AW3" s="42">
        <f>( VLOOKUP($B3,'sales volume'!$B$1:$DP$21,AW$2*2+62,0) + VLOOKUP($B3,'sales volume'!$B$1:$DP$21,(AW$2*2+1)+62,0))</f>
        <v>18</v>
      </c>
      <c r="AX3" s="42">
        <f>( VLOOKUP($B3,'sales volume'!$B$1:$DP$21,AX$2*2+62,0) + VLOOKUP($B3,'sales volume'!$B$1:$DP$21,(AX$2*2+1)+62,0))</f>
        <v>9</v>
      </c>
      <c r="AY3" s="42">
        <f>( VLOOKUP($B3,'sales volume'!$B$1:$DP$21,AY$2*2+62,0) + VLOOKUP($B3,'sales volume'!$B$1:$DP$21,(AY$2*2+1)+62,0))</f>
        <v>18</v>
      </c>
      <c r="AZ3" s="42">
        <f>( VLOOKUP($B3,'sales volume'!$B$1:$DP$21,AZ$2*2+62,0) + VLOOKUP($B3,'sales volume'!$B$1:$DP$21,(AZ$2*2+1)+62,0))</f>
        <v>30</v>
      </c>
      <c r="BA3" s="42">
        <f>( VLOOKUP($B3,'sales volume'!$B$1:$DP$21,BA$2*2+62,0) + VLOOKUP($B3,'sales volume'!$B$1:$DP$21,(BA$2*2+1)+62,0))</f>
        <v>9</v>
      </c>
      <c r="BB3" s="42">
        <f>( VLOOKUP($B3,'sales volume'!$B$1:$DP$21,BB$2*2+62,0) + VLOOKUP($B3,'sales volume'!$B$1:$DP$21,(BB$2*2+1)+62,0))</f>
        <v>17</v>
      </c>
      <c r="BC3" s="42">
        <f>( VLOOKUP($B3,'sales volume'!$B$1:$DP$21,BC$2*2+62,0) + VLOOKUP($B3,'sales volume'!$B$1:$DP$21,(BC$2*2+1)+62,0))</f>
        <v>2</v>
      </c>
      <c r="BD3" s="42">
        <f>( VLOOKUP($B3,'sales volume'!$B$1:$DP$21,BD$2*2+62,0) + VLOOKUP($B3,'sales volume'!$B$1:$DP$21,(BD$2*2+1)+62,0))</f>
        <v>10</v>
      </c>
      <c r="BE3" s="42">
        <f>( VLOOKUP($B3,'sales volume'!$B$1:$DP$21,BE$2*2+62,0) + VLOOKUP($B3,'sales volume'!$B$1:$DP$21,(BE$2*2+1)+62,0))</f>
        <v>0</v>
      </c>
      <c r="BF3" s="42">
        <f>( VLOOKUP($B3,'sales volume'!$B$1:$DP$21,BF$2*2+62,0) + VLOOKUP($B3,'sales volume'!$B$1:$DP$21,(BF$2*2+1)+62,0))</f>
        <v>0</v>
      </c>
      <c r="BG3" s="42">
        <f>( VLOOKUP($B3,'sales volume'!$B$1:$DP$21,BG$2*2+62,0) + VLOOKUP($B3,'sales volume'!$B$1:$DP$21,(BG$2*2+1)+62,0))</f>
        <v>4</v>
      </c>
      <c r="BH3" s="42">
        <f>( VLOOKUP($B3,'sales volume'!$B$1:$DP$21,BH$2*2+62,0) + VLOOKUP($B3,'sales volume'!$B$1:$DP$21,(BH$2*2+1)+62,0))</f>
        <v>10</v>
      </c>
      <c r="BI3" s="42">
        <f>( VLOOKUP($B3,'sales volume'!$B$1:$DP$21,BI$2*2+62,0) + VLOOKUP($B3,'sales volume'!$B$1:$DP$21,(BI$2*2+1)+62,0))</f>
        <v>9</v>
      </c>
      <c r="BJ3" s="8"/>
      <c r="BK3" s="8"/>
    </row>
    <row r="4">
      <c r="A4" s="41">
        <v>2.0</v>
      </c>
      <c r="B4" s="41" t="s">
        <v>6</v>
      </c>
      <c r="C4" s="42">
        <f>( VLOOKUP($B4,'sales volume'!$B$1:$DP$21,C$2*2,0) + VLOOKUP($B4,'sales volume'!$B$1:$DP$21,C$2*2+1,0))</f>
        <v>1</v>
      </c>
      <c r="D4" s="42">
        <f>( VLOOKUP($B4,'sales volume'!$B$1:$DP$21,D$2*2,0) + VLOOKUP($B4,'sales volume'!$B$1:$DP$21,D$2*2+1,0))</f>
        <v>5</v>
      </c>
      <c r="E4" s="42">
        <f>( VLOOKUP($B4,'sales volume'!$B$1:$DP$21,E$2*2,0) + VLOOKUP($B4,'sales volume'!$B$1:$DP$21,E$2*2+1,0))</f>
        <v>0</v>
      </c>
      <c r="F4" s="42">
        <f>( VLOOKUP($B4,'sales volume'!$B$1:$DP$21,F$2*2,0) + VLOOKUP($B4,'sales volume'!$B$1:$DP$21,F$2*2+1,0))</f>
        <v>5</v>
      </c>
      <c r="G4" s="42">
        <f>( VLOOKUP($B4,'sales volume'!$B$1:$DP$21,G$2*2,0) + VLOOKUP($B4,'sales volume'!$B$1:$DP$21,G$2*2+1,0))</f>
        <v>2</v>
      </c>
      <c r="H4" s="42">
        <f>( VLOOKUP($B4,'sales volume'!$B$1:$DP$21,H$2*2,0) + VLOOKUP($B4,'sales volume'!$B$1:$DP$21,H$2*2+1,0))</f>
        <v>0</v>
      </c>
      <c r="I4" s="42">
        <f>( VLOOKUP($B4,'sales volume'!$B$1:$DP$21,I$2*2,0) + VLOOKUP($B4,'sales volume'!$B$1:$DP$21,I$2*2+1,0))</f>
        <v>0</v>
      </c>
      <c r="J4" s="42">
        <f>( VLOOKUP($B4,'sales volume'!$B$1:$DP$21,J$2*2,0) + VLOOKUP($B4,'sales volume'!$B$1:$DP$21,J$2*2+1,0))</f>
        <v>5</v>
      </c>
      <c r="K4" s="42">
        <f>( VLOOKUP($B4,'sales volume'!$B$1:$DP$21,K$2*2,0) + VLOOKUP($B4,'sales volume'!$B$1:$DP$21,K$2*2+1,0))</f>
        <v>0</v>
      </c>
      <c r="L4" s="42">
        <f>( VLOOKUP($B4,'sales volume'!$B$1:$DP$21,L$2*2,0) + VLOOKUP($B4,'sales volume'!$B$1:$DP$21,L$2*2+1,0))</f>
        <v>0</v>
      </c>
      <c r="M4" s="42">
        <f>( VLOOKUP($B4,'sales volume'!$B$1:$DP$21,M$2*2,0) + VLOOKUP($B4,'sales volume'!$B$1:$DP$21,M$2*2+1,0))</f>
        <v>0</v>
      </c>
      <c r="N4" s="42">
        <f>( VLOOKUP($B4,'sales volume'!$B$1:$DP$21,N$2*2,0) + VLOOKUP($B4,'sales volume'!$B$1:$DP$21,N$2*2+1,0))</f>
        <v>10</v>
      </c>
      <c r="O4" s="42">
        <f>( VLOOKUP($B4,'sales volume'!$B$1:$DP$21,O$2*2,0) + VLOOKUP($B4,'sales volume'!$B$1:$DP$21,O$2*2+1,0))</f>
        <v>0</v>
      </c>
      <c r="P4" s="42">
        <f>( VLOOKUP($B4,'sales volume'!$B$1:$DP$21,P$2*2,0) + VLOOKUP($B4,'sales volume'!$B$1:$DP$21,P$2*2+1,0))</f>
        <v>0</v>
      </c>
      <c r="Q4" s="42">
        <f>( VLOOKUP($B4,'sales volume'!$B$1:$DP$21,Q$2*2,0) + VLOOKUP($B4,'sales volume'!$B$1:$DP$21,Q$2*2+1,0))</f>
        <v>0</v>
      </c>
      <c r="R4" s="42">
        <f>( VLOOKUP($B4,'sales volume'!$B$1:$DP$21,R$2*2,0) + VLOOKUP($B4,'sales volume'!$B$1:$DP$21,R$2*2+1,0))</f>
        <v>10</v>
      </c>
      <c r="S4" s="42">
        <f>( VLOOKUP($B4,'sales volume'!$B$1:$DP$21,S$2*2,0) + VLOOKUP($B4,'sales volume'!$B$1:$DP$21,S$2*2+1,0))</f>
        <v>20</v>
      </c>
      <c r="T4" s="42">
        <f>( VLOOKUP($B4,'sales volume'!$B$1:$DP$21,T$2*2,0) + VLOOKUP($B4,'sales volume'!$B$1:$DP$21,T$2*2+1,0))</f>
        <v>8</v>
      </c>
      <c r="U4" s="42">
        <f>( VLOOKUP($B4,'sales volume'!$B$1:$DP$21,U$2*2,0) + VLOOKUP($B4,'sales volume'!$B$1:$DP$21,U$2*2+1,0))</f>
        <v>9</v>
      </c>
      <c r="V4" s="42">
        <f>( VLOOKUP($B4,'sales volume'!$B$1:$DP$21,V$2*2,0) + VLOOKUP($B4,'sales volume'!$B$1:$DP$21,V$2*2+1,0))</f>
        <v>20</v>
      </c>
      <c r="W4" s="42">
        <f>( VLOOKUP($B4,'sales volume'!$B$1:$DP$21,W$2*2,0) + VLOOKUP($B4,'sales volume'!$B$1:$DP$21,W$2*2+1,0))</f>
        <v>17</v>
      </c>
      <c r="X4" s="42">
        <f>( VLOOKUP($B4,'sales volume'!$B$1:$DP$21,X$2*2,0) + VLOOKUP($B4,'sales volume'!$B$1:$DP$21,X$2*2+1,0))</f>
        <v>16</v>
      </c>
      <c r="Y4" s="42">
        <f>( VLOOKUP($B4,'sales volume'!$B$1:$DP$21,Y$2*2,0) + VLOOKUP($B4,'sales volume'!$B$1:$DP$21,Y$2*2+1,0))</f>
        <v>9</v>
      </c>
      <c r="Z4" s="42">
        <f>( VLOOKUP($B4,'sales volume'!$B$1:$DP$21,Z$2*2,0) + VLOOKUP($B4,'sales volume'!$B$1:$DP$21,Z$2*2+1,0))</f>
        <v>0</v>
      </c>
      <c r="AA4" s="42">
        <f>( VLOOKUP($B4,'sales volume'!$B$1:$DP$21,AA$2*2,0) + VLOOKUP($B4,'sales volume'!$B$1:$DP$21,AA$2*2+1,0))</f>
        <v>4</v>
      </c>
      <c r="AB4" s="42">
        <f>( VLOOKUP($B4,'sales volume'!$B$1:$DP$21,AB$2*2,0) + VLOOKUP($B4,'sales volume'!$B$1:$DP$21,AB$2*2+1,0))</f>
        <v>1</v>
      </c>
      <c r="AC4" s="42">
        <f>( VLOOKUP($B4,'sales volume'!$B$1:$DP$21,AC$2*2,0) + VLOOKUP($B4,'sales volume'!$B$1:$DP$21,AC$2*2+1,0))</f>
        <v>3</v>
      </c>
      <c r="AD4" s="42">
        <f>( VLOOKUP($B4,'sales volume'!$B$1:$DP$21,AD$2*2,0) + VLOOKUP($B4,'sales volume'!$B$1:$DP$21,AD$2*2+1,0))</f>
        <v>0</v>
      </c>
      <c r="AE4" s="42">
        <f>( VLOOKUP($B4,'sales volume'!$B$1:$DP$21,AE$2*2,0) + VLOOKUP($B4,'sales volume'!$B$1:$DP$21,AE$2*2+1,0))</f>
        <v>0</v>
      </c>
      <c r="AF4" s="42">
        <f>( VLOOKUP($B4,'sales volume'!$B$1:$DP$21,AF$2*2,0) + VLOOKUP($B4,'sales volume'!$B$1:$DP$21,AF$2*2+1,0))</f>
        <v>0</v>
      </c>
      <c r="AG4" s="42">
        <f>( VLOOKUP($B4,'sales volume'!$B$1:$DP$21,AG$2*2,0) + VLOOKUP($B4,'sales volume'!$B$1:$DP$21,AG$2*2+1,0))</f>
        <v>0</v>
      </c>
      <c r="AH4" s="42">
        <f>( VLOOKUP($B4,'sales volume'!$B$1:$DP$21,AH$2*2+62,0) + VLOOKUP($B4,'sales volume'!$B$1:$DP$21,(AH$2*2+1)+62,0))</f>
        <v>2</v>
      </c>
      <c r="AI4" s="42">
        <f>( VLOOKUP($B4,'sales volume'!$B$1:$DP$21,AI$2*2+62,0) + VLOOKUP($B4,'sales volume'!$B$1:$DP$21,(AI$2*2+1)+62,0))</f>
        <v>0</v>
      </c>
      <c r="AJ4" s="42">
        <f>( VLOOKUP($B4,'sales volume'!$B$1:$DP$21,AJ$2*2+62,0) + VLOOKUP($B4,'sales volume'!$B$1:$DP$21,(AJ$2*2+1)+62,0))</f>
        <v>10</v>
      </c>
      <c r="AK4" s="42">
        <f>( VLOOKUP($B4,'sales volume'!$B$1:$DP$21,AK$2*2+62,0) + VLOOKUP($B4,'sales volume'!$B$1:$DP$21,(AK$2*2+1)+62,0))</f>
        <v>1</v>
      </c>
      <c r="AL4" s="42">
        <f>( VLOOKUP($B4,'sales volume'!$B$1:$DP$21,AL$2*2+62,0) + VLOOKUP($B4,'sales volume'!$B$1:$DP$21,(AL$2*2+1)+62,0))</f>
        <v>0</v>
      </c>
      <c r="AM4" s="42">
        <f>( VLOOKUP($B4,'sales volume'!$B$1:$DP$21,AM$2*2+62,0) + VLOOKUP($B4,'sales volume'!$B$1:$DP$21,(AM$2*2+1)+62,0))</f>
        <v>55</v>
      </c>
      <c r="AN4" s="42">
        <f>( VLOOKUP($B4,'sales volume'!$B$1:$DP$21,AN$2*2+62,0) + VLOOKUP($B4,'sales volume'!$B$1:$DP$21,(AN$2*2+1)+62,0))</f>
        <v>1</v>
      </c>
      <c r="AO4" s="42">
        <f>( VLOOKUP($B4,'sales volume'!$B$1:$DP$21,AO$2*2+62,0) + VLOOKUP($B4,'sales volume'!$B$1:$DP$21,(AO$2*2+1)+62,0))</f>
        <v>0</v>
      </c>
      <c r="AP4" s="42">
        <f>( VLOOKUP($B4,'sales volume'!$B$1:$DP$21,AP$2*2+62,0) + VLOOKUP($B4,'sales volume'!$B$1:$DP$21,(AP$2*2+1)+62,0))</f>
        <v>0</v>
      </c>
      <c r="AQ4" s="42">
        <f>( VLOOKUP($B4,'sales volume'!$B$1:$DP$21,AQ$2*2+62,0) + VLOOKUP($B4,'sales volume'!$B$1:$DP$21,(AQ$2*2+1)+62,0))</f>
        <v>0</v>
      </c>
      <c r="AR4" s="42">
        <f>( VLOOKUP($B4,'sales volume'!$B$1:$DP$21,AR$2*2+62,0) + VLOOKUP($B4,'sales volume'!$B$1:$DP$21,(AR$2*2+1)+62,0))</f>
        <v>4</v>
      </c>
      <c r="AS4" s="42">
        <f>( VLOOKUP($B4,'sales volume'!$B$1:$DP$21,AS$2*2+62,0) + VLOOKUP($B4,'sales volume'!$B$1:$DP$21,(AS$2*2+1)+62,0))</f>
        <v>0</v>
      </c>
      <c r="AT4" s="42">
        <f>( VLOOKUP($B4,'sales volume'!$B$1:$DP$21,AT$2*2+62,0) + VLOOKUP($B4,'sales volume'!$B$1:$DP$21,(AT$2*2+1)+62,0))</f>
        <v>0</v>
      </c>
      <c r="AU4" s="42">
        <f>( VLOOKUP($B4,'sales volume'!$B$1:$DP$21,AU$2*2+62,0) + VLOOKUP($B4,'sales volume'!$B$1:$DP$21,(AU$2*2+1)+62,0))</f>
        <v>0</v>
      </c>
      <c r="AV4" s="42">
        <f>( VLOOKUP($B4,'sales volume'!$B$1:$DP$21,AV$2*2+62,0) + VLOOKUP($B4,'sales volume'!$B$1:$DP$21,(AV$2*2+1)+62,0))</f>
        <v>15</v>
      </c>
      <c r="AW4" s="42">
        <f>( VLOOKUP($B4,'sales volume'!$B$1:$DP$21,AW$2*2+62,0) + VLOOKUP($B4,'sales volume'!$B$1:$DP$21,(AW$2*2+1)+62,0))</f>
        <v>0</v>
      </c>
      <c r="AX4" s="42">
        <f>( VLOOKUP($B4,'sales volume'!$B$1:$DP$21,AX$2*2+62,0) + VLOOKUP($B4,'sales volume'!$B$1:$DP$21,(AX$2*2+1)+62,0))</f>
        <v>30</v>
      </c>
      <c r="AY4" s="42">
        <f>( VLOOKUP($B4,'sales volume'!$B$1:$DP$21,AY$2*2+62,0) + VLOOKUP($B4,'sales volume'!$B$1:$DP$21,(AY$2*2+1)+62,0))</f>
        <v>25</v>
      </c>
      <c r="AZ4" s="42">
        <f>( VLOOKUP($B4,'sales volume'!$B$1:$DP$21,AZ$2*2+62,0) + VLOOKUP($B4,'sales volume'!$B$1:$DP$21,(AZ$2*2+1)+62,0))</f>
        <v>1</v>
      </c>
      <c r="BA4" s="42">
        <f>( VLOOKUP($B4,'sales volume'!$B$1:$DP$21,BA$2*2+62,0) + VLOOKUP($B4,'sales volume'!$B$1:$DP$21,(BA$2*2+1)+62,0))</f>
        <v>15</v>
      </c>
      <c r="BB4" s="42">
        <f>( VLOOKUP($B4,'sales volume'!$B$1:$DP$21,BB$2*2+62,0) + VLOOKUP($B4,'sales volume'!$B$1:$DP$21,(BB$2*2+1)+62,0))</f>
        <v>0</v>
      </c>
      <c r="BC4" s="42">
        <f>( VLOOKUP($B4,'sales volume'!$B$1:$DP$21,BC$2*2+62,0) + VLOOKUP($B4,'sales volume'!$B$1:$DP$21,(BC$2*2+1)+62,0))</f>
        <v>2</v>
      </c>
      <c r="BD4" s="42">
        <f>( VLOOKUP($B4,'sales volume'!$B$1:$DP$21,BD$2*2+62,0) + VLOOKUP($B4,'sales volume'!$B$1:$DP$21,(BD$2*2+1)+62,0))</f>
        <v>7</v>
      </c>
      <c r="BE4" s="42">
        <f>( VLOOKUP($B4,'sales volume'!$B$1:$DP$21,BE$2*2+62,0) + VLOOKUP($B4,'sales volume'!$B$1:$DP$21,(BE$2*2+1)+62,0))</f>
        <v>0</v>
      </c>
      <c r="BF4" s="42">
        <f>( VLOOKUP($B4,'sales volume'!$B$1:$DP$21,BF$2*2+62,0) + VLOOKUP($B4,'sales volume'!$B$1:$DP$21,(BF$2*2+1)+62,0))</f>
        <v>0</v>
      </c>
      <c r="BG4" s="42">
        <f>( VLOOKUP($B4,'sales volume'!$B$1:$DP$21,BG$2*2+62,0) + VLOOKUP($B4,'sales volume'!$B$1:$DP$21,(BG$2*2+1)+62,0))</f>
        <v>14</v>
      </c>
      <c r="BH4" s="42">
        <f>( VLOOKUP($B4,'sales volume'!$B$1:$DP$21,BH$2*2+62,0) + VLOOKUP($B4,'sales volume'!$B$1:$DP$21,(BH$2*2+1)+62,0))</f>
        <v>0</v>
      </c>
      <c r="BI4" s="42">
        <f>( VLOOKUP($B4,'sales volume'!$B$1:$DP$21,BI$2*2+62,0) + VLOOKUP($B4,'sales volume'!$B$1:$DP$21,(BI$2*2+1)+62,0))</f>
        <v>0</v>
      </c>
      <c r="BJ4" s="8"/>
    </row>
    <row r="5">
      <c r="A5" s="41">
        <v>3.0</v>
      </c>
      <c r="B5" s="41" t="s">
        <v>7</v>
      </c>
      <c r="C5" s="42">
        <f>( VLOOKUP($B5,'sales volume'!$B$1:$DP$21,C$2*2,0) + VLOOKUP($B5,'sales volume'!$B$1:$DP$21,C$2*2+1,0))</f>
        <v>12</v>
      </c>
      <c r="D5" s="42">
        <f>( VLOOKUP($B5,'sales volume'!$B$1:$DP$21,D$2*2,0) + VLOOKUP($B5,'sales volume'!$B$1:$DP$21,D$2*2+1,0))</f>
        <v>4</v>
      </c>
      <c r="E5" s="42">
        <f>( VLOOKUP($B5,'sales volume'!$B$1:$DP$21,E$2*2,0) + VLOOKUP($B5,'sales volume'!$B$1:$DP$21,E$2*2+1,0))</f>
        <v>10</v>
      </c>
      <c r="F5" s="42">
        <f>( VLOOKUP($B5,'sales volume'!$B$1:$DP$21,F$2*2,0) + VLOOKUP($B5,'sales volume'!$B$1:$DP$21,F$2*2+1,0))</f>
        <v>0</v>
      </c>
      <c r="G5" s="42">
        <f>( VLOOKUP($B5,'sales volume'!$B$1:$DP$21,G$2*2,0) + VLOOKUP($B5,'sales volume'!$B$1:$DP$21,G$2*2+1,0))</f>
        <v>0</v>
      </c>
      <c r="H5" s="42">
        <f>( VLOOKUP($B5,'sales volume'!$B$1:$DP$21,H$2*2,0) + VLOOKUP($B5,'sales volume'!$B$1:$DP$21,H$2*2+1,0))</f>
        <v>0</v>
      </c>
      <c r="I5" s="42">
        <f>( VLOOKUP($B5,'sales volume'!$B$1:$DP$21,I$2*2,0) + VLOOKUP($B5,'sales volume'!$B$1:$DP$21,I$2*2+1,0))</f>
        <v>15</v>
      </c>
      <c r="J5" s="42">
        <f>( VLOOKUP($B5,'sales volume'!$B$1:$DP$21,J$2*2,0) + VLOOKUP($B5,'sales volume'!$B$1:$DP$21,J$2*2+1,0))</f>
        <v>0</v>
      </c>
      <c r="K5" s="42">
        <f>( VLOOKUP($B5,'sales volume'!$B$1:$DP$21,K$2*2,0) + VLOOKUP($B5,'sales volume'!$B$1:$DP$21,K$2*2+1,0))</f>
        <v>6</v>
      </c>
      <c r="L5" s="42">
        <f>( VLOOKUP($B5,'sales volume'!$B$1:$DP$21,L$2*2,0) + VLOOKUP($B5,'sales volume'!$B$1:$DP$21,L$2*2+1,0))</f>
        <v>0</v>
      </c>
      <c r="M5" s="42">
        <f>( VLOOKUP($B5,'sales volume'!$B$1:$DP$21,M$2*2,0) + VLOOKUP($B5,'sales volume'!$B$1:$DP$21,M$2*2+1,0))</f>
        <v>0</v>
      </c>
      <c r="N5" s="42">
        <f>( VLOOKUP($B5,'sales volume'!$B$1:$DP$21,N$2*2,0) + VLOOKUP($B5,'sales volume'!$B$1:$DP$21,N$2*2+1,0))</f>
        <v>10</v>
      </c>
      <c r="O5" s="42">
        <f>( VLOOKUP($B5,'sales volume'!$B$1:$DP$21,O$2*2,0) + VLOOKUP($B5,'sales volume'!$B$1:$DP$21,O$2*2+1,0))</f>
        <v>0</v>
      </c>
      <c r="P5" s="42">
        <f>( VLOOKUP($B5,'sales volume'!$B$1:$DP$21,P$2*2,0) + VLOOKUP($B5,'sales volume'!$B$1:$DP$21,P$2*2+1,0))</f>
        <v>0</v>
      </c>
      <c r="Q5" s="42">
        <f>( VLOOKUP($B5,'sales volume'!$B$1:$DP$21,Q$2*2,0) + VLOOKUP($B5,'sales volume'!$B$1:$DP$21,Q$2*2+1,0))</f>
        <v>0</v>
      </c>
      <c r="R5" s="42">
        <f>( VLOOKUP($B5,'sales volume'!$B$1:$DP$21,R$2*2,0) + VLOOKUP($B5,'sales volume'!$B$1:$DP$21,R$2*2+1,0))</f>
        <v>0</v>
      </c>
      <c r="S5" s="42">
        <f>( VLOOKUP($B5,'sales volume'!$B$1:$DP$21,S$2*2,0) + VLOOKUP($B5,'sales volume'!$B$1:$DP$21,S$2*2+1,0))</f>
        <v>4</v>
      </c>
      <c r="T5" s="42">
        <f>( VLOOKUP($B5,'sales volume'!$B$1:$DP$21,T$2*2,0) + VLOOKUP($B5,'sales volume'!$B$1:$DP$21,T$2*2+1,0))</f>
        <v>0</v>
      </c>
      <c r="U5" s="42">
        <f>( VLOOKUP($B5,'sales volume'!$B$1:$DP$21,U$2*2,0) + VLOOKUP($B5,'sales volume'!$B$1:$DP$21,U$2*2+1,0))</f>
        <v>0</v>
      </c>
      <c r="V5" s="42">
        <f>( VLOOKUP($B5,'sales volume'!$B$1:$DP$21,V$2*2,0) + VLOOKUP($B5,'sales volume'!$B$1:$DP$21,V$2*2+1,0))</f>
        <v>5</v>
      </c>
      <c r="W5" s="42">
        <f>( VLOOKUP($B5,'sales volume'!$B$1:$DP$21,W$2*2,0) + VLOOKUP($B5,'sales volume'!$B$1:$DP$21,W$2*2+1,0))</f>
        <v>2</v>
      </c>
      <c r="X5" s="42">
        <f>( VLOOKUP($B5,'sales volume'!$B$1:$DP$21,X$2*2,0) + VLOOKUP($B5,'sales volume'!$B$1:$DP$21,X$2*2+1,0))</f>
        <v>8</v>
      </c>
      <c r="Y5" s="42">
        <f>( VLOOKUP($B5,'sales volume'!$B$1:$DP$21,Y$2*2,0) + VLOOKUP($B5,'sales volume'!$B$1:$DP$21,Y$2*2+1,0))</f>
        <v>35</v>
      </c>
      <c r="Z5" s="42">
        <f>( VLOOKUP($B5,'sales volume'!$B$1:$DP$21,Z$2*2,0) + VLOOKUP($B5,'sales volume'!$B$1:$DP$21,Z$2*2+1,0))</f>
        <v>6</v>
      </c>
      <c r="AA5" s="42">
        <f>( VLOOKUP($B5,'sales volume'!$B$1:$DP$21,AA$2*2,0) + VLOOKUP($B5,'sales volume'!$B$1:$DP$21,AA$2*2+1,0))</f>
        <v>9</v>
      </c>
      <c r="AB5" s="42">
        <f>( VLOOKUP($B5,'sales volume'!$B$1:$DP$21,AB$2*2,0) + VLOOKUP($B5,'sales volume'!$B$1:$DP$21,AB$2*2+1,0))</f>
        <v>1</v>
      </c>
      <c r="AC5" s="42">
        <f>( VLOOKUP($B5,'sales volume'!$B$1:$DP$21,AC$2*2,0) + VLOOKUP($B5,'sales volume'!$B$1:$DP$21,AC$2*2+1,0))</f>
        <v>10</v>
      </c>
      <c r="AD5" s="42">
        <f>( VLOOKUP($B5,'sales volume'!$B$1:$DP$21,AD$2*2,0) + VLOOKUP($B5,'sales volume'!$B$1:$DP$21,AD$2*2+1,0))</f>
        <v>10</v>
      </c>
      <c r="AE5" s="42">
        <f>( VLOOKUP($B5,'sales volume'!$B$1:$DP$21,AE$2*2,0) + VLOOKUP($B5,'sales volume'!$B$1:$DP$21,AE$2*2+1,0))</f>
        <v>9</v>
      </c>
      <c r="AF5" s="42">
        <f>( VLOOKUP($B5,'sales volume'!$B$1:$DP$21,AF$2*2,0) + VLOOKUP($B5,'sales volume'!$B$1:$DP$21,AF$2*2+1,0))</f>
        <v>4</v>
      </c>
      <c r="AG5" s="42">
        <f>( VLOOKUP($B5,'sales volume'!$B$1:$DP$21,AG$2*2,0) + VLOOKUP($B5,'sales volume'!$B$1:$DP$21,AG$2*2+1,0))</f>
        <v>0</v>
      </c>
      <c r="AH5" s="42">
        <f>( VLOOKUP($B5,'sales volume'!$B$1:$DP$21,AH$2*2+62,0) + VLOOKUP($B5,'sales volume'!$B$1:$DP$21,(AH$2*2+1)+62,0))</f>
        <v>0</v>
      </c>
      <c r="AI5" s="42">
        <f>( VLOOKUP($B5,'sales volume'!$B$1:$DP$21,AI$2*2+62,0) + VLOOKUP($B5,'sales volume'!$B$1:$DP$21,(AI$2*2+1)+62,0))</f>
        <v>8</v>
      </c>
      <c r="AJ5" s="42">
        <f>( VLOOKUP($B5,'sales volume'!$B$1:$DP$21,AJ$2*2+62,0) + VLOOKUP($B5,'sales volume'!$B$1:$DP$21,(AJ$2*2+1)+62,0))</f>
        <v>0</v>
      </c>
      <c r="AK5" s="42">
        <f>( VLOOKUP($B5,'sales volume'!$B$1:$DP$21,AK$2*2+62,0) + VLOOKUP($B5,'sales volume'!$B$1:$DP$21,(AK$2*2+1)+62,0))</f>
        <v>2</v>
      </c>
      <c r="AL5" s="42">
        <f>( VLOOKUP($B5,'sales volume'!$B$1:$DP$21,AL$2*2+62,0) + VLOOKUP($B5,'sales volume'!$B$1:$DP$21,(AL$2*2+1)+62,0))</f>
        <v>4</v>
      </c>
      <c r="AM5" s="42">
        <f>( VLOOKUP($B5,'sales volume'!$B$1:$DP$21,AM$2*2+62,0) + VLOOKUP($B5,'sales volume'!$B$1:$DP$21,(AM$2*2+1)+62,0))</f>
        <v>0</v>
      </c>
      <c r="AN5" s="42">
        <f>( VLOOKUP($B5,'sales volume'!$B$1:$DP$21,AN$2*2+62,0) + VLOOKUP($B5,'sales volume'!$B$1:$DP$21,(AN$2*2+1)+62,0))</f>
        <v>0</v>
      </c>
      <c r="AO5" s="42">
        <f>( VLOOKUP($B5,'sales volume'!$B$1:$DP$21,AO$2*2+62,0) + VLOOKUP($B5,'sales volume'!$B$1:$DP$21,(AO$2*2+1)+62,0))</f>
        <v>0</v>
      </c>
      <c r="AP5" s="42">
        <f>( VLOOKUP($B5,'sales volume'!$B$1:$DP$21,AP$2*2+62,0) + VLOOKUP($B5,'sales volume'!$B$1:$DP$21,(AP$2*2+1)+62,0))</f>
        <v>0</v>
      </c>
      <c r="AQ5" s="42">
        <f>( VLOOKUP($B5,'sales volume'!$B$1:$DP$21,AQ$2*2+62,0) + VLOOKUP($B5,'sales volume'!$B$1:$DP$21,(AQ$2*2+1)+62,0))</f>
        <v>0</v>
      </c>
      <c r="AR5" s="42">
        <f>( VLOOKUP($B5,'sales volume'!$B$1:$DP$21,AR$2*2+62,0) + VLOOKUP($B5,'sales volume'!$B$1:$DP$21,(AR$2*2+1)+62,0))</f>
        <v>0</v>
      </c>
      <c r="AS5" s="42">
        <f>( VLOOKUP($B5,'sales volume'!$B$1:$DP$21,AS$2*2+62,0) + VLOOKUP($B5,'sales volume'!$B$1:$DP$21,(AS$2*2+1)+62,0))</f>
        <v>5</v>
      </c>
      <c r="AT5" s="42">
        <f>( VLOOKUP($B5,'sales volume'!$B$1:$DP$21,AT$2*2+62,0) + VLOOKUP($B5,'sales volume'!$B$1:$DP$21,(AT$2*2+1)+62,0))</f>
        <v>0</v>
      </c>
      <c r="AU5" s="42">
        <f>( VLOOKUP($B5,'sales volume'!$B$1:$DP$21,AU$2*2+62,0) + VLOOKUP($B5,'sales volume'!$B$1:$DP$21,(AU$2*2+1)+62,0))</f>
        <v>0</v>
      </c>
      <c r="AV5" s="42">
        <f>( VLOOKUP($B5,'sales volume'!$B$1:$DP$21,AV$2*2+62,0) + VLOOKUP($B5,'sales volume'!$B$1:$DP$21,(AV$2*2+1)+62,0))</f>
        <v>5</v>
      </c>
      <c r="AW5" s="42">
        <f>( VLOOKUP($B5,'sales volume'!$B$1:$DP$21,AW$2*2+62,0) + VLOOKUP($B5,'sales volume'!$B$1:$DP$21,(AW$2*2+1)+62,0))</f>
        <v>0</v>
      </c>
      <c r="AX5" s="42">
        <f>( VLOOKUP($B5,'sales volume'!$B$1:$DP$21,AX$2*2+62,0) + VLOOKUP($B5,'sales volume'!$B$1:$DP$21,(AX$2*2+1)+62,0))</f>
        <v>0</v>
      </c>
      <c r="AY5" s="42">
        <f>( VLOOKUP($B5,'sales volume'!$B$1:$DP$21,AY$2*2+62,0) + VLOOKUP($B5,'sales volume'!$B$1:$DP$21,(AY$2*2+1)+62,0))</f>
        <v>5</v>
      </c>
      <c r="AZ5" s="42">
        <f>( VLOOKUP($B5,'sales volume'!$B$1:$DP$21,AZ$2*2+62,0) + VLOOKUP($B5,'sales volume'!$B$1:$DP$21,(AZ$2*2+1)+62,0))</f>
        <v>0</v>
      </c>
      <c r="BA5" s="42">
        <f>( VLOOKUP($B5,'sales volume'!$B$1:$DP$21,BA$2*2+62,0) + VLOOKUP($B5,'sales volume'!$B$1:$DP$21,(BA$2*2+1)+62,0))</f>
        <v>0</v>
      </c>
      <c r="BB5" s="42">
        <f>( VLOOKUP($B5,'sales volume'!$B$1:$DP$21,BB$2*2+62,0) + VLOOKUP($B5,'sales volume'!$B$1:$DP$21,(BB$2*2+1)+62,0))</f>
        <v>0</v>
      </c>
      <c r="BC5" s="42">
        <f>( VLOOKUP($B5,'sales volume'!$B$1:$DP$21,BC$2*2+62,0) + VLOOKUP($B5,'sales volume'!$B$1:$DP$21,(BC$2*2+1)+62,0))</f>
        <v>0</v>
      </c>
      <c r="BD5" s="42">
        <f>( VLOOKUP($B5,'sales volume'!$B$1:$DP$21,BD$2*2+62,0) + VLOOKUP($B5,'sales volume'!$B$1:$DP$21,(BD$2*2+1)+62,0))</f>
        <v>0</v>
      </c>
      <c r="BE5" s="42">
        <f>( VLOOKUP($B5,'sales volume'!$B$1:$DP$21,BE$2*2+62,0) + VLOOKUP($B5,'sales volume'!$B$1:$DP$21,(BE$2*2+1)+62,0))</f>
        <v>0</v>
      </c>
      <c r="BF5" s="42">
        <f>( VLOOKUP($B5,'sales volume'!$B$1:$DP$21,BF$2*2+62,0) + VLOOKUP($B5,'sales volume'!$B$1:$DP$21,(BF$2*2+1)+62,0))</f>
        <v>0</v>
      </c>
      <c r="BG5" s="42">
        <f>( VLOOKUP($B5,'sales volume'!$B$1:$DP$21,BG$2*2+62,0) + VLOOKUP($B5,'sales volume'!$B$1:$DP$21,(BG$2*2+1)+62,0))</f>
        <v>14</v>
      </c>
      <c r="BH5" s="42">
        <f>( VLOOKUP($B5,'sales volume'!$B$1:$DP$21,BH$2*2+62,0) + VLOOKUP($B5,'sales volume'!$B$1:$DP$21,(BH$2*2+1)+62,0))</f>
        <v>0</v>
      </c>
      <c r="BI5" s="42">
        <f>( VLOOKUP($B5,'sales volume'!$B$1:$DP$21,BI$2*2+62,0) + VLOOKUP($B5,'sales volume'!$B$1:$DP$21,(BI$2*2+1)+62,0))</f>
        <v>0</v>
      </c>
      <c r="BJ5" s="8"/>
    </row>
    <row r="6">
      <c r="A6" s="41">
        <v>4.0</v>
      </c>
      <c r="B6" s="41" t="s">
        <v>8</v>
      </c>
      <c r="C6" s="42">
        <f>( VLOOKUP($B6,'sales volume'!$B$1:$DP$21,C$2*2,0) + VLOOKUP($B6,'sales volume'!$B$1:$DP$21,C$2*2+1,0))</f>
        <v>0</v>
      </c>
      <c r="D6" s="42">
        <f>( VLOOKUP($B6,'sales volume'!$B$1:$DP$21,D$2*2,0) + VLOOKUP($B6,'sales volume'!$B$1:$DP$21,D$2*2+1,0))</f>
        <v>0</v>
      </c>
      <c r="E6" s="42">
        <f>( VLOOKUP($B6,'sales volume'!$B$1:$DP$21,E$2*2,0) + VLOOKUP($B6,'sales volume'!$B$1:$DP$21,E$2*2+1,0))</f>
        <v>0</v>
      </c>
      <c r="F6" s="42">
        <f>( VLOOKUP($B6,'sales volume'!$B$1:$DP$21,F$2*2,0) + VLOOKUP($B6,'sales volume'!$B$1:$DP$21,F$2*2+1,0))</f>
        <v>0</v>
      </c>
      <c r="G6" s="42">
        <f>( VLOOKUP($B6,'sales volume'!$B$1:$DP$21,G$2*2,0) + VLOOKUP($B6,'sales volume'!$B$1:$DP$21,G$2*2+1,0))</f>
        <v>10</v>
      </c>
      <c r="H6" s="42">
        <f>( VLOOKUP($B6,'sales volume'!$B$1:$DP$21,H$2*2,0) + VLOOKUP($B6,'sales volume'!$B$1:$DP$21,H$2*2+1,0))</f>
        <v>2</v>
      </c>
      <c r="I6" s="42">
        <f>( VLOOKUP($B6,'sales volume'!$B$1:$DP$21,I$2*2,0) + VLOOKUP($B6,'sales volume'!$B$1:$DP$21,I$2*2+1,0))</f>
        <v>0</v>
      </c>
      <c r="J6" s="42">
        <f>( VLOOKUP($B6,'sales volume'!$B$1:$DP$21,J$2*2,0) + VLOOKUP($B6,'sales volume'!$B$1:$DP$21,J$2*2+1,0))</f>
        <v>0</v>
      </c>
      <c r="K6" s="42">
        <f>( VLOOKUP($B6,'sales volume'!$B$1:$DP$21,K$2*2,0) + VLOOKUP($B6,'sales volume'!$B$1:$DP$21,K$2*2+1,0))</f>
        <v>0</v>
      </c>
      <c r="L6" s="42">
        <f>( VLOOKUP($B6,'sales volume'!$B$1:$DP$21,L$2*2,0) + VLOOKUP($B6,'sales volume'!$B$1:$DP$21,L$2*2+1,0))</f>
        <v>2</v>
      </c>
      <c r="M6" s="42">
        <f>( VLOOKUP($B6,'sales volume'!$B$1:$DP$21,M$2*2,0) + VLOOKUP($B6,'sales volume'!$B$1:$DP$21,M$2*2+1,0))</f>
        <v>5</v>
      </c>
      <c r="N6" s="42">
        <f>( VLOOKUP($B6,'sales volume'!$B$1:$DP$21,N$2*2,0) + VLOOKUP($B6,'sales volume'!$B$1:$DP$21,N$2*2+1,0))</f>
        <v>0</v>
      </c>
      <c r="O6" s="42">
        <f>( VLOOKUP($B6,'sales volume'!$B$1:$DP$21,O$2*2,0) + VLOOKUP($B6,'sales volume'!$B$1:$DP$21,O$2*2+1,0))</f>
        <v>24</v>
      </c>
      <c r="P6" s="42">
        <f>( VLOOKUP($B6,'sales volume'!$B$1:$DP$21,P$2*2,0) + VLOOKUP($B6,'sales volume'!$B$1:$DP$21,P$2*2+1,0))</f>
        <v>0</v>
      </c>
      <c r="Q6" s="42">
        <f>( VLOOKUP($B6,'sales volume'!$B$1:$DP$21,Q$2*2,0) + VLOOKUP($B6,'sales volume'!$B$1:$DP$21,Q$2*2+1,0))</f>
        <v>0</v>
      </c>
      <c r="R6" s="42">
        <f>( VLOOKUP($B6,'sales volume'!$B$1:$DP$21,R$2*2,0) + VLOOKUP($B6,'sales volume'!$B$1:$DP$21,R$2*2+1,0))</f>
        <v>10</v>
      </c>
      <c r="S6" s="42">
        <f>( VLOOKUP($B6,'sales volume'!$B$1:$DP$21,S$2*2,0) + VLOOKUP($B6,'sales volume'!$B$1:$DP$21,S$2*2+1,0))</f>
        <v>25</v>
      </c>
      <c r="T6" s="42">
        <f>( VLOOKUP($B6,'sales volume'!$B$1:$DP$21,T$2*2,0) + VLOOKUP($B6,'sales volume'!$B$1:$DP$21,T$2*2+1,0))</f>
        <v>25</v>
      </c>
      <c r="U6" s="42">
        <f>( VLOOKUP($B6,'sales volume'!$B$1:$DP$21,U$2*2,0) + VLOOKUP($B6,'sales volume'!$B$1:$DP$21,U$2*2+1,0))</f>
        <v>0</v>
      </c>
      <c r="V6" s="42">
        <f>( VLOOKUP($B6,'sales volume'!$B$1:$DP$21,V$2*2,0) + VLOOKUP($B6,'sales volume'!$B$1:$DP$21,V$2*2+1,0))</f>
        <v>0</v>
      </c>
      <c r="W6" s="42">
        <f>( VLOOKUP($B6,'sales volume'!$B$1:$DP$21,W$2*2,0) + VLOOKUP($B6,'sales volume'!$B$1:$DP$21,W$2*2+1,0))</f>
        <v>0</v>
      </c>
      <c r="X6" s="42">
        <f>( VLOOKUP($B6,'sales volume'!$B$1:$DP$21,X$2*2,0) + VLOOKUP($B6,'sales volume'!$B$1:$DP$21,X$2*2+1,0))</f>
        <v>0</v>
      </c>
      <c r="Y6" s="42">
        <f>( VLOOKUP($B6,'sales volume'!$B$1:$DP$21,Y$2*2,0) + VLOOKUP($B6,'sales volume'!$B$1:$DP$21,Y$2*2+1,0))</f>
        <v>0</v>
      </c>
      <c r="Z6" s="42">
        <f>( VLOOKUP($B6,'sales volume'!$B$1:$DP$21,Z$2*2,0) + VLOOKUP($B6,'sales volume'!$B$1:$DP$21,Z$2*2+1,0))</f>
        <v>0</v>
      </c>
      <c r="AA6" s="42">
        <f>( VLOOKUP($B6,'sales volume'!$B$1:$DP$21,AA$2*2,0) + VLOOKUP($B6,'sales volume'!$B$1:$DP$21,AA$2*2+1,0))</f>
        <v>0</v>
      </c>
      <c r="AB6" s="42">
        <f>( VLOOKUP($B6,'sales volume'!$B$1:$DP$21,AB$2*2,0) + VLOOKUP($B6,'sales volume'!$B$1:$DP$21,AB$2*2+1,0))</f>
        <v>0</v>
      </c>
      <c r="AC6" s="42">
        <f>( VLOOKUP($B6,'sales volume'!$B$1:$DP$21,AC$2*2,0) + VLOOKUP($B6,'sales volume'!$B$1:$DP$21,AC$2*2+1,0))</f>
        <v>0</v>
      </c>
      <c r="AD6" s="42">
        <f>( VLOOKUP($B6,'sales volume'!$B$1:$DP$21,AD$2*2,0) + VLOOKUP($B6,'sales volume'!$B$1:$DP$21,AD$2*2+1,0))</f>
        <v>0</v>
      </c>
      <c r="AE6" s="42">
        <f>( VLOOKUP($B6,'sales volume'!$B$1:$DP$21,AE$2*2,0) + VLOOKUP($B6,'sales volume'!$B$1:$DP$21,AE$2*2+1,0))</f>
        <v>0</v>
      </c>
      <c r="AF6" s="42">
        <f>( VLOOKUP($B6,'sales volume'!$B$1:$DP$21,AF$2*2,0) + VLOOKUP($B6,'sales volume'!$B$1:$DP$21,AF$2*2+1,0))</f>
        <v>9</v>
      </c>
      <c r="AG6" s="42">
        <f>( VLOOKUP($B6,'sales volume'!$B$1:$DP$21,AG$2*2,0) + VLOOKUP($B6,'sales volume'!$B$1:$DP$21,AG$2*2+1,0))</f>
        <v>0</v>
      </c>
      <c r="AH6" s="42">
        <f>( VLOOKUP($B6,'sales volume'!$B$1:$DP$21,AH$2*2+62,0) + VLOOKUP($B6,'sales volume'!$B$1:$DP$21,(AH$2*2+1)+62,0))</f>
        <v>1</v>
      </c>
      <c r="AI6" s="42">
        <f>( VLOOKUP($B6,'sales volume'!$B$1:$DP$21,AI$2*2+62,0) + VLOOKUP($B6,'sales volume'!$B$1:$DP$21,(AI$2*2+1)+62,0))</f>
        <v>1</v>
      </c>
      <c r="AJ6" s="42">
        <f>( VLOOKUP($B6,'sales volume'!$B$1:$DP$21,AJ$2*2+62,0) + VLOOKUP($B6,'sales volume'!$B$1:$DP$21,(AJ$2*2+1)+62,0))</f>
        <v>0</v>
      </c>
      <c r="AK6" s="42">
        <f>( VLOOKUP($B6,'sales volume'!$B$1:$DP$21,AK$2*2+62,0) + VLOOKUP($B6,'sales volume'!$B$1:$DP$21,(AK$2*2+1)+62,0))</f>
        <v>1</v>
      </c>
      <c r="AL6" s="42">
        <f>( VLOOKUP($B6,'sales volume'!$B$1:$DP$21,AL$2*2+62,0) + VLOOKUP($B6,'sales volume'!$B$1:$DP$21,(AL$2*2+1)+62,0))</f>
        <v>0</v>
      </c>
      <c r="AM6" s="42">
        <f>( VLOOKUP($B6,'sales volume'!$B$1:$DP$21,AM$2*2+62,0) + VLOOKUP($B6,'sales volume'!$B$1:$DP$21,(AM$2*2+1)+62,0))</f>
        <v>3</v>
      </c>
      <c r="AN6" s="42">
        <f>( VLOOKUP($B6,'sales volume'!$B$1:$DP$21,AN$2*2+62,0) + VLOOKUP($B6,'sales volume'!$B$1:$DP$21,(AN$2*2+1)+62,0))</f>
        <v>10</v>
      </c>
      <c r="AO6" s="42">
        <f>( VLOOKUP($B6,'sales volume'!$B$1:$DP$21,AO$2*2+62,0) + VLOOKUP($B6,'sales volume'!$B$1:$DP$21,(AO$2*2+1)+62,0))</f>
        <v>0</v>
      </c>
      <c r="AP6" s="42">
        <f>( VLOOKUP($B6,'sales volume'!$B$1:$DP$21,AP$2*2+62,0) + VLOOKUP($B6,'sales volume'!$B$1:$DP$21,(AP$2*2+1)+62,0))</f>
        <v>4</v>
      </c>
      <c r="AQ6" s="42">
        <f>( VLOOKUP($B6,'sales volume'!$B$1:$DP$21,AQ$2*2+62,0) + VLOOKUP($B6,'sales volume'!$B$1:$DP$21,(AQ$2*2+1)+62,0))</f>
        <v>0</v>
      </c>
      <c r="AR6" s="42">
        <f>( VLOOKUP($B6,'sales volume'!$B$1:$DP$21,AR$2*2+62,0) + VLOOKUP($B6,'sales volume'!$B$1:$DP$21,(AR$2*2+1)+62,0))</f>
        <v>0</v>
      </c>
      <c r="AS6" s="42">
        <f>( VLOOKUP($B6,'sales volume'!$B$1:$DP$21,AS$2*2+62,0) + VLOOKUP($B6,'sales volume'!$B$1:$DP$21,(AS$2*2+1)+62,0))</f>
        <v>10</v>
      </c>
      <c r="AT6" s="42">
        <f>( VLOOKUP($B6,'sales volume'!$B$1:$DP$21,AT$2*2+62,0) + VLOOKUP($B6,'sales volume'!$B$1:$DP$21,(AT$2*2+1)+62,0))</f>
        <v>0</v>
      </c>
      <c r="AU6" s="42">
        <f>( VLOOKUP($B6,'sales volume'!$B$1:$DP$21,AU$2*2+62,0) + VLOOKUP($B6,'sales volume'!$B$1:$DP$21,(AU$2*2+1)+62,0))</f>
        <v>0</v>
      </c>
      <c r="AV6" s="42">
        <f>( VLOOKUP($B6,'sales volume'!$B$1:$DP$21,AV$2*2+62,0) + VLOOKUP($B6,'sales volume'!$B$1:$DP$21,(AV$2*2+1)+62,0))</f>
        <v>5</v>
      </c>
      <c r="AW6" s="42">
        <f>( VLOOKUP($B6,'sales volume'!$B$1:$DP$21,AW$2*2+62,0) + VLOOKUP($B6,'sales volume'!$B$1:$DP$21,(AW$2*2+1)+62,0))</f>
        <v>0</v>
      </c>
      <c r="AX6" s="42">
        <f>( VLOOKUP($B6,'sales volume'!$B$1:$DP$21,AX$2*2+62,0) + VLOOKUP($B6,'sales volume'!$B$1:$DP$21,(AX$2*2+1)+62,0))</f>
        <v>0</v>
      </c>
      <c r="AY6" s="42">
        <f>( VLOOKUP($B6,'sales volume'!$B$1:$DP$21,AY$2*2+62,0) + VLOOKUP($B6,'sales volume'!$B$1:$DP$21,(AY$2*2+1)+62,0))</f>
        <v>15</v>
      </c>
      <c r="AZ6" s="42">
        <f>( VLOOKUP($B6,'sales volume'!$B$1:$DP$21,AZ$2*2+62,0) + VLOOKUP($B6,'sales volume'!$B$1:$DP$21,(AZ$2*2+1)+62,0))</f>
        <v>0</v>
      </c>
      <c r="BA6" s="42">
        <f>( VLOOKUP($B6,'sales volume'!$B$1:$DP$21,BA$2*2+62,0) + VLOOKUP($B6,'sales volume'!$B$1:$DP$21,(BA$2*2+1)+62,0))</f>
        <v>0</v>
      </c>
      <c r="BB6" s="42">
        <f>( VLOOKUP($B6,'sales volume'!$B$1:$DP$21,BB$2*2+62,0) + VLOOKUP($B6,'sales volume'!$B$1:$DP$21,(BB$2*2+1)+62,0))</f>
        <v>0</v>
      </c>
      <c r="BC6" s="42">
        <f>( VLOOKUP($B6,'sales volume'!$B$1:$DP$21,BC$2*2+62,0) + VLOOKUP($B6,'sales volume'!$B$1:$DP$21,(BC$2*2+1)+62,0))</f>
        <v>0</v>
      </c>
      <c r="BD6" s="42">
        <f>( VLOOKUP($B6,'sales volume'!$B$1:$DP$21,BD$2*2+62,0) + VLOOKUP($B6,'sales volume'!$B$1:$DP$21,(BD$2*2+1)+62,0))</f>
        <v>50</v>
      </c>
      <c r="BE6" s="42">
        <f>( VLOOKUP($B6,'sales volume'!$B$1:$DP$21,BE$2*2+62,0) + VLOOKUP($B6,'sales volume'!$B$1:$DP$21,(BE$2*2+1)+62,0))</f>
        <v>20</v>
      </c>
      <c r="BF6" s="42">
        <f>( VLOOKUP($B6,'sales volume'!$B$1:$DP$21,BF$2*2+62,0) + VLOOKUP($B6,'sales volume'!$B$1:$DP$21,(BF$2*2+1)+62,0))</f>
        <v>0</v>
      </c>
      <c r="BG6" s="42">
        <f>( VLOOKUP($B6,'sales volume'!$B$1:$DP$21,BG$2*2+62,0) + VLOOKUP($B6,'sales volume'!$B$1:$DP$21,(BG$2*2+1)+62,0))</f>
        <v>0</v>
      </c>
      <c r="BH6" s="42">
        <f>( VLOOKUP($B6,'sales volume'!$B$1:$DP$21,BH$2*2+62,0) + VLOOKUP($B6,'sales volume'!$B$1:$DP$21,(BH$2*2+1)+62,0))</f>
        <v>0</v>
      </c>
      <c r="BI6" s="42">
        <f>( VLOOKUP($B6,'sales volume'!$B$1:$DP$21,BI$2*2+62,0) + VLOOKUP($B6,'sales volume'!$B$1:$DP$21,(BI$2*2+1)+62,0))</f>
        <v>0</v>
      </c>
      <c r="BJ6" s="8"/>
    </row>
    <row r="7">
      <c r="A7" s="41">
        <v>5.0</v>
      </c>
      <c r="B7" s="41" t="s">
        <v>9</v>
      </c>
      <c r="C7" s="42">
        <f>( VLOOKUP($B7,'sales volume'!$B$1:$DP$21,C$2*2,0) + VLOOKUP($B7,'sales volume'!$B$1:$DP$21,C$2*2+1,0))</f>
        <v>0</v>
      </c>
      <c r="D7" s="42">
        <f>( VLOOKUP($B7,'sales volume'!$B$1:$DP$21,D$2*2,0) + VLOOKUP($B7,'sales volume'!$B$1:$DP$21,D$2*2+1,0))</f>
        <v>0</v>
      </c>
      <c r="E7" s="42">
        <f>( VLOOKUP($B7,'sales volume'!$B$1:$DP$21,E$2*2,0) + VLOOKUP($B7,'sales volume'!$B$1:$DP$21,E$2*2+1,0))</f>
        <v>0</v>
      </c>
      <c r="F7" s="42">
        <f>( VLOOKUP($B7,'sales volume'!$B$1:$DP$21,F$2*2,0) + VLOOKUP($B7,'sales volume'!$B$1:$DP$21,F$2*2+1,0))</f>
        <v>0</v>
      </c>
      <c r="G7" s="42">
        <f>( VLOOKUP($B7,'sales volume'!$B$1:$DP$21,G$2*2,0) + VLOOKUP($B7,'sales volume'!$B$1:$DP$21,G$2*2+1,0))</f>
        <v>5</v>
      </c>
      <c r="H7" s="42">
        <f>( VLOOKUP($B7,'sales volume'!$B$1:$DP$21,H$2*2,0) + VLOOKUP($B7,'sales volume'!$B$1:$DP$21,H$2*2+1,0))</f>
        <v>15</v>
      </c>
      <c r="I7" s="42">
        <f>( VLOOKUP($B7,'sales volume'!$B$1:$DP$21,I$2*2,0) + VLOOKUP($B7,'sales volume'!$B$1:$DP$21,I$2*2+1,0))</f>
        <v>0</v>
      </c>
      <c r="J7" s="42">
        <f>( VLOOKUP($B7,'sales volume'!$B$1:$DP$21,J$2*2,0) + VLOOKUP($B7,'sales volume'!$B$1:$DP$21,J$2*2+1,0))</f>
        <v>8</v>
      </c>
      <c r="K7" s="42">
        <f>( VLOOKUP($B7,'sales volume'!$B$1:$DP$21,K$2*2,0) + VLOOKUP($B7,'sales volume'!$B$1:$DP$21,K$2*2+1,0))</f>
        <v>0</v>
      </c>
      <c r="L7" s="42">
        <f>( VLOOKUP($B7,'sales volume'!$B$1:$DP$21,L$2*2,0) + VLOOKUP($B7,'sales volume'!$B$1:$DP$21,L$2*2+1,0))</f>
        <v>0</v>
      </c>
      <c r="M7" s="42">
        <f>( VLOOKUP($B7,'sales volume'!$B$1:$DP$21,M$2*2,0) + VLOOKUP($B7,'sales volume'!$B$1:$DP$21,M$2*2+1,0))</f>
        <v>6</v>
      </c>
      <c r="N7" s="42">
        <f>( VLOOKUP($B7,'sales volume'!$B$1:$DP$21,N$2*2,0) + VLOOKUP($B7,'sales volume'!$B$1:$DP$21,N$2*2+1,0))</f>
        <v>14</v>
      </c>
      <c r="O7" s="42">
        <f>( VLOOKUP($B7,'sales volume'!$B$1:$DP$21,O$2*2,0) + VLOOKUP($B7,'sales volume'!$B$1:$DP$21,O$2*2+1,0))</f>
        <v>0</v>
      </c>
      <c r="P7" s="42">
        <f>( VLOOKUP($B7,'sales volume'!$B$1:$DP$21,P$2*2,0) + VLOOKUP($B7,'sales volume'!$B$1:$DP$21,P$2*2+1,0))</f>
        <v>0</v>
      </c>
      <c r="Q7" s="42">
        <f>( VLOOKUP($B7,'sales volume'!$B$1:$DP$21,Q$2*2,0) + VLOOKUP($B7,'sales volume'!$B$1:$DP$21,Q$2*2+1,0))</f>
        <v>0</v>
      </c>
      <c r="R7" s="42">
        <f>( VLOOKUP($B7,'sales volume'!$B$1:$DP$21,R$2*2,0) + VLOOKUP($B7,'sales volume'!$B$1:$DP$21,R$2*2+1,0))</f>
        <v>2</v>
      </c>
      <c r="S7" s="42">
        <f>( VLOOKUP($B7,'sales volume'!$B$1:$DP$21,S$2*2,0) + VLOOKUP($B7,'sales volume'!$B$1:$DP$21,S$2*2+1,0))</f>
        <v>0</v>
      </c>
      <c r="T7" s="42">
        <f>( VLOOKUP($B7,'sales volume'!$B$1:$DP$21,T$2*2,0) + VLOOKUP($B7,'sales volume'!$B$1:$DP$21,T$2*2+1,0))</f>
        <v>0</v>
      </c>
      <c r="U7" s="42">
        <f>( VLOOKUP($B7,'sales volume'!$B$1:$DP$21,U$2*2,0) + VLOOKUP($B7,'sales volume'!$B$1:$DP$21,U$2*2+1,0))</f>
        <v>0</v>
      </c>
      <c r="V7" s="42">
        <f>( VLOOKUP($B7,'sales volume'!$B$1:$DP$21,V$2*2,0) + VLOOKUP($B7,'sales volume'!$B$1:$DP$21,V$2*2+1,0))</f>
        <v>0</v>
      </c>
      <c r="W7" s="42">
        <f>( VLOOKUP($B7,'sales volume'!$B$1:$DP$21,W$2*2,0) + VLOOKUP($B7,'sales volume'!$B$1:$DP$21,W$2*2+1,0))</f>
        <v>0</v>
      </c>
      <c r="X7" s="42">
        <f>( VLOOKUP($B7,'sales volume'!$B$1:$DP$21,X$2*2,0) + VLOOKUP($B7,'sales volume'!$B$1:$DP$21,X$2*2+1,0))</f>
        <v>0</v>
      </c>
      <c r="Y7" s="42">
        <f>( VLOOKUP($B7,'sales volume'!$B$1:$DP$21,Y$2*2,0) + VLOOKUP($B7,'sales volume'!$B$1:$DP$21,Y$2*2+1,0))</f>
        <v>0</v>
      </c>
      <c r="Z7" s="42">
        <f>( VLOOKUP($B7,'sales volume'!$B$1:$DP$21,Z$2*2,0) + VLOOKUP($B7,'sales volume'!$B$1:$DP$21,Z$2*2+1,0))</f>
        <v>4</v>
      </c>
      <c r="AA7" s="42">
        <f>( VLOOKUP($B7,'sales volume'!$B$1:$DP$21,AA$2*2,0) + VLOOKUP($B7,'sales volume'!$B$1:$DP$21,AA$2*2+1,0))</f>
        <v>0</v>
      </c>
      <c r="AB7" s="42">
        <f>( VLOOKUP($B7,'sales volume'!$B$1:$DP$21,AB$2*2,0) + VLOOKUP($B7,'sales volume'!$B$1:$DP$21,AB$2*2+1,0))</f>
        <v>5</v>
      </c>
      <c r="AC7" s="42">
        <f>( VLOOKUP($B7,'sales volume'!$B$1:$DP$21,AC$2*2,0) + VLOOKUP($B7,'sales volume'!$B$1:$DP$21,AC$2*2+1,0))</f>
        <v>0</v>
      </c>
      <c r="AD7" s="42">
        <f>( VLOOKUP($B7,'sales volume'!$B$1:$DP$21,AD$2*2,0) + VLOOKUP($B7,'sales volume'!$B$1:$DP$21,AD$2*2+1,0))</f>
        <v>0</v>
      </c>
      <c r="AE7" s="42">
        <f>( VLOOKUP($B7,'sales volume'!$B$1:$DP$21,AE$2*2,0) + VLOOKUP($B7,'sales volume'!$B$1:$DP$21,AE$2*2+1,0))</f>
        <v>10</v>
      </c>
      <c r="AF7" s="42">
        <f>( VLOOKUP($B7,'sales volume'!$B$1:$DP$21,AF$2*2,0) + VLOOKUP($B7,'sales volume'!$B$1:$DP$21,AF$2*2+1,0))</f>
        <v>10</v>
      </c>
      <c r="AG7" s="42">
        <f>( VLOOKUP($B7,'sales volume'!$B$1:$DP$21,AG$2*2,0) + VLOOKUP($B7,'sales volume'!$B$1:$DP$21,AG$2*2+1,0))</f>
        <v>0</v>
      </c>
      <c r="AH7" s="42">
        <f>( VLOOKUP($B7,'sales volume'!$B$1:$DP$21,AH$2*2+62,0) + VLOOKUP($B7,'sales volume'!$B$1:$DP$21,(AH$2*2+1)+62,0))</f>
        <v>0</v>
      </c>
      <c r="AI7" s="42">
        <f>( VLOOKUP($B7,'sales volume'!$B$1:$DP$21,AI$2*2+62,0) + VLOOKUP($B7,'sales volume'!$B$1:$DP$21,(AI$2*2+1)+62,0))</f>
        <v>0</v>
      </c>
      <c r="AJ7" s="42">
        <f>( VLOOKUP($B7,'sales volume'!$B$1:$DP$21,AJ$2*2+62,0) + VLOOKUP($B7,'sales volume'!$B$1:$DP$21,(AJ$2*2+1)+62,0))</f>
        <v>8</v>
      </c>
      <c r="AK7" s="42">
        <f>( VLOOKUP($B7,'sales volume'!$B$1:$DP$21,AK$2*2+62,0) + VLOOKUP($B7,'sales volume'!$B$1:$DP$21,(AK$2*2+1)+62,0))</f>
        <v>0</v>
      </c>
      <c r="AL7" s="42">
        <f>( VLOOKUP($B7,'sales volume'!$B$1:$DP$21,AL$2*2+62,0) + VLOOKUP($B7,'sales volume'!$B$1:$DP$21,(AL$2*2+1)+62,0))</f>
        <v>0</v>
      </c>
      <c r="AM7" s="42">
        <f>( VLOOKUP($B7,'sales volume'!$B$1:$DP$21,AM$2*2+62,0) + VLOOKUP($B7,'sales volume'!$B$1:$DP$21,(AM$2*2+1)+62,0))</f>
        <v>0</v>
      </c>
      <c r="AN7" s="42">
        <f>( VLOOKUP($B7,'sales volume'!$B$1:$DP$21,AN$2*2+62,0) + VLOOKUP($B7,'sales volume'!$B$1:$DP$21,(AN$2*2+1)+62,0))</f>
        <v>0</v>
      </c>
      <c r="AO7" s="42">
        <f>( VLOOKUP($B7,'sales volume'!$B$1:$DP$21,AO$2*2+62,0) + VLOOKUP($B7,'sales volume'!$B$1:$DP$21,(AO$2*2+1)+62,0))</f>
        <v>0</v>
      </c>
      <c r="AP7" s="42">
        <f>( VLOOKUP($B7,'sales volume'!$B$1:$DP$21,AP$2*2+62,0) + VLOOKUP($B7,'sales volume'!$B$1:$DP$21,(AP$2*2+1)+62,0))</f>
        <v>0</v>
      </c>
      <c r="AQ7" s="42">
        <f>( VLOOKUP($B7,'sales volume'!$B$1:$DP$21,AQ$2*2+62,0) + VLOOKUP($B7,'sales volume'!$B$1:$DP$21,(AQ$2*2+1)+62,0))</f>
        <v>0</v>
      </c>
      <c r="AR7" s="42">
        <f>( VLOOKUP($B7,'sales volume'!$B$1:$DP$21,AR$2*2+62,0) + VLOOKUP($B7,'sales volume'!$B$1:$DP$21,(AR$2*2+1)+62,0))</f>
        <v>40</v>
      </c>
      <c r="AS7" s="42">
        <f>( VLOOKUP($B7,'sales volume'!$B$1:$DP$21,AS$2*2+62,0) + VLOOKUP($B7,'sales volume'!$B$1:$DP$21,(AS$2*2+1)+62,0))</f>
        <v>0</v>
      </c>
      <c r="AT7" s="42">
        <f>( VLOOKUP($B7,'sales volume'!$B$1:$DP$21,AT$2*2+62,0) + VLOOKUP($B7,'sales volume'!$B$1:$DP$21,(AT$2*2+1)+62,0))</f>
        <v>0</v>
      </c>
      <c r="AU7" s="42">
        <f>( VLOOKUP($B7,'sales volume'!$B$1:$DP$21,AU$2*2+62,0) + VLOOKUP($B7,'sales volume'!$B$1:$DP$21,(AU$2*2+1)+62,0))</f>
        <v>0</v>
      </c>
      <c r="AV7" s="42">
        <f>( VLOOKUP($B7,'sales volume'!$B$1:$DP$21,AV$2*2+62,0) + VLOOKUP($B7,'sales volume'!$B$1:$DP$21,(AV$2*2+1)+62,0))</f>
        <v>5</v>
      </c>
      <c r="AW7" s="42">
        <f>( VLOOKUP($B7,'sales volume'!$B$1:$DP$21,AW$2*2+62,0) + VLOOKUP($B7,'sales volume'!$B$1:$DP$21,(AW$2*2+1)+62,0))</f>
        <v>0</v>
      </c>
      <c r="AX7" s="42">
        <f>( VLOOKUP($B7,'sales volume'!$B$1:$DP$21,AX$2*2+62,0) + VLOOKUP($B7,'sales volume'!$B$1:$DP$21,(AX$2*2+1)+62,0))</f>
        <v>0</v>
      </c>
      <c r="AY7" s="42">
        <f>( VLOOKUP($B7,'sales volume'!$B$1:$DP$21,AY$2*2+62,0) + VLOOKUP($B7,'sales volume'!$B$1:$DP$21,(AY$2*2+1)+62,0))</f>
        <v>0</v>
      </c>
      <c r="AZ7" s="42">
        <f>( VLOOKUP($B7,'sales volume'!$B$1:$DP$21,AZ$2*2+62,0) + VLOOKUP($B7,'sales volume'!$B$1:$DP$21,(AZ$2*2+1)+62,0))</f>
        <v>0</v>
      </c>
      <c r="BA7" s="42">
        <f>( VLOOKUP($B7,'sales volume'!$B$1:$DP$21,BA$2*2+62,0) + VLOOKUP($B7,'sales volume'!$B$1:$DP$21,(BA$2*2+1)+62,0))</f>
        <v>10</v>
      </c>
      <c r="BB7" s="42">
        <f>( VLOOKUP($B7,'sales volume'!$B$1:$DP$21,BB$2*2+62,0) + VLOOKUP($B7,'sales volume'!$B$1:$DP$21,(BB$2*2+1)+62,0))</f>
        <v>0</v>
      </c>
      <c r="BC7" s="42">
        <f>( VLOOKUP($B7,'sales volume'!$B$1:$DP$21,BC$2*2+62,0) + VLOOKUP($B7,'sales volume'!$B$1:$DP$21,(BC$2*2+1)+62,0))</f>
        <v>0</v>
      </c>
      <c r="BD7" s="42">
        <f>( VLOOKUP($B7,'sales volume'!$B$1:$DP$21,BD$2*2+62,0) + VLOOKUP($B7,'sales volume'!$B$1:$DP$21,(BD$2*2+1)+62,0))</f>
        <v>0</v>
      </c>
      <c r="BE7" s="42">
        <f>( VLOOKUP($B7,'sales volume'!$B$1:$DP$21,BE$2*2+62,0) + VLOOKUP($B7,'sales volume'!$B$1:$DP$21,(BE$2*2+1)+62,0))</f>
        <v>0</v>
      </c>
      <c r="BF7" s="42">
        <f>( VLOOKUP($B7,'sales volume'!$B$1:$DP$21,BF$2*2+62,0) + VLOOKUP($B7,'sales volume'!$B$1:$DP$21,(BF$2*2+1)+62,0))</f>
        <v>0</v>
      </c>
      <c r="BG7" s="42">
        <f>( VLOOKUP($B7,'sales volume'!$B$1:$DP$21,BG$2*2+62,0) + VLOOKUP($B7,'sales volume'!$B$1:$DP$21,(BG$2*2+1)+62,0))</f>
        <v>0</v>
      </c>
      <c r="BH7" s="42">
        <f>( VLOOKUP($B7,'sales volume'!$B$1:$DP$21,BH$2*2+62,0) + VLOOKUP($B7,'sales volume'!$B$1:$DP$21,(BH$2*2+1)+62,0))</f>
        <v>0</v>
      </c>
      <c r="BI7" s="42">
        <f>( VLOOKUP($B7,'sales volume'!$B$1:$DP$21,BI$2*2+62,0) + VLOOKUP($B7,'sales volume'!$B$1:$DP$21,(BI$2*2+1)+62,0))</f>
        <v>0</v>
      </c>
      <c r="BJ7" s="8"/>
    </row>
    <row r="8">
      <c r="A8" s="41">
        <v>6.0</v>
      </c>
      <c r="B8" s="41" t="s">
        <v>10</v>
      </c>
      <c r="C8" s="42">
        <f>( VLOOKUP($B8,'sales volume'!$B$1:$DP$21,C$2*2,0) + VLOOKUP($B8,'sales volume'!$B$1:$DP$21,C$2*2+1,0))</f>
        <v>0</v>
      </c>
      <c r="D8" s="42">
        <f>( VLOOKUP($B8,'sales volume'!$B$1:$DP$21,D$2*2,0) + VLOOKUP($B8,'sales volume'!$B$1:$DP$21,D$2*2+1,0))</f>
        <v>0</v>
      </c>
      <c r="E8" s="42">
        <f>( VLOOKUP($B8,'sales volume'!$B$1:$DP$21,E$2*2,0) + VLOOKUP($B8,'sales volume'!$B$1:$DP$21,E$2*2+1,0))</f>
        <v>0</v>
      </c>
      <c r="F8" s="42">
        <f>( VLOOKUP($B8,'sales volume'!$B$1:$DP$21,F$2*2,0) + VLOOKUP($B8,'sales volume'!$B$1:$DP$21,F$2*2+1,0))</f>
        <v>0</v>
      </c>
      <c r="G8" s="42">
        <f>( VLOOKUP($B8,'sales volume'!$B$1:$DP$21,G$2*2,0) + VLOOKUP($B8,'sales volume'!$B$1:$DP$21,G$2*2+1,0))</f>
        <v>3</v>
      </c>
      <c r="H8" s="42">
        <f>( VLOOKUP($B8,'sales volume'!$B$1:$DP$21,H$2*2,0) + VLOOKUP($B8,'sales volume'!$B$1:$DP$21,H$2*2+1,0))</f>
        <v>0</v>
      </c>
      <c r="I8" s="42">
        <f>( VLOOKUP($B8,'sales volume'!$B$1:$DP$21,I$2*2,0) + VLOOKUP($B8,'sales volume'!$B$1:$DP$21,I$2*2+1,0))</f>
        <v>0</v>
      </c>
      <c r="J8" s="42">
        <f>( VLOOKUP($B8,'sales volume'!$B$1:$DP$21,J$2*2,0) + VLOOKUP($B8,'sales volume'!$B$1:$DP$21,J$2*2+1,0))</f>
        <v>0</v>
      </c>
      <c r="K8" s="42">
        <f>( VLOOKUP($B8,'sales volume'!$B$1:$DP$21,K$2*2,0) + VLOOKUP($B8,'sales volume'!$B$1:$DP$21,K$2*2+1,0))</f>
        <v>4</v>
      </c>
      <c r="L8" s="42">
        <f>( VLOOKUP($B8,'sales volume'!$B$1:$DP$21,L$2*2,0) + VLOOKUP($B8,'sales volume'!$B$1:$DP$21,L$2*2+1,0))</f>
        <v>3</v>
      </c>
      <c r="M8" s="42">
        <f>( VLOOKUP($B8,'sales volume'!$B$1:$DP$21,M$2*2,0) + VLOOKUP($B8,'sales volume'!$B$1:$DP$21,M$2*2+1,0))</f>
        <v>0</v>
      </c>
      <c r="N8" s="42">
        <f>( VLOOKUP($B8,'sales volume'!$B$1:$DP$21,N$2*2,0) + VLOOKUP($B8,'sales volume'!$B$1:$DP$21,N$2*2+1,0))</f>
        <v>0</v>
      </c>
      <c r="O8" s="42">
        <f>( VLOOKUP($B8,'sales volume'!$B$1:$DP$21,O$2*2,0) + VLOOKUP($B8,'sales volume'!$B$1:$DP$21,O$2*2+1,0))</f>
        <v>20</v>
      </c>
      <c r="P8" s="42">
        <f>( VLOOKUP($B8,'sales volume'!$B$1:$DP$21,P$2*2,0) + VLOOKUP($B8,'sales volume'!$B$1:$DP$21,P$2*2+1,0))</f>
        <v>0</v>
      </c>
      <c r="Q8" s="42">
        <f>( VLOOKUP($B8,'sales volume'!$B$1:$DP$21,Q$2*2,0) + VLOOKUP($B8,'sales volume'!$B$1:$DP$21,Q$2*2+1,0))</f>
        <v>0</v>
      </c>
      <c r="R8" s="42">
        <f>( VLOOKUP($B8,'sales volume'!$B$1:$DP$21,R$2*2,0) + VLOOKUP($B8,'sales volume'!$B$1:$DP$21,R$2*2+1,0))</f>
        <v>4</v>
      </c>
      <c r="S8" s="42">
        <f>( VLOOKUP($B8,'sales volume'!$B$1:$DP$21,S$2*2,0) + VLOOKUP($B8,'sales volume'!$B$1:$DP$21,S$2*2+1,0))</f>
        <v>0</v>
      </c>
      <c r="T8" s="42">
        <f>( VLOOKUP($B8,'sales volume'!$B$1:$DP$21,T$2*2,0) + VLOOKUP($B8,'sales volume'!$B$1:$DP$21,T$2*2+1,0))</f>
        <v>0</v>
      </c>
      <c r="U8" s="42">
        <f>( VLOOKUP($B8,'sales volume'!$B$1:$DP$21,U$2*2,0) + VLOOKUP($B8,'sales volume'!$B$1:$DP$21,U$2*2+1,0))</f>
        <v>0</v>
      </c>
      <c r="V8" s="42">
        <f>( VLOOKUP($B8,'sales volume'!$B$1:$DP$21,V$2*2,0) + VLOOKUP($B8,'sales volume'!$B$1:$DP$21,V$2*2+1,0))</f>
        <v>0</v>
      </c>
      <c r="W8" s="42">
        <f>( VLOOKUP($B8,'sales volume'!$B$1:$DP$21,W$2*2,0) + VLOOKUP($B8,'sales volume'!$B$1:$DP$21,W$2*2+1,0))</f>
        <v>0</v>
      </c>
      <c r="X8" s="42">
        <f>( VLOOKUP($B8,'sales volume'!$B$1:$DP$21,X$2*2,0) + VLOOKUP($B8,'sales volume'!$B$1:$DP$21,X$2*2+1,0))</f>
        <v>0</v>
      </c>
      <c r="Y8" s="42">
        <f>( VLOOKUP($B8,'sales volume'!$B$1:$DP$21,Y$2*2,0) + VLOOKUP($B8,'sales volume'!$B$1:$DP$21,Y$2*2+1,0))</f>
        <v>0</v>
      </c>
      <c r="Z8" s="42">
        <f>( VLOOKUP($B8,'sales volume'!$B$1:$DP$21,Z$2*2,0) + VLOOKUP($B8,'sales volume'!$B$1:$DP$21,Z$2*2+1,0))</f>
        <v>0</v>
      </c>
      <c r="AA8" s="42">
        <f>( VLOOKUP($B8,'sales volume'!$B$1:$DP$21,AA$2*2,0) + VLOOKUP($B8,'sales volume'!$B$1:$DP$21,AA$2*2+1,0))</f>
        <v>0</v>
      </c>
      <c r="AB8" s="42">
        <f>( VLOOKUP($B8,'sales volume'!$B$1:$DP$21,AB$2*2,0) + VLOOKUP($B8,'sales volume'!$B$1:$DP$21,AB$2*2+1,0))</f>
        <v>0</v>
      </c>
      <c r="AC8" s="42">
        <f>( VLOOKUP($B8,'sales volume'!$B$1:$DP$21,AC$2*2,0) + VLOOKUP($B8,'sales volume'!$B$1:$DP$21,AC$2*2+1,0))</f>
        <v>0</v>
      </c>
      <c r="AD8" s="42">
        <f>( VLOOKUP($B8,'sales volume'!$B$1:$DP$21,AD$2*2,0) + VLOOKUP($B8,'sales volume'!$B$1:$DP$21,AD$2*2+1,0))</f>
        <v>0</v>
      </c>
      <c r="AE8" s="42">
        <f>( VLOOKUP($B8,'sales volume'!$B$1:$DP$21,AE$2*2,0) + VLOOKUP($B8,'sales volume'!$B$1:$DP$21,AE$2*2+1,0))</f>
        <v>0</v>
      </c>
      <c r="AF8" s="42">
        <f>( VLOOKUP($B8,'sales volume'!$B$1:$DP$21,AF$2*2,0) + VLOOKUP($B8,'sales volume'!$B$1:$DP$21,AF$2*2+1,0))</f>
        <v>0</v>
      </c>
      <c r="AG8" s="42">
        <f>( VLOOKUP($B8,'sales volume'!$B$1:$DP$21,AG$2*2,0) + VLOOKUP($B8,'sales volume'!$B$1:$DP$21,AG$2*2+1,0))</f>
        <v>0</v>
      </c>
      <c r="AH8" s="42">
        <f>( VLOOKUP($B8,'sales volume'!$B$1:$DP$21,AH$2*2+62,0) + VLOOKUP($B8,'sales volume'!$B$1:$DP$21,(AH$2*2+1)+62,0))</f>
        <v>30</v>
      </c>
      <c r="AI8" s="42">
        <f>( VLOOKUP($B8,'sales volume'!$B$1:$DP$21,AI$2*2+62,0) + VLOOKUP($B8,'sales volume'!$B$1:$DP$21,(AI$2*2+1)+62,0))</f>
        <v>0</v>
      </c>
      <c r="AJ8" s="42">
        <f>( VLOOKUP($B8,'sales volume'!$B$1:$DP$21,AJ$2*2+62,0) + VLOOKUP($B8,'sales volume'!$B$1:$DP$21,(AJ$2*2+1)+62,0))</f>
        <v>0</v>
      </c>
      <c r="AK8" s="42">
        <f>( VLOOKUP($B8,'sales volume'!$B$1:$DP$21,AK$2*2+62,0) + VLOOKUP($B8,'sales volume'!$B$1:$DP$21,(AK$2*2+1)+62,0))</f>
        <v>3</v>
      </c>
      <c r="AL8" s="42">
        <f>( VLOOKUP($B8,'sales volume'!$B$1:$DP$21,AL$2*2+62,0) + VLOOKUP($B8,'sales volume'!$B$1:$DP$21,(AL$2*2+1)+62,0))</f>
        <v>0</v>
      </c>
      <c r="AM8" s="42">
        <f>( VLOOKUP($B8,'sales volume'!$B$1:$DP$21,AM$2*2+62,0) + VLOOKUP($B8,'sales volume'!$B$1:$DP$21,(AM$2*2+1)+62,0))</f>
        <v>0</v>
      </c>
      <c r="AN8" s="42">
        <f>( VLOOKUP($B8,'sales volume'!$B$1:$DP$21,AN$2*2+62,0) + VLOOKUP($B8,'sales volume'!$B$1:$DP$21,(AN$2*2+1)+62,0))</f>
        <v>0</v>
      </c>
      <c r="AO8" s="42">
        <f>( VLOOKUP($B8,'sales volume'!$B$1:$DP$21,AO$2*2+62,0) + VLOOKUP($B8,'sales volume'!$B$1:$DP$21,(AO$2*2+1)+62,0))</f>
        <v>0</v>
      </c>
      <c r="AP8" s="42">
        <f>( VLOOKUP($B8,'sales volume'!$B$1:$DP$21,AP$2*2+62,0) + VLOOKUP($B8,'sales volume'!$B$1:$DP$21,(AP$2*2+1)+62,0))</f>
        <v>0</v>
      </c>
      <c r="AQ8" s="42">
        <f>( VLOOKUP($B8,'sales volume'!$B$1:$DP$21,AQ$2*2+62,0) + VLOOKUP($B8,'sales volume'!$B$1:$DP$21,(AQ$2*2+1)+62,0))</f>
        <v>0</v>
      </c>
      <c r="AR8" s="42">
        <f>( VLOOKUP($B8,'sales volume'!$B$1:$DP$21,AR$2*2+62,0) + VLOOKUP($B8,'sales volume'!$B$1:$DP$21,(AR$2*2+1)+62,0))</f>
        <v>0</v>
      </c>
      <c r="AS8" s="42">
        <f>( VLOOKUP($B8,'sales volume'!$B$1:$DP$21,AS$2*2+62,0) + VLOOKUP($B8,'sales volume'!$B$1:$DP$21,(AS$2*2+1)+62,0))</f>
        <v>0</v>
      </c>
      <c r="AT8" s="42">
        <f>( VLOOKUP($B8,'sales volume'!$B$1:$DP$21,AT$2*2+62,0) + VLOOKUP($B8,'sales volume'!$B$1:$DP$21,(AT$2*2+1)+62,0))</f>
        <v>0</v>
      </c>
      <c r="AU8" s="42">
        <f>( VLOOKUP($B8,'sales volume'!$B$1:$DP$21,AU$2*2+62,0) + VLOOKUP($B8,'sales volume'!$B$1:$DP$21,(AU$2*2+1)+62,0))</f>
        <v>0</v>
      </c>
      <c r="AV8" s="42">
        <f>( VLOOKUP($B8,'sales volume'!$B$1:$DP$21,AV$2*2+62,0) + VLOOKUP($B8,'sales volume'!$B$1:$DP$21,(AV$2*2+1)+62,0))</f>
        <v>9</v>
      </c>
      <c r="AW8" s="42">
        <f>( VLOOKUP($B8,'sales volume'!$B$1:$DP$21,AW$2*2+62,0) + VLOOKUP($B8,'sales volume'!$B$1:$DP$21,(AW$2*2+1)+62,0))</f>
        <v>0</v>
      </c>
      <c r="AX8" s="42">
        <f>( VLOOKUP($B8,'sales volume'!$B$1:$DP$21,AX$2*2+62,0) + VLOOKUP($B8,'sales volume'!$B$1:$DP$21,(AX$2*2+1)+62,0))</f>
        <v>0</v>
      </c>
      <c r="AY8" s="42">
        <f>( VLOOKUP($B8,'sales volume'!$B$1:$DP$21,AY$2*2+62,0) + VLOOKUP($B8,'sales volume'!$B$1:$DP$21,(AY$2*2+1)+62,0))</f>
        <v>0</v>
      </c>
      <c r="AZ8" s="42">
        <f>( VLOOKUP($B8,'sales volume'!$B$1:$DP$21,AZ$2*2+62,0) + VLOOKUP($B8,'sales volume'!$B$1:$DP$21,(AZ$2*2+1)+62,0))</f>
        <v>0</v>
      </c>
      <c r="BA8" s="42">
        <f>( VLOOKUP($B8,'sales volume'!$B$1:$DP$21,BA$2*2+62,0) + VLOOKUP($B8,'sales volume'!$B$1:$DP$21,(BA$2*2+1)+62,0))</f>
        <v>0</v>
      </c>
      <c r="BB8" s="42">
        <f>( VLOOKUP($B8,'sales volume'!$B$1:$DP$21,BB$2*2+62,0) + VLOOKUP($B8,'sales volume'!$B$1:$DP$21,(BB$2*2+1)+62,0))</f>
        <v>0</v>
      </c>
      <c r="BC8" s="42">
        <f>( VLOOKUP($B8,'sales volume'!$B$1:$DP$21,BC$2*2+62,0) + VLOOKUP($B8,'sales volume'!$B$1:$DP$21,(BC$2*2+1)+62,0))</f>
        <v>0</v>
      </c>
      <c r="BD8" s="42">
        <f>( VLOOKUP($B8,'sales volume'!$B$1:$DP$21,BD$2*2+62,0) + VLOOKUP($B8,'sales volume'!$B$1:$DP$21,(BD$2*2+1)+62,0))</f>
        <v>0</v>
      </c>
      <c r="BE8" s="42">
        <f>( VLOOKUP($B8,'sales volume'!$B$1:$DP$21,BE$2*2+62,0) + VLOOKUP($B8,'sales volume'!$B$1:$DP$21,(BE$2*2+1)+62,0))</f>
        <v>0</v>
      </c>
      <c r="BF8" s="42">
        <f>( VLOOKUP($B8,'sales volume'!$B$1:$DP$21,BF$2*2+62,0) + VLOOKUP($B8,'sales volume'!$B$1:$DP$21,(BF$2*2+1)+62,0))</f>
        <v>0</v>
      </c>
      <c r="BG8" s="42">
        <f>( VLOOKUP($B8,'sales volume'!$B$1:$DP$21,BG$2*2+62,0) + VLOOKUP($B8,'sales volume'!$B$1:$DP$21,(BG$2*2+1)+62,0))</f>
        <v>0</v>
      </c>
      <c r="BH8" s="42">
        <f>( VLOOKUP($B8,'sales volume'!$B$1:$DP$21,BH$2*2+62,0) + VLOOKUP($B8,'sales volume'!$B$1:$DP$21,(BH$2*2+1)+62,0))</f>
        <v>0</v>
      </c>
      <c r="BI8" s="42">
        <f>( VLOOKUP($B8,'sales volume'!$B$1:$DP$21,BI$2*2+62,0) + VLOOKUP($B8,'sales volume'!$B$1:$DP$21,(BI$2*2+1)+62,0))</f>
        <v>0</v>
      </c>
      <c r="BJ8" s="8"/>
    </row>
    <row r="9">
      <c r="A9" s="41">
        <v>7.0</v>
      </c>
      <c r="B9" s="41" t="s">
        <v>11</v>
      </c>
      <c r="C9" s="42">
        <f>( VLOOKUP($B9,'sales volume'!$B$1:$DP$21,C$2*2,0) + VLOOKUP($B9,'sales volume'!$B$1:$DP$21,C$2*2+1,0))</f>
        <v>0</v>
      </c>
      <c r="D9" s="42">
        <f>( VLOOKUP($B9,'sales volume'!$B$1:$DP$21,D$2*2,0) + VLOOKUP($B9,'sales volume'!$B$1:$DP$21,D$2*2+1,0))</f>
        <v>0</v>
      </c>
      <c r="E9" s="42">
        <f>( VLOOKUP($B9,'sales volume'!$B$1:$DP$21,E$2*2,0) + VLOOKUP($B9,'sales volume'!$B$1:$DP$21,E$2*2+1,0))</f>
        <v>0</v>
      </c>
      <c r="F9" s="42">
        <f>( VLOOKUP($B9,'sales volume'!$B$1:$DP$21,F$2*2,0) + VLOOKUP($B9,'sales volume'!$B$1:$DP$21,F$2*2+1,0))</f>
        <v>0</v>
      </c>
      <c r="G9" s="42">
        <f>( VLOOKUP($B9,'sales volume'!$B$1:$DP$21,G$2*2,0) + VLOOKUP($B9,'sales volume'!$B$1:$DP$21,G$2*2+1,0))</f>
        <v>0</v>
      </c>
      <c r="H9" s="42">
        <f>( VLOOKUP($B9,'sales volume'!$B$1:$DP$21,H$2*2,0) + VLOOKUP($B9,'sales volume'!$B$1:$DP$21,H$2*2+1,0))</f>
        <v>0</v>
      </c>
      <c r="I9" s="42">
        <f>( VLOOKUP($B9,'sales volume'!$B$1:$DP$21,I$2*2,0) + VLOOKUP($B9,'sales volume'!$B$1:$DP$21,I$2*2+1,0))</f>
        <v>0</v>
      </c>
      <c r="J9" s="42">
        <f>( VLOOKUP($B9,'sales volume'!$B$1:$DP$21,J$2*2,0) + VLOOKUP($B9,'sales volume'!$B$1:$DP$21,J$2*2+1,0))</f>
        <v>0</v>
      </c>
      <c r="K9" s="42">
        <f>( VLOOKUP($B9,'sales volume'!$B$1:$DP$21,K$2*2,0) + VLOOKUP($B9,'sales volume'!$B$1:$DP$21,K$2*2+1,0))</f>
        <v>0</v>
      </c>
      <c r="L9" s="42">
        <f>( VLOOKUP($B9,'sales volume'!$B$1:$DP$21,L$2*2,0) + VLOOKUP($B9,'sales volume'!$B$1:$DP$21,L$2*2+1,0))</f>
        <v>0</v>
      </c>
      <c r="M9" s="42">
        <f>( VLOOKUP($B9,'sales volume'!$B$1:$DP$21,M$2*2,0) + VLOOKUP($B9,'sales volume'!$B$1:$DP$21,M$2*2+1,0))</f>
        <v>0</v>
      </c>
      <c r="N9" s="42">
        <f>( VLOOKUP($B9,'sales volume'!$B$1:$DP$21,N$2*2,0) + VLOOKUP($B9,'sales volume'!$B$1:$DP$21,N$2*2+1,0))</f>
        <v>10</v>
      </c>
      <c r="O9" s="42">
        <f>( VLOOKUP($B9,'sales volume'!$B$1:$DP$21,O$2*2,0) + VLOOKUP($B9,'sales volume'!$B$1:$DP$21,O$2*2+1,0))</f>
        <v>0</v>
      </c>
      <c r="P9" s="42">
        <f>( VLOOKUP($B9,'sales volume'!$B$1:$DP$21,P$2*2,0) + VLOOKUP($B9,'sales volume'!$B$1:$DP$21,P$2*2+1,0))</f>
        <v>0</v>
      </c>
      <c r="Q9" s="42">
        <f>( VLOOKUP($B9,'sales volume'!$B$1:$DP$21,Q$2*2,0) + VLOOKUP($B9,'sales volume'!$B$1:$DP$21,Q$2*2+1,0))</f>
        <v>0</v>
      </c>
      <c r="R9" s="42">
        <f>( VLOOKUP($B9,'sales volume'!$B$1:$DP$21,R$2*2,0) + VLOOKUP($B9,'sales volume'!$B$1:$DP$21,R$2*2+1,0))</f>
        <v>5</v>
      </c>
      <c r="S9" s="42">
        <f>( VLOOKUP($B9,'sales volume'!$B$1:$DP$21,S$2*2,0) + VLOOKUP($B9,'sales volume'!$B$1:$DP$21,S$2*2+1,0))</f>
        <v>0</v>
      </c>
      <c r="T9" s="42">
        <f>( VLOOKUP($B9,'sales volume'!$B$1:$DP$21,T$2*2,0) + VLOOKUP($B9,'sales volume'!$B$1:$DP$21,T$2*2+1,0))</f>
        <v>0</v>
      </c>
      <c r="U9" s="42">
        <f>( VLOOKUP($B9,'sales volume'!$B$1:$DP$21,U$2*2,0) + VLOOKUP($B9,'sales volume'!$B$1:$DP$21,U$2*2+1,0))</f>
        <v>0</v>
      </c>
      <c r="V9" s="42">
        <f>( VLOOKUP($B9,'sales volume'!$B$1:$DP$21,V$2*2,0) + VLOOKUP($B9,'sales volume'!$B$1:$DP$21,V$2*2+1,0))</f>
        <v>0</v>
      </c>
      <c r="W9" s="42">
        <f>( VLOOKUP($B9,'sales volume'!$B$1:$DP$21,W$2*2,0) + VLOOKUP($B9,'sales volume'!$B$1:$DP$21,W$2*2+1,0))</f>
        <v>0</v>
      </c>
      <c r="X9" s="42">
        <f>( VLOOKUP($B9,'sales volume'!$B$1:$DP$21,X$2*2,0) + VLOOKUP($B9,'sales volume'!$B$1:$DP$21,X$2*2+1,0))</f>
        <v>0</v>
      </c>
      <c r="Y9" s="42">
        <f>( VLOOKUP($B9,'sales volume'!$B$1:$DP$21,Y$2*2,0) + VLOOKUP($B9,'sales volume'!$B$1:$DP$21,Y$2*2+1,0))</f>
        <v>0</v>
      </c>
      <c r="Z9" s="42">
        <f>( VLOOKUP($B9,'sales volume'!$B$1:$DP$21,Z$2*2,0) + VLOOKUP($B9,'sales volume'!$B$1:$DP$21,Z$2*2+1,0))</f>
        <v>1</v>
      </c>
      <c r="AA9" s="42">
        <f>( VLOOKUP($B9,'sales volume'!$B$1:$DP$21,AA$2*2,0) + VLOOKUP($B9,'sales volume'!$B$1:$DP$21,AA$2*2+1,0))</f>
        <v>0</v>
      </c>
      <c r="AB9" s="42">
        <f>( VLOOKUP($B9,'sales volume'!$B$1:$DP$21,AB$2*2,0) + VLOOKUP($B9,'sales volume'!$B$1:$DP$21,AB$2*2+1,0))</f>
        <v>0</v>
      </c>
      <c r="AC9" s="42">
        <f>( VLOOKUP($B9,'sales volume'!$B$1:$DP$21,AC$2*2,0) + VLOOKUP($B9,'sales volume'!$B$1:$DP$21,AC$2*2+1,0))</f>
        <v>0</v>
      </c>
      <c r="AD9" s="42">
        <f>( VLOOKUP($B9,'sales volume'!$B$1:$DP$21,AD$2*2,0) + VLOOKUP($B9,'sales volume'!$B$1:$DP$21,AD$2*2+1,0))</f>
        <v>0</v>
      </c>
      <c r="AE9" s="42">
        <f>( VLOOKUP($B9,'sales volume'!$B$1:$DP$21,AE$2*2,0) + VLOOKUP($B9,'sales volume'!$B$1:$DP$21,AE$2*2+1,0))</f>
        <v>0</v>
      </c>
      <c r="AF9" s="42">
        <f>( VLOOKUP($B9,'sales volume'!$B$1:$DP$21,AF$2*2,0) + VLOOKUP($B9,'sales volume'!$B$1:$DP$21,AF$2*2+1,0))</f>
        <v>0</v>
      </c>
      <c r="AG9" s="42">
        <f>( VLOOKUP($B9,'sales volume'!$B$1:$DP$21,AG$2*2,0) + VLOOKUP($B9,'sales volume'!$B$1:$DP$21,AG$2*2+1,0))</f>
        <v>0</v>
      </c>
      <c r="AH9" s="42">
        <f>( VLOOKUP($B9,'sales volume'!$B$1:$DP$21,AH$2*2+62,0) + VLOOKUP($B9,'sales volume'!$B$1:$DP$21,(AH$2*2+1)+62,0))</f>
        <v>0</v>
      </c>
      <c r="AI9" s="42">
        <f>( VLOOKUP($B9,'sales volume'!$B$1:$DP$21,AI$2*2+62,0) + VLOOKUP($B9,'sales volume'!$B$1:$DP$21,(AI$2*2+1)+62,0))</f>
        <v>0</v>
      </c>
      <c r="AJ9" s="42">
        <f>( VLOOKUP($B9,'sales volume'!$B$1:$DP$21,AJ$2*2+62,0) + VLOOKUP($B9,'sales volume'!$B$1:$DP$21,(AJ$2*2+1)+62,0))</f>
        <v>0</v>
      </c>
      <c r="AK9" s="42">
        <f>( VLOOKUP($B9,'sales volume'!$B$1:$DP$21,AK$2*2+62,0) + VLOOKUP($B9,'sales volume'!$B$1:$DP$21,(AK$2*2+1)+62,0))</f>
        <v>0</v>
      </c>
      <c r="AL9" s="42">
        <f>( VLOOKUP($B9,'sales volume'!$B$1:$DP$21,AL$2*2+62,0) + VLOOKUP($B9,'sales volume'!$B$1:$DP$21,(AL$2*2+1)+62,0))</f>
        <v>0</v>
      </c>
      <c r="AM9" s="42">
        <f>( VLOOKUP($B9,'sales volume'!$B$1:$DP$21,AM$2*2+62,0) + VLOOKUP($B9,'sales volume'!$B$1:$DP$21,(AM$2*2+1)+62,0))</f>
        <v>0</v>
      </c>
      <c r="AN9" s="42">
        <f>( VLOOKUP($B9,'sales volume'!$B$1:$DP$21,AN$2*2+62,0) + VLOOKUP($B9,'sales volume'!$B$1:$DP$21,(AN$2*2+1)+62,0))</f>
        <v>0</v>
      </c>
      <c r="AO9" s="42">
        <f>( VLOOKUP($B9,'sales volume'!$B$1:$DP$21,AO$2*2+62,0) + VLOOKUP($B9,'sales volume'!$B$1:$DP$21,(AO$2*2+1)+62,0))</f>
        <v>0</v>
      </c>
      <c r="AP9" s="42">
        <f>( VLOOKUP($B9,'sales volume'!$B$1:$DP$21,AP$2*2+62,0) + VLOOKUP($B9,'sales volume'!$B$1:$DP$21,(AP$2*2+1)+62,0))</f>
        <v>10</v>
      </c>
      <c r="AQ9" s="42">
        <f>( VLOOKUP($B9,'sales volume'!$B$1:$DP$21,AQ$2*2+62,0) + VLOOKUP($B9,'sales volume'!$B$1:$DP$21,(AQ$2*2+1)+62,0))</f>
        <v>0</v>
      </c>
      <c r="AR9" s="42">
        <f>( VLOOKUP($B9,'sales volume'!$B$1:$DP$21,AR$2*2+62,0) + VLOOKUP($B9,'sales volume'!$B$1:$DP$21,(AR$2*2+1)+62,0))</f>
        <v>0</v>
      </c>
      <c r="AS9" s="42">
        <f>( VLOOKUP($B9,'sales volume'!$B$1:$DP$21,AS$2*2+62,0) + VLOOKUP($B9,'sales volume'!$B$1:$DP$21,(AS$2*2+1)+62,0))</f>
        <v>16</v>
      </c>
      <c r="AT9" s="42">
        <f>( VLOOKUP($B9,'sales volume'!$B$1:$DP$21,AT$2*2+62,0) + VLOOKUP($B9,'sales volume'!$B$1:$DP$21,(AT$2*2+1)+62,0))</f>
        <v>0</v>
      </c>
      <c r="AU9" s="42">
        <f>( VLOOKUP($B9,'sales volume'!$B$1:$DP$21,AU$2*2+62,0) + VLOOKUP($B9,'sales volume'!$B$1:$DP$21,(AU$2*2+1)+62,0))</f>
        <v>0</v>
      </c>
      <c r="AV9" s="42">
        <f>( VLOOKUP($B9,'sales volume'!$B$1:$DP$21,AV$2*2+62,0) + VLOOKUP($B9,'sales volume'!$B$1:$DP$21,(AV$2*2+1)+62,0))</f>
        <v>5</v>
      </c>
      <c r="AW9" s="42">
        <f>( VLOOKUP($B9,'sales volume'!$B$1:$DP$21,AW$2*2+62,0) + VLOOKUP($B9,'sales volume'!$B$1:$DP$21,(AW$2*2+1)+62,0))</f>
        <v>0</v>
      </c>
      <c r="AX9" s="42">
        <f>( VLOOKUP($B9,'sales volume'!$B$1:$DP$21,AX$2*2+62,0) + VLOOKUP($B9,'sales volume'!$B$1:$DP$21,(AX$2*2+1)+62,0))</f>
        <v>0</v>
      </c>
      <c r="AY9" s="42">
        <f>( VLOOKUP($B9,'sales volume'!$B$1:$DP$21,AY$2*2+62,0) + VLOOKUP($B9,'sales volume'!$B$1:$DP$21,(AY$2*2+1)+62,0))</f>
        <v>5</v>
      </c>
      <c r="AZ9" s="42">
        <f>( VLOOKUP($B9,'sales volume'!$B$1:$DP$21,AZ$2*2+62,0) + VLOOKUP($B9,'sales volume'!$B$1:$DP$21,(AZ$2*2+1)+62,0))</f>
        <v>0</v>
      </c>
      <c r="BA9" s="42">
        <f>( VLOOKUP($B9,'sales volume'!$B$1:$DP$21,BA$2*2+62,0) + VLOOKUP($B9,'sales volume'!$B$1:$DP$21,(BA$2*2+1)+62,0))</f>
        <v>0</v>
      </c>
      <c r="BB9" s="42">
        <f>( VLOOKUP($B9,'sales volume'!$B$1:$DP$21,BB$2*2+62,0) + VLOOKUP($B9,'sales volume'!$B$1:$DP$21,(BB$2*2+1)+62,0))</f>
        <v>20</v>
      </c>
      <c r="BC9" s="42">
        <f>( VLOOKUP($B9,'sales volume'!$B$1:$DP$21,BC$2*2+62,0) + VLOOKUP($B9,'sales volume'!$B$1:$DP$21,(BC$2*2+1)+62,0))</f>
        <v>0</v>
      </c>
      <c r="BD9" s="42">
        <f>( VLOOKUP($B9,'sales volume'!$B$1:$DP$21,BD$2*2+62,0) + VLOOKUP($B9,'sales volume'!$B$1:$DP$21,(BD$2*2+1)+62,0))</f>
        <v>0</v>
      </c>
      <c r="BE9" s="42">
        <f>( VLOOKUP($B9,'sales volume'!$B$1:$DP$21,BE$2*2+62,0) + VLOOKUP($B9,'sales volume'!$B$1:$DP$21,(BE$2*2+1)+62,0))</f>
        <v>0</v>
      </c>
      <c r="BF9" s="42">
        <f>( VLOOKUP($B9,'sales volume'!$B$1:$DP$21,BF$2*2+62,0) + VLOOKUP($B9,'sales volume'!$B$1:$DP$21,(BF$2*2+1)+62,0))</f>
        <v>0</v>
      </c>
      <c r="BG9" s="42">
        <f>( VLOOKUP($B9,'sales volume'!$B$1:$DP$21,BG$2*2+62,0) + VLOOKUP($B9,'sales volume'!$B$1:$DP$21,(BG$2*2+1)+62,0))</f>
        <v>10</v>
      </c>
      <c r="BH9" s="42">
        <f>( VLOOKUP($B9,'sales volume'!$B$1:$DP$21,BH$2*2+62,0) + VLOOKUP($B9,'sales volume'!$B$1:$DP$21,(BH$2*2+1)+62,0))</f>
        <v>0</v>
      </c>
      <c r="BI9" s="42">
        <f>( VLOOKUP($B9,'sales volume'!$B$1:$DP$21,BI$2*2+62,0) + VLOOKUP($B9,'sales volume'!$B$1:$DP$21,(BI$2*2+1)+62,0))</f>
        <v>0</v>
      </c>
      <c r="BJ9" s="8"/>
    </row>
    <row r="10">
      <c r="A10" s="41">
        <v>8.0</v>
      </c>
      <c r="B10" s="41" t="s">
        <v>12</v>
      </c>
      <c r="C10" s="42">
        <f>( VLOOKUP($B10,'sales volume'!$B$1:$DP$21,C$2*2,0) + VLOOKUP($B10,'sales volume'!$B$1:$DP$21,C$2*2+1,0))</f>
        <v>0</v>
      </c>
      <c r="D10" s="42">
        <f>( VLOOKUP($B10,'sales volume'!$B$1:$DP$21,D$2*2,0) + VLOOKUP($B10,'sales volume'!$B$1:$DP$21,D$2*2+1,0))</f>
        <v>0</v>
      </c>
      <c r="E10" s="42">
        <f>( VLOOKUP($B10,'sales volume'!$B$1:$DP$21,E$2*2,0) + VLOOKUP($B10,'sales volume'!$B$1:$DP$21,E$2*2+1,0))</f>
        <v>0</v>
      </c>
      <c r="F10" s="42">
        <f>( VLOOKUP($B10,'sales volume'!$B$1:$DP$21,F$2*2,0) + VLOOKUP($B10,'sales volume'!$B$1:$DP$21,F$2*2+1,0))</f>
        <v>0</v>
      </c>
      <c r="G10" s="42">
        <f>( VLOOKUP($B10,'sales volume'!$B$1:$DP$21,G$2*2,0) + VLOOKUP($B10,'sales volume'!$B$1:$DP$21,G$2*2+1,0))</f>
        <v>0</v>
      </c>
      <c r="H10" s="42">
        <f>( VLOOKUP($B10,'sales volume'!$B$1:$DP$21,H$2*2,0) + VLOOKUP($B10,'sales volume'!$B$1:$DP$21,H$2*2+1,0))</f>
        <v>0</v>
      </c>
      <c r="I10" s="42">
        <f>( VLOOKUP($B10,'sales volume'!$B$1:$DP$21,I$2*2,0) + VLOOKUP($B10,'sales volume'!$B$1:$DP$21,I$2*2+1,0))</f>
        <v>0</v>
      </c>
      <c r="J10" s="42">
        <f>( VLOOKUP($B10,'sales volume'!$B$1:$DP$21,J$2*2,0) + VLOOKUP($B10,'sales volume'!$B$1:$DP$21,J$2*2+1,0))</f>
        <v>10</v>
      </c>
      <c r="K10" s="42">
        <f>( VLOOKUP($B10,'sales volume'!$B$1:$DP$21,K$2*2,0) + VLOOKUP($B10,'sales volume'!$B$1:$DP$21,K$2*2+1,0))</f>
        <v>0</v>
      </c>
      <c r="L10" s="42">
        <f>( VLOOKUP($B10,'sales volume'!$B$1:$DP$21,L$2*2,0) + VLOOKUP($B10,'sales volume'!$B$1:$DP$21,L$2*2+1,0))</f>
        <v>0</v>
      </c>
      <c r="M10" s="42">
        <f>( VLOOKUP($B10,'sales volume'!$B$1:$DP$21,M$2*2,0) + VLOOKUP($B10,'sales volume'!$B$1:$DP$21,M$2*2+1,0))</f>
        <v>0</v>
      </c>
      <c r="N10" s="42">
        <f>( VLOOKUP($B10,'sales volume'!$B$1:$DP$21,N$2*2,0) + VLOOKUP($B10,'sales volume'!$B$1:$DP$21,N$2*2+1,0))</f>
        <v>0</v>
      </c>
      <c r="O10" s="42">
        <f>( VLOOKUP($B10,'sales volume'!$B$1:$DP$21,O$2*2,0) + VLOOKUP($B10,'sales volume'!$B$1:$DP$21,O$2*2+1,0))</f>
        <v>0</v>
      </c>
      <c r="P10" s="42">
        <f>( VLOOKUP($B10,'sales volume'!$B$1:$DP$21,P$2*2,0) + VLOOKUP($B10,'sales volume'!$B$1:$DP$21,P$2*2+1,0))</f>
        <v>0</v>
      </c>
      <c r="Q10" s="42">
        <f>( VLOOKUP($B10,'sales volume'!$B$1:$DP$21,Q$2*2,0) + VLOOKUP($B10,'sales volume'!$B$1:$DP$21,Q$2*2+1,0))</f>
        <v>0</v>
      </c>
      <c r="R10" s="42">
        <f>( VLOOKUP($B10,'sales volume'!$B$1:$DP$21,R$2*2,0) + VLOOKUP($B10,'sales volume'!$B$1:$DP$21,R$2*2+1,0))</f>
        <v>0</v>
      </c>
      <c r="S10" s="42">
        <f>( VLOOKUP($B10,'sales volume'!$B$1:$DP$21,S$2*2,0) + VLOOKUP($B10,'sales volume'!$B$1:$DP$21,S$2*2+1,0))</f>
        <v>0</v>
      </c>
      <c r="T10" s="42">
        <f>( VLOOKUP($B10,'sales volume'!$B$1:$DP$21,T$2*2,0) + VLOOKUP($B10,'sales volume'!$B$1:$DP$21,T$2*2+1,0))</f>
        <v>9</v>
      </c>
      <c r="U10" s="42">
        <f>( VLOOKUP($B10,'sales volume'!$B$1:$DP$21,U$2*2,0) + VLOOKUP($B10,'sales volume'!$B$1:$DP$21,U$2*2+1,0))</f>
        <v>2</v>
      </c>
      <c r="V10" s="42">
        <f>( VLOOKUP($B10,'sales volume'!$B$1:$DP$21,V$2*2,0) + VLOOKUP($B10,'sales volume'!$B$1:$DP$21,V$2*2+1,0))</f>
        <v>0</v>
      </c>
      <c r="W10" s="42">
        <f>( VLOOKUP($B10,'sales volume'!$B$1:$DP$21,W$2*2,0) + VLOOKUP($B10,'sales volume'!$B$1:$DP$21,W$2*2+1,0))</f>
        <v>9</v>
      </c>
      <c r="X10" s="42">
        <f>( VLOOKUP($B10,'sales volume'!$B$1:$DP$21,X$2*2,0) + VLOOKUP($B10,'sales volume'!$B$1:$DP$21,X$2*2+1,0))</f>
        <v>2</v>
      </c>
      <c r="Y10" s="42">
        <f>( VLOOKUP($B10,'sales volume'!$B$1:$DP$21,Y$2*2,0) + VLOOKUP($B10,'sales volume'!$B$1:$DP$21,Y$2*2+1,0))</f>
        <v>0</v>
      </c>
      <c r="Z10" s="42">
        <f>( VLOOKUP($B10,'sales volume'!$B$1:$DP$21,Z$2*2,0) + VLOOKUP($B10,'sales volume'!$B$1:$DP$21,Z$2*2+1,0))</f>
        <v>0</v>
      </c>
      <c r="AA10" s="42">
        <f>( VLOOKUP($B10,'sales volume'!$B$1:$DP$21,AA$2*2,0) + VLOOKUP($B10,'sales volume'!$B$1:$DP$21,AA$2*2+1,0))</f>
        <v>21</v>
      </c>
      <c r="AB10" s="42">
        <f>( VLOOKUP($B10,'sales volume'!$B$1:$DP$21,AB$2*2,0) + VLOOKUP($B10,'sales volume'!$B$1:$DP$21,AB$2*2+1,0))</f>
        <v>0</v>
      </c>
      <c r="AC10" s="42">
        <f>( VLOOKUP($B10,'sales volume'!$B$1:$DP$21,AC$2*2,0) + VLOOKUP($B10,'sales volume'!$B$1:$DP$21,AC$2*2+1,0))</f>
        <v>9</v>
      </c>
      <c r="AD10" s="42">
        <f>( VLOOKUP($B10,'sales volume'!$B$1:$DP$21,AD$2*2,0) + VLOOKUP($B10,'sales volume'!$B$1:$DP$21,AD$2*2+1,0))</f>
        <v>0</v>
      </c>
      <c r="AE10" s="42">
        <f>( VLOOKUP($B10,'sales volume'!$B$1:$DP$21,AE$2*2,0) + VLOOKUP($B10,'sales volume'!$B$1:$DP$21,AE$2*2+1,0))</f>
        <v>0</v>
      </c>
      <c r="AF10" s="42">
        <f>( VLOOKUP($B10,'sales volume'!$B$1:$DP$21,AF$2*2,0) + VLOOKUP($B10,'sales volume'!$B$1:$DP$21,AF$2*2+1,0))</f>
        <v>8</v>
      </c>
      <c r="AG10" s="42">
        <f>( VLOOKUP($B10,'sales volume'!$B$1:$DP$21,AG$2*2,0) + VLOOKUP($B10,'sales volume'!$B$1:$DP$21,AG$2*2+1,0))</f>
        <v>0</v>
      </c>
      <c r="AH10" s="42">
        <f>( VLOOKUP($B10,'sales volume'!$B$1:$DP$21,AH$2*2+62,0) + VLOOKUP($B10,'sales volume'!$B$1:$DP$21,(AH$2*2+1)+62,0))</f>
        <v>0</v>
      </c>
      <c r="AI10" s="42">
        <f>( VLOOKUP($B10,'sales volume'!$B$1:$DP$21,AI$2*2+62,0) + VLOOKUP($B10,'sales volume'!$B$1:$DP$21,(AI$2*2+1)+62,0))</f>
        <v>15</v>
      </c>
      <c r="AJ10" s="42">
        <f>( VLOOKUP($B10,'sales volume'!$B$1:$DP$21,AJ$2*2+62,0) + VLOOKUP($B10,'sales volume'!$B$1:$DP$21,(AJ$2*2+1)+62,0))</f>
        <v>0</v>
      </c>
      <c r="AK10" s="42">
        <f>( VLOOKUP($B10,'sales volume'!$B$1:$DP$21,AK$2*2+62,0) + VLOOKUP($B10,'sales volume'!$B$1:$DP$21,(AK$2*2+1)+62,0))</f>
        <v>0</v>
      </c>
      <c r="AL10" s="42">
        <f>( VLOOKUP($B10,'sales volume'!$B$1:$DP$21,AL$2*2+62,0) + VLOOKUP($B10,'sales volume'!$B$1:$DP$21,(AL$2*2+1)+62,0))</f>
        <v>0</v>
      </c>
      <c r="AM10" s="42">
        <f>( VLOOKUP($B10,'sales volume'!$B$1:$DP$21,AM$2*2+62,0) + VLOOKUP($B10,'sales volume'!$B$1:$DP$21,(AM$2*2+1)+62,0))</f>
        <v>0</v>
      </c>
      <c r="AN10" s="42">
        <f>( VLOOKUP($B10,'sales volume'!$B$1:$DP$21,AN$2*2+62,0) + VLOOKUP($B10,'sales volume'!$B$1:$DP$21,(AN$2*2+1)+62,0))</f>
        <v>0</v>
      </c>
      <c r="AO10" s="42">
        <f>( VLOOKUP($B10,'sales volume'!$B$1:$DP$21,AO$2*2+62,0) + VLOOKUP($B10,'sales volume'!$B$1:$DP$21,(AO$2*2+1)+62,0))</f>
        <v>0</v>
      </c>
      <c r="AP10" s="42">
        <f>( VLOOKUP($B10,'sales volume'!$B$1:$DP$21,AP$2*2+62,0) + VLOOKUP($B10,'sales volume'!$B$1:$DP$21,(AP$2*2+1)+62,0))</f>
        <v>0</v>
      </c>
      <c r="AQ10" s="42">
        <f>( VLOOKUP($B10,'sales volume'!$B$1:$DP$21,AQ$2*2+62,0) + VLOOKUP($B10,'sales volume'!$B$1:$DP$21,(AQ$2*2+1)+62,0))</f>
        <v>15</v>
      </c>
      <c r="AR10" s="42">
        <f>( VLOOKUP($B10,'sales volume'!$B$1:$DP$21,AR$2*2+62,0) + VLOOKUP($B10,'sales volume'!$B$1:$DP$21,(AR$2*2+1)+62,0))</f>
        <v>0</v>
      </c>
      <c r="AS10" s="42">
        <f>( VLOOKUP($B10,'sales volume'!$B$1:$DP$21,AS$2*2+62,0) + VLOOKUP($B10,'sales volume'!$B$1:$DP$21,(AS$2*2+1)+62,0))</f>
        <v>0</v>
      </c>
      <c r="AT10" s="42">
        <f>( VLOOKUP($B10,'sales volume'!$B$1:$DP$21,AT$2*2+62,0) + VLOOKUP($B10,'sales volume'!$B$1:$DP$21,(AT$2*2+1)+62,0))</f>
        <v>0</v>
      </c>
      <c r="AU10" s="42">
        <f>( VLOOKUP($B10,'sales volume'!$B$1:$DP$21,AU$2*2+62,0) + VLOOKUP($B10,'sales volume'!$B$1:$DP$21,(AU$2*2+1)+62,0))</f>
        <v>4</v>
      </c>
      <c r="AV10" s="42">
        <f>( VLOOKUP($B10,'sales volume'!$B$1:$DP$21,AV$2*2+62,0) + VLOOKUP($B10,'sales volume'!$B$1:$DP$21,(AV$2*2+1)+62,0))</f>
        <v>5</v>
      </c>
      <c r="AW10" s="42">
        <f>( VLOOKUP($B10,'sales volume'!$B$1:$DP$21,AW$2*2+62,0) + VLOOKUP($B10,'sales volume'!$B$1:$DP$21,(AW$2*2+1)+62,0))</f>
        <v>0</v>
      </c>
      <c r="AX10" s="42">
        <f>( VLOOKUP($B10,'sales volume'!$B$1:$DP$21,AX$2*2+62,0) + VLOOKUP($B10,'sales volume'!$B$1:$DP$21,(AX$2*2+1)+62,0))</f>
        <v>0</v>
      </c>
      <c r="AY10" s="42">
        <f>( VLOOKUP($B10,'sales volume'!$B$1:$DP$21,AY$2*2+62,0) + VLOOKUP($B10,'sales volume'!$B$1:$DP$21,(AY$2*2+1)+62,0))</f>
        <v>0</v>
      </c>
      <c r="AZ10" s="42">
        <f>( VLOOKUP($B10,'sales volume'!$B$1:$DP$21,AZ$2*2+62,0) + VLOOKUP($B10,'sales volume'!$B$1:$DP$21,(AZ$2*2+1)+62,0))</f>
        <v>0</v>
      </c>
      <c r="BA10" s="42">
        <f>( VLOOKUP($B10,'sales volume'!$B$1:$DP$21,BA$2*2+62,0) + VLOOKUP($B10,'sales volume'!$B$1:$DP$21,(BA$2*2+1)+62,0))</f>
        <v>0</v>
      </c>
      <c r="BB10" s="42">
        <f>( VLOOKUP($B10,'sales volume'!$B$1:$DP$21,BB$2*2+62,0) + VLOOKUP($B10,'sales volume'!$B$1:$DP$21,(BB$2*2+1)+62,0))</f>
        <v>0</v>
      </c>
      <c r="BC10" s="42">
        <f>( VLOOKUP($B10,'sales volume'!$B$1:$DP$21,BC$2*2+62,0) + VLOOKUP($B10,'sales volume'!$B$1:$DP$21,(BC$2*2+1)+62,0))</f>
        <v>0</v>
      </c>
      <c r="BD10" s="42">
        <f>( VLOOKUP($B10,'sales volume'!$B$1:$DP$21,BD$2*2+62,0) + VLOOKUP($B10,'sales volume'!$B$1:$DP$21,(BD$2*2+1)+62,0))</f>
        <v>0</v>
      </c>
      <c r="BE10" s="42">
        <f>( VLOOKUP($B10,'sales volume'!$B$1:$DP$21,BE$2*2+62,0) + VLOOKUP($B10,'sales volume'!$B$1:$DP$21,(BE$2*2+1)+62,0))</f>
        <v>0</v>
      </c>
      <c r="BF10" s="42">
        <f>( VLOOKUP($B10,'sales volume'!$B$1:$DP$21,BF$2*2+62,0) + VLOOKUP($B10,'sales volume'!$B$1:$DP$21,(BF$2*2+1)+62,0))</f>
        <v>0</v>
      </c>
      <c r="BG10" s="42">
        <f>( VLOOKUP($B10,'sales volume'!$B$1:$DP$21,BG$2*2+62,0) + VLOOKUP($B10,'sales volume'!$B$1:$DP$21,(BG$2*2+1)+62,0))</f>
        <v>0</v>
      </c>
      <c r="BH10" s="42">
        <f>( VLOOKUP($B10,'sales volume'!$B$1:$DP$21,BH$2*2+62,0) + VLOOKUP($B10,'sales volume'!$B$1:$DP$21,(BH$2*2+1)+62,0))</f>
        <v>0</v>
      </c>
      <c r="BI10" s="42">
        <f>( VLOOKUP($B10,'sales volume'!$B$1:$DP$21,BI$2*2+62,0) + VLOOKUP($B10,'sales volume'!$B$1:$DP$21,(BI$2*2+1)+62,0))</f>
        <v>0</v>
      </c>
      <c r="BJ10" s="8"/>
    </row>
    <row r="11">
      <c r="A11" s="41">
        <v>9.0</v>
      </c>
      <c r="B11" s="41" t="s">
        <v>13</v>
      </c>
      <c r="C11" s="42">
        <f>( VLOOKUP($B11,'sales volume'!$B$1:$DP$21,C$2*2,0) + VLOOKUP($B11,'sales volume'!$B$1:$DP$21,C$2*2+1,0))</f>
        <v>0</v>
      </c>
      <c r="D11" s="42">
        <f>( VLOOKUP($B11,'sales volume'!$B$1:$DP$21,D$2*2,0) + VLOOKUP($B11,'sales volume'!$B$1:$DP$21,D$2*2+1,0))</f>
        <v>0</v>
      </c>
      <c r="E11" s="42">
        <f>( VLOOKUP($B11,'sales volume'!$B$1:$DP$21,E$2*2,0) + VLOOKUP($B11,'sales volume'!$B$1:$DP$21,E$2*2+1,0))</f>
        <v>30</v>
      </c>
      <c r="F11" s="42">
        <f>( VLOOKUP($B11,'sales volume'!$B$1:$DP$21,F$2*2,0) + VLOOKUP($B11,'sales volume'!$B$1:$DP$21,F$2*2+1,0))</f>
        <v>16</v>
      </c>
      <c r="G11" s="42">
        <f>( VLOOKUP($B11,'sales volume'!$B$1:$DP$21,G$2*2,0) + VLOOKUP($B11,'sales volume'!$B$1:$DP$21,G$2*2+1,0))</f>
        <v>0</v>
      </c>
      <c r="H11" s="42">
        <f>( VLOOKUP($B11,'sales volume'!$B$1:$DP$21,H$2*2,0) + VLOOKUP($B11,'sales volume'!$B$1:$DP$21,H$2*2+1,0))</f>
        <v>6</v>
      </c>
      <c r="I11" s="42">
        <f>( VLOOKUP($B11,'sales volume'!$B$1:$DP$21,I$2*2,0) + VLOOKUP($B11,'sales volume'!$B$1:$DP$21,I$2*2+1,0))</f>
        <v>0</v>
      </c>
      <c r="J11" s="42">
        <f>( VLOOKUP($B11,'sales volume'!$B$1:$DP$21,J$2*2,0) + VLOOKUP($B11,'sales volume'!$B$1:$DP$21,J$2*2+1,0))</f>
        <v>0</v>
      </c>
      <c r="K11" s="42">
        <f>( VLOOKUP($B11,'sales volume'!$B$1:$DP$21,K$2*2,0) + VLOOKUP($B11,'sales volume'!$B$1:$DP$21,K$2*2+1,0))</f>
        <v>0</v>
      </c>
      <c r="L11" s="42">
        <f>( VLOOKUP($B11,'sales volume'!$B$1:$DP$21,L$2*2,0) + VLOOKUP($B11,'sales volume'!$B$1:$DP$21,L$2*2+1,0))</f>
        <v>0</v>
      </c>
      <c r="M11" s="42">
        <f>( VLOOKUP($B11,'sales volume'!$B$1:$DP$21,M$2*2,0) + VLOOKUP($B11,'sales volume'!$B$1:$DP$21,M$2*2+1,0))</f>
        <v>0</v>
      </c>
      <c r="N11" s="42">
        <f>( VLOOKUP($B11,'sales volume'!$B$1:$DP$21,N$2*2,0) + VLOOKUP($B11,'sales volume'!$B$1:$DP$21,N$2*2+1,0))</f>
        <v>0</v>
      </c>
      <c r="O11" s="42">
        <f>( VLOOKUP($B11,'sales volume'!$B$1:$DP$21,O$2*2,0) + VLOOKUP($B11,'sales volume'!$B$1:$DP$21,O$2*2+1,0))</f>
        <v>16</v>
      </c>
      <c r="P11" s="42">
        <f>( VLOOKUP($B11,'sales volume'!$B$1:$DP$21,P$2*2,0) + VLOOKUP($B11,'sales volume'!$B$1:$DP$21,P$2*2+1,0))</f>
        <v>0</v>
      </c>
      <c r="Q11" s="42">
        <f>( VLOOKUP($B11,'sales volume'!$B$1:$DP$21,Q$2*2,0) + VLOOKUP($B11,'sales volume'!$B$1:$DP$21,Q$2*2+1,0))</f>
        <v>0</v>
      </c>
      <c r="R11" s="42">
        <f>( VLOOKUP($B11,'sales volume'!$B$1:$DP$21,R$2*2,0) + VLOOKUP($B11,'sales volume'!$B$1:$DP$21,R$2*2+1,0))</f>
        <v>8</v>
      </c>
      <c r="S11" s="42">
        <f>( VLOOKUP($B11,'sales volume'!$B$1:$DP$21,S$2*2,0) + VLOOKUP($B11,'sales volume'!$B$1:$DP$21,S$2*2+1,0))</f>
        <v>0</v>
      </c>
      <c r="T11" s="42">
        <f>( VLOOKUP($B11,'sales volume'!$B$1:$DP$21,T$2*2,0) + VLOOKUP($B11,'sales volume'!$B$1:$DP$21,T$2*2+1,0))</f>
        <v>0</v>
      </c>
      <c r="U11" s="42">
        <f>( VLOOKUP($B11,'sales volume'!$B$1:$DP$21,U$2*2,0) + VLOOKUP($B11,'sales volume'!$B$1:$DP$21,U$2*2+1,0))</f>
        <v>0</v>
      </c>
      <c r="V11" s="42">
        <f>( VLOOKUP($B11,'sales volume'!$B$1:$DP$21,V$2*2,0) + VLOOKUP($B11,'sales volume'!$B$1:$DP$21,V$2*2+1,0))</f>
        <v>0</v>
      </c>
      <c r="W11" s="42">
        <f>( VLOOKUP($B11,'sales volume'!$B$1:$DP$21,W$2*2,0) + VLOOKUP($B11,'sales volume'!$B$1:$DP$21,W$2*2+1,0))</f>
        <v>0</v>
      </c>
      <c r="X11" s="42">
        <f>( VLOOKUP($B11,'sales volume'!$B$1:$DP$21,X$2*2,0) + VLOOKUP($B11,'sales volume'!$B$1:$DP$21,X$2*2+1,0))</f>
        <v>0</v>
      </c>
      <c r="Y11" s="42">
        <f>( VLOOKUP($B11,'sales volume'!$B$1:$DP$21,Y$2*2,0) + VLOOKUP($B11,'sales volume'!$B$1:$DP$21,Y$2*2+1,0))</f>
        <v>0</v>
      </c>
      <c r="Z11" s="42">
        <f>( VLOOKUP($B11,'sales volume'!$B$1:$DP$21,Z$2*2,0) + VLOOKUP($B11,'sales volume'!$B$1:$DP$21,Z$2*2+1,0))</f>
        <v>0</v>
      </c>
      <c r="AA11" s="42">
        <f>( VLOOKUP($B11,'sales volume'!$B$1:$DP$21,AA$2*2,0) + VLOOKUP($B11,'sales volume'!$B$1:$DP$21,AA$2*2+1,0))</f>
        <v>0</v>
      </c>
      <c r="AB11" s="42">
        <f>( VLOOKUP($B11,'sales volume'!$B$1:$DP$21,AB$2*2,0) + VLOOKUP($B11,'sales volume'!$B$1:$DP$21,AB$2*2+1,0))</f>
        <v>0</v>
      </c>
      <c r="AC11" s="42">
        <f>( VLOOKUP($B11,'sales volume'!$B$1:$DP$21,AC$2*2,0) + VLOOKUP($B11,'sales volume'!$B$1:$DP$21,AC$2*2+1,0))</f>
        <v>0</v>
      </c>
      <c r="AD11" s="42">
        <f>( VLOOKUP($B11,'sales volume'!$B$1:$DP$21,AD$2*2,0) + VLOOKUP($B11,'sales volume'!$B$1:$DP$21,AD$2*2+1,0))</f>
        <v>0</v>
      </c>
      <c r="AE11" s="42">
        <f>( VLOOKUP($B11,'sales volume'!$B$1:$DP$21,AE$2*2,0) + VLOOKUP($B11,'sales volume'!$B$1:$DP$21,AE$2*2+1,0))</f>
        <v>0</v>
      </c>
      <c r="AF11" s="42">
        <f>( VLOOKUP($B11,'sales volume'!$B$1:$DP$21,AF$2*2,0) + VLOOKUP($B11,'sales volume'!$B$1:$DP$21,AF$2*2+1,0))</f>
        <v>8</v>
      </c>
      <c r="AG11" s="42">
        <f>( VLOOKUP($B11,'sales volume'!$B$1:$DP$21,AG$2*2,0) + VLOOKUP($B11,'sales volume'!$B$1:$DP$21,AG$2*2+1,0))</f>
        <v>0</v>
      </c>
      <c r="AH11" s="42">
        <f>( VLOOKUP($B11,'sales volume'!$B$1:$DP$21,AH$2*2+62,0) + VLOOKUP($B11,'sales volume'!$B$1:$DP$21,(AH$2*2+1)+62,0))</f>
        <v>0</v>
      </c>
      <c r="AI11" s="42">
        <f>( VLOOKUP($B11,'sales volume'!$B$1:$DP$21,AI$2*2+62,0) + VLOOKUP($B11,'sales volume'!$B$1:$DP$21,(AI$2*2+1)+62,0))</f>
        <v>2</v>
      </c>
      <c r="AJ11" s="42">
        <f>( VLOOKUP($B11,'sales volume'!$B$1:$DP$21,AJ$2*2+62,0) + VLOOKUP($B11,'sales volume'!$B$1:$DP$21,(AJ$2*2+1)+62,0))</f>
        <v>0</v>
      </c>
      <c r="AK11" s="42">
        <f>( VLOOKUP($B11,'sales volume'!$B$1:$DP$21,AK$2*2+62,0) + VLOOKUP($B11,'sales volume'!$B$1:$DP$21,(AK$2*2+1)+62,0))</f>
        <v>0</v>
      </c>
      <c r="AL11" s="42">
        <f>( VLOOKUP($B11,'sales volume'!$B$1:$DP$21,AL$2*2+62,0) + VLOOKUP($B11,'sales volume'!$B$1:$DP$21,(AL$2*2+1)+62,0))</f>
        <v>0</v>
      </c>
      <c r="AM11" s="42">
        <f>( VLOOKUP($B11,'sales volume'!$B$1:$DP$21,AM$2*2+62,0) + VLOOKUP($B11,'sales volume'!$B$1:$DP$21,(AM$2*2+1)+62,0))</f>
        <v>0</v>
      </c>
      <c r="AN11" s="42">
        <f>( VLOOKUP($B11,'sales volume'!$B$1:$DP$21,AN$2*2+62,0) + VLOOKUP($B11,'sales volume'!$B$1:$DP$21,(AN$2*2+1)+62,0))</f>
        <v>0</v>
      </c>
      <c r="AO11" s="42">
        <f>( VLOOKUP($B11,'sales volume'!$B$1:$DP$21,AO$2*2+62,0) + VLOOKUP($B11,'sales volume'!$B$1:$DP$21,(AO$2*2+1)+62,0))</f>
        <v>0</v>
      </c>
      <c r="AP11" s="42">
        <f>( VLOOKUP($B11,'sales volume'!$B$1:$DP$21,AP$2*2+62,0) + VLOOKUP($B11,'sales volume'!$B$1:$DP$21,(AP$2*2+1)+62,0))</f>
        <v>0</v>
      </c>
      <c r="AQ11" s="42">
        <f>( VLOOKUP($B11,'sales volume'!$B$1:$DP$21,AQ$2*2+62,0) + VLOOKUP($B11,'sales volume'!$B$1:$DP$21,(AQ$2*2+1)+62,0))</f>
        <v>6</v>
      </c>
      <c r="AR11" s="42">
        <f>( VLOOKUP($B11,'sales volume'!$B$1:$DP$21,AR$2*2+62,0) + VLOOKUP($B11,'sales volume'!$B$1:$DP$21,(AR$2*2+1)+62,0))</f>
        <v>0</v>
      </c>
      <c r="AS11" s="42">
        <f>( VLOOKUP($B11,'sales volume'!$B$1:$DP$21,AS$2*2+62,0) + VLOOKUP($B11,'sales volume'!$B$1:$DP$21,(AS$2*2+1)+62,0))</f>
        <v>0</v>
      </c>
      <c r="AT11" s="42">
        <f>( VLOOKUP($B11,'sales volume'!$B$1:$DP$21,AT$2*2+62,0) + VLOOKUP($B11,'sales volume'!$B$1:$DP$21,(AT$2*2+1)+62,0))</f>
        <v>0</v>
      </c>
      <c r="AU11" s="42">
        <f>( VLOOKUP($B11,'sales volume'!$B$1:$DP$21,AU$2*2+62,0) + VLOOKUP($B11,'sales volume'!$B$1:$DP$21,(AU$2*2+1)+62,0))</f>
        <v>0</v>
      </c>
      <c r="AV11" s="42">
        <f>( VLOOKUP($B11,'sales volume'!$B$1:$DP$21,AV$2*2+62,0) + VLOOKUP($B11,'sales volume'!$B$1:$DP$21,(AV$2*2+1)+62,0))</f>
        <v>5</v>
      </c>
      <c r="AW11" s="42">
        <f>( VLOOKUP($B11,'sales volume'!$B$1:$DP$21,AW$2*2+62,0) + VLOOKUP($B11,'sales volume'!$B$1:$DP$21,(AW$2*2+1)+62,0))</f>
        <v>0</v>
      </c>
      <c r="AX11" s="42">
        <f>( VLOOKUP($B11,'sales volume'!$B$1:$DP$21,AX$2*2+62,0) + VLOOKUP($B11,'sales volume'!$B$1:$DP$21,(AX$2*2+1)+62,0))</f>
        <v>0</v>
      </c>
      <c r="AY11" s="42">
        <f>( VLOOKUP($B11,'sales volume'!$B$1:$DP$21,AY$2*2+62,0) + VLOOKUP($B11,'sales volume'!$B$1:$DP$21,(AY$2*2+1)+62,0))</f>
        <v>5</v>
      </c>
      <c r="AZ11" s="42">
        <f>( VLOOKUP($B11,'sales volume'!$B$1:$DP$21,AZ$2*2+62,0) + VLOOKUP($B11,'sales volume'!$B$1:$DP$21,(AZ$2*2+1)+62,0))</f>
        <v>0</v>
      </c>
      <c r="BA11" s="42">
        <f>( VLOOKUP($B11,'sales volume'!$B$1:$DP$21,BA$2*2+62,0) + VLOOKUP($B11,'sales volume'!$B$1:$DP$21,(BA$2*2+1)+62,0))</f>
        <v>20</v>
      </c>
      <c r="BB11" s="42">
        <f>( VLOOKUP($B11,'sales volume'!$B$1:$DP$21,BB$2*2+62,0) + VLOOKUP($B11,'sales volume'!$B$1:$DP$21,(BB$2*2+1)+62,0))</f>
        <v>0</v>
      </c>
      <c r="BC11" s="42">
        <f>( VLOOKUP($B11,'sales volume'!$B$1:$DP$21,BC$2*2+62,0) + VLOOKUP($B11,'sales volume'!$B$1:$DP$21,(BC$2*2+1)+62,0))</f>
        <v>8</v>
      </c>
      <c r="BD11" s="42">
        <f>( VLOOKUP($B11,'sales volume'!$B$1:$DP$21,BD$2*2+62,0) + VLOOKUP($B11,'sales volume'!$B$1:$DP$21,(BD$2*2+1)+62,0))</f>
        <v>0</v>
      </c>
      <c r="BE11" s="42">
        <f>( VLOOKUP($B11,'sales volume'!$B$1:$DP$21,BE$2*2+62,0) + VLOOKUP($B11,'sales volume'!$B$1:$DP$21,(BE$2*2+1)+62,0))</f>
        <v>0</v>
      </c>
      <c r="BF11" s="42">
        <f>( VLOOKUP($B11,'sales volume'!$B$1:$DP$21,BF$2*2+62,0) + VLOOKUP($B11,'sales volume'!$B$1:$DP$21,(BF$2*2+1)+62,0))</f>
        <v>0</v>
      </c>
      <c r="BG11" s="42">
        <f>( VLOOKUP($B11,'sales volume'!$B$1:$DP$21,BG$2*2+62,0) + VLOOKUP($B11,'sales volume'!$B$1:$DP$21,(BG$2*2+1)+62,0))</f>
        <v>0</v>
      </c>
      <c r="BH11" s="42">
        <f>( VLOOKUP($B11,'sales volume'!$B$1:$DP$21,BH$2*2+62,0) + VLOOKUP($B11,'sales volume'!$B$1:$DP$21,(BH$2*2+1)+62,0))</f>
        <v>6</v>
      </c>
      <c r="BI11" s="42">
        <f>( VLOOKUP($B11,'sales volume'!$B$1:$DP$21,BI$2*2+62,0) + VLOOKUP($B11,'sales volume'!$B$1:$DP$21,(BI$2*2+1)+62,0))</f>
        <v>0</v>
      </c>
      <c r="BJ11" s="8"/>
    </row>
    <row r="12">
      <c r="A12" s="41">
        <v>10.0</v>
      </c>
      <c r="B12" s="41" t="s">
        <v>14</v>
      </c>
      <c r="C12" s="42">
        <f>( VLOOKUP($B12,'sales volume'!$B$1:$DP$21,C$2*2,0) + VLOOKUP($B12,'sales volume'!$B$1:$DP$21,C$2*2+1,0))</f>
        <v>0</v>
      </c>
      <c r="D12" s="42">
        <f>( VLOOKUP($B12,'sales volume'!$B$1:$DP$21,D$2*2,0) + VLOOKUP($B12,'sales volume'!$B$1:$DP$21,D$2*2+1,0))</f>
        <v>0</v>
      </c>
      <c r="E12" s="42">
        <f>( VLOOKUP($B12,'sales volume'!$B$1:$DP$21,E$2*2,0) + VLOOKUP($B12,'sales volume'!$B$1:$DP$21,E$2*2+1,0))</f>
        <v>0</v>
      </c>
      <c r="F12" s="42">
        <f>( VLOOKUP($B12,'sales volume'!$B$1:$DP$21,F$2*2,0) + VLOOKUP($B12,'sales volume'!$B$1:$DP$21,F$2*2+1,0))</f>
        <v>18</v>
      </c>
      <c r="G12" s="42">
        <f>( VLOOKUP($B12,'sales volume'!$B$1:$DP$21,G$2*2,0) + VLOOKUP($B12,'sales volume'!$B$1:$DP$21,G$2*2+1,0))</f>
        <v>0</v>
      </c>
      <c r="H12" s="42">
        <f>( VLOOKUP($B12,'sales volume'!$B$1:$DP$21,H$2*2,0) + VLOOKUP($B12,'sales volume'!$B$1:$DP$21,H$2*2+1,0))</f>
        <v>8</v>
      </c>
      <c r="I12" s="42">
        <f>( VLOOKUP($B12,'sales volume'!$B$1:$DP$21,I$2*2,0) + VLOOKUP($B12,'sales volume'!$B$1:$DP$21,I$2*2+1,0))</f>
        <v>0</v>
      </c>
      <c r="J12" s="42">
        <f>( VLOOKUP($B12,'sales volume'!$B$1:$DP$21,J$2*2,0) + VLOOKUP($B12,'sales volume'!$B$1:$DP$21,J$2*2+1,0))</f>
        <v>0</v>
      </c>
      <c r="K12" s="42">
        <f>( VLOOKUP($B12,'sales volume'!$B$1:$DP$21,K$2*2,0) + VLOOKUP($B12,'sales volume'!$B$1:$DP$21,K$2*2+1,0))</f>
        <v>0</v>
      </c>
      <c r="L12" s="42">
        <f>( VLOOKUP($B12,'sales volume'!$B$1:$DP$21,L$2*2,0) + VLOOKUP($B12,'sales volume'!$B$1:$DP$21,L$2*2+1,0))</f>
        <v>0</v>
      </c>
      <c r="M12" s="42">
        <f>( VLOOKUP($B12,'sales volume'!$B$1:$DP$21,M$2*2,0) + VLOOKUP($B12,'sales volume'!$B$1:$DP$21,M$2*2+1,0))</f>
        <v>0</v>
      </c>
      <c r="N12" s="42">
        <f>( VLOOKUP($B12,'sales volume'!$B$1:$DP$21,N$2*2,0) + VLOOKUP($B12,'sales volume'!$B$1:$DP$21,N$2*2+1,0))</f>
        <v>0</v>
      </c>
      <c r="O12" s="42">
        <f>( VLOOKUP($B12,'sales volume'!$B$1:$DP$21,O$2*2,0) + VLOOKUP($B12,'sales volume'!$B$1:$DP$21,O$2*2+1,0))</f>
        <v>0</v>
      </c>
      <c r="P12" s="42">
        <f>( VLOOKUP($B12,'sales volume'!$B$1:$DP$21,P$2*2,0) + VLOOKUP($B12,'sales volume'!$B$1:$DP$21,P$2*2+1,0))</f>
        <v>0</v>
      </c>
      <c r="Q12" s="42">
        <f>( VLOOKUP($B12,'sales volume'!$B$1:$DP$21,Q$2*2,0) + VLOOKUP($B12,'sales volume'!$B$1:$DP$21,Q$2*2+1,0))</f>
        <v>0</v>
      </c>
      <c r="R12" s="42">
        <f>( VLOOKUP($B12,'sales volume'!$B$1:$DP$21,R$2*2,0) + VLOOKUP($B12,'sales volume'!$B$1:$DP$21,R$2*2+1,0))</f>
        <v>0</v>
      </c>
      <c r="S12" s="42">
        <f>( VLOOKUP($B12,'sales volume'!$B$1:$DP$21,S$2*2,0) + VLOOKUP($B12,'sales volume'!$B$1:$DP$21,S$2*2+1,0))</f>
        <v>0</v>
      </c>
      <c r="T12" s="42">
        <f>( VLOOKUP($B12,'sales volume'!$B$1:$DP$21,T$2*2,0) + VLOOKUP($B12,'sales volume'!$B$1:$DP$21,T$2*2+1,0))</f>
        <v>0</v>
      </c>
      <c r="U12" s="42">
        <f>( VLOOKUP($B12,'sales volume'!$B$1:$DP$21,U$2*2,0) + VLOOKUP($B12,'sales volume'!$B$1:$DP$21,U$2*2+1,0))</f>
        <v>16</v>
      </c>
      <c r="V12" s="42">
        <f>( VLOOKUP($B12,'sales volume'!$B$1:$DP$21,V$2*2,0) + VLOOKUP($B12,'sales volume'!$B$1:$DP$21,V$2*2+1,0))</f>
        <v>8</v>
      </c>
      <c r="W12" s="42">
        <f>( VLOOKUP($B12,'sales volume'!$B$1:$DP$21,W$2*2,0) + VLOOKUP($B12,'sales volume'!$B$1:$DP$21,W$2*2+1,0))</f>
        <v>0</v>
      </c>
      <c r="X12" s="42">
        <f>( VLOOKUP($B12,'sales volume'!$B$1:$DP$21,X$2*2,0) + VLOOKUP($B12,'sales volume'!$B$1:$DP$21,X$2*2+1,0))</f>
        <v>0</v>
      </c>
      <c r="Y12" s="42">
        <f>( VLOOKUP($B12,'sales volume'!$B$1:$DP$21,Y$2*2,0) + VLOOKUP($B12,'sales volume'!$B$1:$DP$21,Y$2*2+1,0))</f>
        <v>0</v>
      </c>
      <c r="Z12" s="42">
        <f>( VLOOKUP($B12,'sales volume'!$B$1:$DP$21,Z$2*2,0) + VLOOKUP($B12,'sales volume'!$B$1:$DP$21,Z$2*2+1,0))</f>
        <v>1</v>
      </c>
      <c r="AA12" s="42">
        <f>( VLOOKUP($B12,'sales volume'!$B$1:$DP$21,AA$2*2,0) + VLOOKUP($B12,'sales volume'!$B$1:$DP$21,AA$2*2+1,0))</f>
        <v>0</v>
      </c>
      <c r="AB12" s="42">
        <f>( VLOOKUP($B12,'sales volume'!$B$1:$DP$21,AB$2*2,0) + VLOOKUP($B12,'sales volume'!$B$1:$DP$21,AB$2*2+1,0))</f>
        <v>1</v>
      </c>
      <c r="AC12" s="42">
        <f>( VLOOKUP($B12,'sales volume'!$B$1:$DP$21,AC$2*2,0) + VLOOKUP($B12,'sales volume'!$B$1:$DP$21,AC$2*2+1,0))</f>
        <v>20</v>
      </c>
      <c r="AD12" s="42">
        <f>( VLOOKUP($B12,'sales volume'!$B$1:$DP$21,AD$2*2,0) + VLOOKUP($B12,'sales volume'!$B$1:$DP$21,AD$2*2+1,0))</f>
        <v>0</v>
      </c>
      <c r="AE12" s="42">
        <f>( VLOOKUP($B12,'sales volume'!$B$1:$DP$21,AE$2*2,0) + VLOOKUP($B12,'sales volume'!$B$1:$DP$21,AE$2*2+1,0))</f>
        <v>0</v>
      </c>
      <c r="AF12" s="42">
        <f>( VLOOKUP($B12,'sales volume'!$B$1:$DP$21,AF$2*2,0) + VLOOKUP($B12,'sales volume'!$B$1:$DP$21,AF$2*2+1,0))</f>
        <v>0</v>
      </c>
      <c r="AG12" s="42">
        <f>( VLOOKUP($B12,'sales volume'!$B$1:$DP$21,AG$2*2,0) + VLOOKUP($B12,'sales volume'!$B$1:$DP$21,AG$2*2+1,0))</f>
        <v>0</v>
      </c>
      <c r="AH12" s="42">
        <f>( VLOOKUP($B12,'sales volume'!$B$1:$DP$21,AH$2*2+62,0) + VLOOKUP($B12,'sales volume'!$B$1:$DP$21,(AH$2*2+1)+62,0))</f>
        <v>0</v>
      </c>
      <c r="AI12" s="42">
        <f>( VLOOKUP($B12,'sales volume'!$B$1:$DP$21,AI$2*2+62,0) + VLOOKUP($B12,'sales volume'!$B$1:$DP$21,(AI$2*2+1)+62,0))</f>
        <v>1</v>
      </c>
      <c r="AJ12" s="42">
        <f>( VLOOKUP($B12,'sales volume'!$B$1:$DP$21,AJ$2*2+62,0) + VLOOKUP($B12,'sales volume'!$B$1:$DP$21,(AJ$2*2+1)+62,0))</f>
        <v>6</v>
      </c>
      <c r="AK12" s="42">
        <f>( VLOOKUP($B12,'sales volume'!$B$1:$DP$21,AK$2*2+62,0) + VLOOKUP($B12,'sales volume'!$B$1:$DP$21,(AK$2*2+1)+62,0))</f>
        <v>0</v>
      </c>
      <c r="AL12" s="42">
        <f>( VLOOKUP($B12,'sales volume'!$B$1:$DP$21,AL$2*2+62,0) + VLOOKUP($B12,'sales volume'!$B$1:$DP$21,(AL$2*2+1)+62,0))</f>
        <v>0</v>
      </c>
      <c r="AM12" s="42">
        <f>( VLOOKUP($B12,'sales volume'!$B$1:$DP$21,AM$2*2+62,0) + VLOOKUP($B12,'sales volume'!$B$1:$DP$21,(AM$2*2+1)+62,0))</f>
        <v>21</v>
      </c>
      <c r="AN12" s="42">
        <f>( VLOOKUP($B12,'sales volume'!$B$1:$DP$21,AN$2*2+62,0) + VLOOKUP($B12,'sales volume'!$B$1:$DP$21,(AN$2*2+1)+62,0))</f>
        <v>0</v>
      </c>
      <c r="AO12" s="42">
        <f>( VLOOKUP($B12,'sales volume'!$B$1:$DP$21,AO$2*2+62,0) + VLOOKUP($B12,'sales volume'!$B$1:$DP$21,(AO$2*2+1)+62,0))</f>
        <v>4</v>
      </c>
      <c r="AP12" s="42">
        <f>( VLOOKUP($B12,'sales volume'!$B$1:$DP$21,AP$2*2+62,0) + VLOOKUP($B12,'sales volume'!$B$1:$DP$21,(AP$2*2+1)+62,0))</f>
        <v>0</v>
      </c>
      <c r="AQ12" s="42">
        <f>( VLOOKUP($B12,'sales volume'!$B$1:$DP$21,AQ$2*2+62,0) + VLOOKUP($B12,'sales volume'!$B$1:$DP$21,(AQ$2*2+1)+62,0))</f>
        <v>0</v>
      </c>
      <c r="AR12" s="42">
        <f>( VLOOKUP($B12,'sales volume'!$B$1:$DP$21,AR$2*2+62,0) + VLOOKUP($B12,'sales volume'!$B$1:$DP$21,(AR$2*2+1)+62,0))</f>
        <v>0</v>
      </c>
      <c r="AS12" s="42">
        <f>( VLOOKUP($B12,'sales volume'!$B$1:$DP$21,AS$2*2+62,0) + VLOOKUP($B12,'sales volume'!$B$1:$DP$21,(AS$2*2+1)+62,0))</f>
        <v>0</v>
      </c>
      <c r="AT12" s="42">
        <f>( VLOOKUP($B12,'sales volume'!$B$1:$DP$21,AT$2*2+62,0) + VLOOKUP($B12,'sales volume'!$B$1:$DP$21,(AT$2*2+1)+62,0))</f>
        <v>0</v>
      </c>
      <c r="AU12" s="42">
        <f>( VLOOKUP($B12,'sales volume'!$B$1:$DP$21,AU$2*2+62,0) + VLOOKUP($B12,'sales volume'!$B$1:$DP$21,(AU$2*2+1)+62,0))</f>
        <v>0</v>
      </c>
      <c r="AV12" s="42">
        <f>( VLOOKUP($B12,'sales volume'!$B$1:$DP$21,AV$2*2+62,0) + VLOOKUP($B12,'sales volume'!$B$1:$DP$21,(AV$2*2+1)+62,0))</f>
        <v>10</v>
      </c>
      <c r="AW12" s="42">
        <f>( VLOOKUP($B12,'sales volume'!$B$1:$DP$21,AW$2*2+62,0) + VLOOKUP($B12,'sales volume'!$B$1:$DP$21,(AW$2*2+1)+62,0))</f>
        <v>0</v>
      </c>
      <c r="AX12" s="42">
        <f>( VLOOKUP($B12,'sales volume'!$B$1:$DP$21,AX$2*2+62,0) + VLOOKUP($B12,'sales volume'!$B$1:$DP$21,(AX$2*2+1)+62,0))</f>
        <v>0</v>
      </c>
      <c r="AY12" s="42">
        <f>( VLOOKUP($B12,'sales volume'!$B$1:$DP$21,AY$2*2+62,0) + VLOOKUP($B12,'sales volume'!$B$1:$DP$21,(AY$2*2+1)+62,0))</f>
        <v>5</v>
      </c>
      <c r="AZ12" s="42">
        <f>( VLOOKUP($B12,'sales volume'!$B$1:$DP$21,AZ$2*2+62,0) + VLOOKUP($B12,'sales volume'!$B$1:$DP$21,(AZ$2*2+1)+62,0))</f>
        <v>0</v>
      </c>
      <c r="BA12" s="42">
        <f>( VLOOKUP($B12,'sales volume'!$B$1:$DP$21,BA$2*2+62,0) + VLOOKUP($B12,'sales volume'!$B$1:$DP$21,(BA$2*2+1)+62,0))</f>
        <v>0</v>
      </c>
      <c r="BB12" s="42">
        <f>( VLOOKUP($B12,'sales volume'!$B$1:$DP$21,BB$2*2+62,0) + VLOOKUP($B12,'sales volume'!$B$1:$DP$21,(BB$2*2+1)+62,0))</f>
        <v>0</v>
      </c>
      <c r="BC12" s="42">
        <f>( VLOOKUP($B12,'sales volume'!$B$1:$DP$21,BC$2*2+62,0) + VLOOKUP($B12,'sales volume'!$B$1:$DP$21,(BC$2*2+1)+62,0))</f>
        <v>0</v>
      </c>
      <c r="BD12" s="42">
        <f>( VLOOKUP($B12,'sales volume'!$B$1:$DP$21,BD$2*2+62,0) + VLOOKUP($B12,'sales volume'!$B$1:$DP$21,(BD$2*2+1)+62,0))</f>
        <v>0</v>
      </c>
      <c r="BE12" s="42">
        <f>( VLOOKUP($B12,'sales volume'!$B$1:$DP$21,BE$2*2+62,0) + VLOOKUP($B12,'sales volume'!$B$1:$DP$21,(BE$2*2+1)+62,0))</f>
        <v>8</v>
      </c>
      <c r="BF12" s="42">
        <f>( VLOOKUP($B12,'sales volume'!$B$1:$DP$21,BF$2*2+62,0) + VLOOKUP($B12,'sales volume'!$B$1:$DP$21,(BF$2*2+1)+62,0))</f>
        <v>0</v>
      </c>
      <c r="BG12" s="42">
        <f>( VLOOKUP($B12,'sales volume'!$B$1:$DP$21,BG$2*2+62,0) + VLOOKUP($B12,'sales volume'!$B$1:$DP$21,(BG$2*2+1)+62,0))</f>
        <v>0</v>
      </c>
      <c r="BH12" s="42">
        <f>( VLOOKUP($B12,'sales volume'!$B$1:$DP$21,BH$2*2+62,0) + VLOOKUP($B12,'sales volume'!$B$1:$DP$21,(BH$2*2+1)+62,0))</f>
        <v>8</v>
      </c>
      <c r="BI12" s="42">
        <f>( VLOOKUP($B12,'sales volume'!$B$1:$DP$21,BI$2*2+62,0) + VLOOKUP($B12,'sales volume'!$B$1:$DP$21,(BI$2*2+1)+62,0))</f>
        <v>0</v>
      </c>
      <c r="BJ12" s="8"/>
    </row>
    <row r="13">
      <c r="A13" s="41">
        <v>11.0</v>
      </c>
      <c r="B13" s="41" t="s">
        <v>15</v>
      </c>
      <c r="C13" s="42">
        <f>( VLOOKUP($B13,'sales volume'!$B$1:$DP$21,C$2*2,0) + VLOOKUP($B13,'sales volume'!$B$1:$DP$21,C$2*2+1,0))</f>
        <v>0</v>
      </c>
      <c r="D13" s="42">
        <f>( VLOOKUP($B13,'sales volume'!$B$1:$DP$21,D$2*2,0) + VLOOKUP($B13,'sales volume'!$B$1:$DP$21,D$2*2+1,0))</f>
        <v>0</v>
      </c>
      <c r="E13" s="42">
        <f>( VLOOKUP($B13,'sales volume'!$B$1:$DP$21,E$2*2,0) + VLOOKUP($B13,'sales volume'!$B$1:$DP$21,E$2*2+1,0))</f>
        <v>0</v>
      </c>
      <c r="F13" s="42">
        <f>( VLOOKUP($B13,'sales volume'!$B$1:$DP$21,F$2*2,0) + VLOOKUP($B13,'sales volume'!$B$1:$DP$21,F$2*2+1,0))</f>
        <v>0</v>
      </c>
      <c r="G13" s="42">
        <f>( VLOOKUP($B13,'sales volume'!$B$1:$DP$21,G$2*2,0) + VLOOKUP($B13,'sales volume'!$B$1:$DP$21,G$2*2+1,0))</f>
        <v>0</v>
      </c>
      <c r="H13" s="42">
        <f>( VLOOKUP($B13,'sales volume'!$B$1:$DP$21,H$2*2,0) + VLOOKUP($B13,'sales volume'!$B$1:$DP$21,H$2*2+1,0))</f>
        <v>0</v>
      </c>
      <c r="I13" s="42">
        <f>( VLOOKUP($B13,'sales volume'!$B$1:$DP$21,I$2*2,0) + VLOOKUP($B13,'sales volume'!$B$1:$DP$21,I$2*2+1,0))</f>
        <v>0</v>
      </c>
      <c r="J13" s="42">
        <f>( VLOOKUP($B13,'sales volume'!$B$1:$DP$21,J$2*2,0) + VLOOKUP($B13,'sales volume'!$B$1:$DP$21,J$2*2+1,0))</f>
        <v>0</v>
      </c>
      <c r="K13" s="42">
        <f>( VLOOKUP($B13,'sales volume'!$B$1:$DP$21,K$2*2,0) + VLOOKUP($B13,'sales volume'!$B$1:$DP$21,K$2*2+1,0))</f>
        <v>0</v>
      </c>
      <c r="L13" s="42">
        <f>( VLOOKUP($B13,'sales volume'!$B$1:$DP$21,L$2*2,0) + VLOOKUP($B13,'sales volume'!$B$1:$DP$21,L$2*2+1,0))</f>
        <v>0</v>
      </c>
      <c r="M13" s="42">
        <f>( VLOOKUP($B13,'sales volume'!$B$1:$DP$21,M$2*2,0) + VLOOKUP($B13,'sales volume'!$B$1:$DP$21,M$2*2+1,0))</f>
        <v>0</v>
      </c>
      <c r="N13" s="42">
        <f>( VLOOKUP($B13,'sales volume'!$B$1:$DP$21,N$2*2,0) + VLOOKUP($B13,'sales volume'!$B$1:$DP$21,N$2*2+1,0))</f>
        <v>0</v>
      </c>
      <c r="O13" s="42">
        <f>( VLOOKUP($B13,'sales volume'!$B$1:$DP$21,O$2*2,0) + VLOOKUP($B13,'sales volume'!$B$1:$DP$21,O$2*2+1,0))</f>
        <v>0</v>
      </c>
      <c r="P13" s="42">
        <f>( VLOOKUP($B13,'sales volume'!$B$1:$DP$21,P$2*2,0) + VLOOKUP($B13,'sales volume'!$B$1:$DP$21,P$2*2+1,0))</f>
        <v>0</v>
      </c>
      <c r="Q13" s="42">
        <f>( VLOOKUP($B13,'sales volume'!$B$1:$DP$21,Q$2*2,0) + VLOOKUP($B13,'sales volume'!$B$1:$DP$21,Q$2*2+1,0))</f>
        <v>0</v>
      </c>
      <c r="R13" s="42">
        <f>( VLOOKUP($B13,'sales volume'!$B$1:$DP$21,R$2*2,0) + VLOOKUP($B13,'sales volume'!$B$1:$DP$21,R$2*2+1,0))</f>
        <v>10</v>
      </c>
      <c r="S13" s="42">
        <f>( VLOOKUP($B13,'sales volume'!$B$1:$DP$21,S$2*2,0) + VLOOKUP($B13,'sales volume'!$B$1:$DP$21,S$2*2+1,0))</f>
        <v>20</v>
      </c>
      <c r="T13" s="42">
        <f>( VLOOKUP($B13,'sales volume'!$B$1:$DP$21,T$2*2,0) + VLOOKUP($B13,'sales volume'!$B$1:$DP$21,T$2*2+1,0))</f>
        <v>0</v>
      </c>
      <c r="U13" s="42">
        <f>( VLOOKUP($B13,'sales volume'!$B$1:$DP$21,U$2*2,0) + VLOOKUP($B13,'sales volume'!$B$1:$DP$21,U$2*2+1,0))</f>
        <v>0</v>
      </c>
      <c r="V13" s="42">
        <f>( VLOOKUP($B13,'sales volume'!$B$1:$DP$21,V$2*2,0) + VLOOKUP($B13,'sales volume'!$B$1:$DP$21,V$2*2+1,0))</f>
        <v>0</v>
      </c>
      <c r="W13" s="42">
        <f>( VLOOKUP($B13,'sales volume'!$B$1:$DP$21,W$2*2,0) + VLOOKUP($B13,'sales volume'!$B$1:$DP$21,W$2*2+1,0))</f>
        <v>0</v>
      </c>
      <c r="X13" s="42">
        <f>( VLOOKUP($B13,'sales volume'!$B$1:$DP$21,X$2*2,0) + VLOOKUP($B13,'sales volume'!$B$1:$DP$21,X$2*2+1,0))</f>
        <v>0</v>
      </c>
      <c r="Y13" s="42">
        <f>( VLOOKUP($B13,'sales volume'!$B$1:$DP$21,Y$2*2,0) + VLOOKUP($B13,'sales volume'!$B$1:$DP$21,Y$2*2+1,0))</f>
        <v>0</v>
      </c>
      <c r="Z13" s="42">
        <f>( VLOOKUP($B13,'sales volume'!$B$1:$DP$21,Z$2*2,0) + VLOOKUP($B13,'sales volume'!$B$1:$DP$21,Z$2*2+1,0))</f>
        <v>0</v>
      </c>
      <c r="AA13" s="42">
        <f>( VLOOKUP($B13,'sales volume'!$B$1:$DP$21,AA$2*2,0) + VLOOKUP($B13,'sales volume'!$B$1:$DP$21,AA$2*2+1,0))</f>
        <v>0</v>
      </c>
      <c r="AB13" s="42">
        <f>( VLOOKUP($B13,'sales volume'!$B$1:$DP$21,AB$2*2,0) + VLOOKUP($B13,'sales volume'!$B$1:$DP$21,AB$2*2+1,0))</f>
        <v>0</v>
      </c>
      <c r="AC13" s="42">
        <f>( VLOOKUP($B13,'sales volume'!$B$1:$DP$21,AC$2*2,0) + VLOOKUP($B13,'sales volume'!$B$1:$DP$21,AC$2*2+1,0))</f>
        <v>0</v>
      </c>
      <c r="AD13" s="42">
        <f>( VLOOKUP($B13,'sales volume'!$B$1:$DP$21,AD$2*2,0) + VLOOKUP($B13,'sales volume'!$B$1:$DP$21,AD$2*2+1,0))</f>
        <v>0</v>
      </c>
      <c r="AE13" s="42">
        <f>( VLOOKUP($B13,'sales volume'!$B$1:$DP$21,AE$2*2,0) + VLOOKUP($B13,'sales volume'!$B$1:$DP$21,AE$2*2+1,0))</f>
        <v>0</v>
      </c>
      <c r="AF13" s="42">
        <f>( VLOOKUP($B13,'sales volume'!$B$1:$DP$21,AF$2*2,0) + VLOOKUP($B13,'sales volume'!$B$1:$DP$21,AF$2*2+1,0))</f>
        <v>0</v>
      </c>
      <c r="AG13" s="42">
        <f>( VLOOKUP($B13,'sales volume'!$B$1:$DP$21,AG$2*2,0) + VLOOKUP($B13,'sales volume'!$B$1:$DP$21,AG$2*2+1,0))</f>
        <v>0</v>
      </c>
      <c r="AH13" s="42">
        <f>( VLOOKUP($B13,'sales volume'!$B$1:$DP$21,AH$2*2+62,0) + VLOOKUP($B13,'sales volume'!$B$1:$DP$21,(AH$2*2+1)+62,0))</f>
        <v>0</v>
      </c>
      <c r="AI13" s="42">
        <f>( VLOOKUP($B13,'sales volume'!$B$1:$DP$21,AI$2*2+62,0) + VLOOKUP($B13,'sales volume'!$B$1:$DP$21,(AI$2*2+1)+62,0))</f>
        <v>1</v>
      </c>
      <c r="AJ13" s="42">
        <f>( VLOOKUP($B13,'sales volume'!$B$1:$DP$21,AJ$2*2+62,0) + VLOOKUP($B13,'sales volume'!$B$1:$DP$21,(AJ$2*2+1)+62,0))</f>
        <v>0</v>
      </c>
      <c r="AK13" s="42">
        <f>( VLOOKUP($B13,'sales volume'!$B$1:$DP$21,AK$2*2+62,0) + VLOOKUP($B13,'sales volume'!$B$1:$DP$21,(AK$2*2+1)+62,0))</f>
        <v>5</v>
      </c>
      <c r="AL13" s="42">
        <f>( VLOOKUP($B13,'sales volume'!$B$1:$DP$21,AL$2*2+62,0) + VLOOKUP($B13,'sales volume'!$B$1:$DP$21,(AL$2*2+1)+62,0))</f>
        <v>0</v>
      </c>
      <c r="AM13" s="42">
        <f>( VLOOKUP($B13,'sales volume'!$B$1:$DP$21,AM$2*2+62,0) + VLOOKUP($B13,'sales volume'!$B$1:$DP$21,(AM$2*2+1)+62,0))</f>
        <v>13</v>
      </c>
      <c r="AN13" s="42">
        <f>( VLOOKUP($B13,'sales volume'!$B$1:$DP$21,AN$2*2+62,0) + VLOOKUP($B13,'sales volume'!$B$1:$DP$21,(AN$2*2+1)+62,0))</f>
        <v>0</v>
      </c>
      <c r="AO13" s="42">
        <f>( VLOOKUP($B13,'sales volume'!$B$1:$DP$21,AO$2*2+62,0) + VLOOKUP($B13,'sales volume'!$B$1:$DP$21,(AO$2*2+1)+62,0))</f>
        <v>0</v>
      </c>
      <c r="AP13" s="42">
        <f>( VLOOKUP($B13,'sales volume'!$B$1:$DP$21,AP$2*2+62,0) + VLOOKUP($B13,'sales volume'!$B$1:$DP$21,(AP$2*2+1)+62,0))</f>
        <v>0</v>
      </c>
      <c r="AQ13" s="42">
        <f>( VLOOKUP($B13,'sales volume'!$B$1:$DP$21,AQ$2*2+62,0) + VLOOKUP($B13,'sales volume'!$B$1:$DP$21,(AQ$2*2+1)+62,0))</f>
        <v>0</v>
      </c>
      <c r="AR13" s="42">
        <f>( VLOOKUP($B13,'sales volume'!$B$1:$DP$21,AR$2*2+62,0) + VLOOKUP($B13,'sales volume'!$B$1:$DP$21,(AR$2*2+1)+62,0))</f>
        <v>0</v>
      </c>
      <c r="AS13" s="42">
        <f>( VLOOKUP($B13,'sales volume'!$B$1:$DP$21,AS$2*2+62,0) + VLOOKUP($B13,'sales volume'!$B$1:$DP$21,(AS$2*2+1)+62,0))</f>
        <v>0</v>
      </c>
      <c r="AT13" s="42">
        <f>( VLOOKUP($B13,'sales volume'!$B$1:$DP$21,AT$2*2+62,0) + VLOOKUP($B13,'sales volume'!$B$1:$DP$21,(AT$2*2+1)+62,0))</f>
        <v>0</v>
      </c>
      <c r="AU13" s="42">
        <f>( VLOOKUP($B13,'sales volume'!$B$1:$DP$21,AU$2*2+62,0) + VLOOKUP($B13,'sales volume'!$B$1:$DP$21,(AU$2*2+1)+62,0))</f>
        <v>0</v>
      </c>
      <c r="AV13" s="42">
        <f>( VLOOKUP($B13,'sales volume'!$B$1:$DP$21,AV$2*2+62,0) + VLOOKUP($B13,'sales volume'!$B$1:$DP$21,(AV$2*2+1)+62,0))</f>
        <v>5</v>
      </c>
      <c r="AW13" s="42">
        <f>( VLOOKUP($B13,'sales volume'!$B$1:$DP$21,AW$2*2+62,0) + VLOOKUP($B13,'sales volume'!$B$1:$DP$21,(AW$2*2+1)+62,0))</f>
        <v>7</v>
      </c>
      <c r="AX13" s="42">
        <f>( VLOOKUP($B13,'sales volume'!$B$1:$DP$21,AX$2*2+62,0) + VLOOKUP($B13,'sales volume'!$B$1:$DP$21,(AX$2*2+1)+62,0))</f>
        <v>0</v>
      </c>
      <c r="AY13" s="42">
        <f>( VLOOKUP($B13,'sales volume'!$B$1:$DP$21,AY$2*2+62,0) + VLOOKUP($B13,'sales volume'!$B$1:$DP$21,(AY$2*2+1)+62,0))</f>
        <v>5</v>
      </c>
      <c r="AZ13" s="42">
        <f>( VLOOKUP($B13,'sales volume'!$B$1:$DP$21,AZ$2*2+62,0) + VLOOKUP($B13,'sales volume'!$B$1:$DP$21,(AZ$2*2+1)+62,0))</f>
        <v>4</v>
      </c>
      <c r="BA13" s="42">
        <f>( VLOOKUP($B13,'sales volume'!$B$1:$DP$21,BA$2*2+62,0) + VLOOKUP($B13,'sales volume'!$B$1:$DP$21,(BA$2*2+1)+62,0))</f>
        <v>0</v>
      </c>
      <c r="BB13" s="42">
        <f>( VLOOKUP($B13,'sales volume'!$B$1:$DP$21,BB$2*2+62,0) + VLOOKUP($B13,'sales volume'!$B$1:$DP$21,(BB$2*2+1)+62,0))</f>
        <v>0</v>
      </c>
      <c r="BC13" s="42">
        <f>( VLOOKUP($B13,'sales volume'!$B$1:$DP$21,BC$2*2+62,0) + VLOOKUP($B13,'sales volume'!$B$1:$DP$21,(BC$2*2+1)+62,0))</f>
        <v>0</v>
      </c>
      <c r="BD13" s="42">
        <f>( VLOOKUP($B13,'sales volume'!$B$1:$DP$21,BD$2*2+62,0) + VLOOKUP($B13,'sales volume'!$B$1:$DP$21,(BD$2*2+1)+62,0))</f>
        <v>0</v>
      </c>
      <c r="BE13" s="42">
        <f>( VLOOKUP($B13,'sales volume'!$B$1:$DP$21,BE$2*2+62,0) + VLOOKUP($B13,'sales volume'!$B$1:$DP$21,(BE$2*2+1)+62,0))</f>
        <v>0</v>
      </c>
      <c r="BF13" s="42">
        <f>( VLOOKUP($B13,'sales volume'!$B$1:$DP$21,BF$2*2+62,0) + VLOOKUP($B13,'sales volume'!$B$1:$DP$21,(BF$2*2+1)+62,0))</f>
        <v>0</v>
      </c>
      <c r="BG13" s="42">
        <f>( VLOOKUP($B13,'sales volume'!$B$1:$DP$21,BG$2*2+62,0) + VLOOKUP($B13,'sales volume'!$B$1:$DP$21,(BG$2*2+1)+62,0))</f>
        <v>12</v>
      </c>
      <c r="BH13" s="42">
        <f>( VLOOKUP($B13,'sales volume'!$B$1:$DP$21,BH$2*2+62,0) + VLOOKUP($B13,'sales volume'!$B$1:$DP$21,(BH$2*2+1)+62,0))</f>
        <v>0</v>
      </c>
      <c r="BI13" s="42">
        <f>( VLOOKUP($B13,'sales volume'!$B$1:$DP$21,BI$2*2+62,0) + VLOOKUP($B13,'sales volume'!$B$1:$DP$21,(BI$2*2+1)+62,0))</f>
        <v>2</v>
      </c>
      <c r="BJ13" s="8"/>
    </row>
    <row r="14">
      <c r="A14" s="41">
        <v>12.0</v>
      </c>
      <c r="B14" s="41" t="s">
        <v>16</v>
      </c>
      <c r="C14" s="42">
        <f>( VLOOKUP($B14,'sales volume'!$B$1:$DP$21,C$2*2,0) + VLOOKUP($B14,'sales volume'!$B$1:$DP$21,C$2*2+1,0))</f>
        <v>10</v>
      </c>
      <c r="D14" s="42">
        <f>( VLOOKUP($B14,'sales volume'!$B$1:$DP$21,D$2*2,0) + VLOOKUP($B14,'sales volume'!$B$1:$DP$21,D$2*2+1,0))</f>
        <v>0</v>
      </c>
      <c r="E14" s="42">
        <f>( VLOOKUP($B14,'sales volume'!$B$1:$DP$21,E$2*2,0) + VLOOKUP($B14,'sales volume'!$B$1:$DP$21,E$2*2+1,0))</f>
        <v>0</v>
      </c>
      <c r="F14" s="42">
        <f>( VLOOKUP($B14,'sales volume'!$B$1:$DP$21,F$2*2,0) + VLOOKUP($B14,'sales volume'!$B$1:$DP$21,F$2*2+1,0))</f>
        <v>0</v>
      </c>
      <c r="G14" s="42">
        <f>( VLOOKUP($B14,'sales volume'!$B$1:$DP$21,G$2*2,0) + VLOOKUP($B14,'sales volume'!$B$1:$DP$21,G$2*2+1,0))</f>
        <v>0</v>
      </c>
      <c r="H14" s="42">
        <f>( VLOOKUP($B14,'sales volume'!$B$1:$DP$21,H$2*2,0) + VLOOKUP($B14,'sales volume'!$B$1:$DP$21,H$2*2+1,0))</f>
        <v>0</v>
      </c>
      <c r="I14" s="42">
        <f>( VLOOKUP($B14,'sales volume'!$B$1:$DP$21,I$2*2,0) + VLOOKUP($B14,'sales volume'!$B$1:$DP$21,I$2*2+1,0))</f>
        <v>10</v>
      </c>
      <c r="J14" s="42">
        <f>( VLOOKUP($B14,'sales volume'!$B$1:$DP$21,J$2*2,0) + VLOOKUP($B14,'sales volume'!$B$1:$DP$21,J$2*2+1,0))</f>
        <v>0</v>
      </c>
      <c r="K14" s="42">
        <f>( VLOOKUP($B14,'sales volume'!$B$1:$DP$21,K$2*2,0) + VLOOKUP($B14,'sales volume'!$B$1:$DP$21,K$2*2+1,0))</f>
        <v>0</v>
      </c>
      <c r="L14" s="42">
        <f>( VLOOKUP($B14,'sales volume'!$B$1:$DP$21,L$2*2,0) + VLOOKUP($B14,'sales volume'!$B$1:$DP$21,L$2*2+1,0))</f>
        <v>0</v>
      </c>
      <c r="M14" s="42">
        <f>( VLOOKUP($B14,'sales volume'!$B$1:$DP$21,M$2*2,0) + VLOOKUP($B14,'sales volume'!$B$1:$DP$21,M$2*2+1,0))</f>
        <v>0</v>
      </c>
      <c r="N14" s="42">
        <f>( VLOOKUP($B14,'sales volume'!$B$1:$DP$21,N$2*2,0) + VLOOKUP($B14,'sales volume'!$B$1:$DP$21,N$2*2+1,0))</f>
        <v>10</v>
      </c>
      <c r="O14" s="42">
        <f>( VLOOKUP($B14,'sales volume'!$B$1:$DP$21,O$2*2,0) + VLOOKUP($B14,'sales volume'!$B$1:$DP$21,O$2*2+1,0))</f>
        <v>15</v>
      </c>
      <c r="P14" s="42">
        <f>( VLOOKUP($B14,'sales volume'!$B$1:$DP$21,P$2*2,0) + VLOOKUP($B14,'sales volume'!$B$1:$DP$21,P$2*2+1,0))</f>
        <v>0</v>
      </c>
      <c r="Q14" s="42">
        <f>( VLOOKUP($B14,'sales volume'!$B$1:$DP$21,Q$2*2,0) + VLOOKUP($B14,'sales volume'!$B$1:$DP$21,Q$2*2+1,0))</f>
        <v>0</v>
      </c>
      <c r="R14" s="42">
        <f>( VLOOKUP($B14,'sales volume'!$B$1:$DP$21,R$2*2,0) + VLOOKUP($B14,'sales volume'!$B$1:$DP$21,R$2*2+1,0))</f>
        <v>0</v>
      </c>
      <c r="S14" s="42">
        <f>( VLOOKUP($B14,'sales volume'!$B$1:$DP$21,S$2*2,0) + VLOOKUP($B14,'sales volume'!$B$1:$DP$21,S$2*2+1,0))</f>
        <v>0</v>
      </c>
      <c r="T14" s="42">
        <f>( VLOOKUP($B14,'sales volume'!$B$1:$DP$21,T$2*2,0) + VLOOKUP($B14,'sales volume'!$B$1:$DP$21,T$2*2+1,0))</f>
        <v>0</v>
      </c>
      <c r="U14" s="42">
        <f>( VLOOKUP($B14,'sales volume'!$B$1:$DP$21,U$2*2,0) + VLOOKUP($B14,'sales volume'!$B$1:$DP$21,U$2*2+1,0))</f>
        <v>0</v>
      </c>
      <c r="V14" s="42">
        <f>( VLOOKUP($B14,'sales volume'!$B$1:$DP$21,V$2*2,0) + VLOOKUP($B14,'sales volume'!$B$1:$DP$21,V$2*2+1,0))</f>
        <v>0</v>
      </c>
      <c r="W14" s="42">
        <f>( VLOOKUP($B14,'sales volume'!$B$1:$DP$21,W$2*2,0) + VLOOKUP($B14,'sales volume'!$B$1:$DP$21,W$2*2+1,0))</f>
        <v>6</v>
      </c>
      <c r="X14" s="42">
        <f>( VLOOKUP($B14,'sales volume'!$B$1:$DP$21,X$2*2,0) + VLOOKUP($B14,'sales volume'!$B$1:$DP$21,X$2*2+1,0))</f>
        <v>5</v>
      </c>
      <c r="Y14" s="42">
        <f>( VLOOKUP($B14,'sales volume'!$B$1:$DP$21,Y$2*2,0) + VLOOKUP($B14,'sales volume'!$B$1:$DP$21,Y$2*2+1,0))</f>
        <v>0</v>
      </c>
      <c r="Z14" s="42">
        <f>( VLOOKUP($B14,'sales volume'!$B$1:$DP$21,Z$2*2,0) + VLOOKUP($B14,'sales volume'!$B$1:$DP$21,Z$2*2+1,0))</f>
        <v>2</v>
      </c>
      <c r="AA14" s="42">
        <f>( VLOOKUP($B14,'sales volume'!$B$1:$DP$21,AA$2*2,0) + VLOOKUP($B14,'sales volume'!$B$1:$DP$21,AA$2*2+1,0))</f>
        <v>6</v>
      </c>
      <c r="AB14" s="42">
        <f>( VLOOKUP($B14,'sales volume'!$B$1:$DP$21,AB$2*2,0) + VLOOKUP($B14,'sales volume'!$B$1:$DP$21,AB$2*2+1,0))</f>
        <v>0</v>
      </c>
      <c r="AC14" s="42">
        <f>( VLOOKUP($B14,'sales volume'!$B$1:$DP$21,AC$2*2,0) + VLOOKUP($B14,'sales volume'!$B$1:$DP$21,AC$2*2+1,0))</f>
        <v>0</v>
      </c>
      <c r="AD14" s="42">
        <f>( VLOOKUP($B14,'sales volume'!$B$1:$DP$21,AD$2*2,0) + VLOOKUP($B14,'sales volume'!$B$1:$DP$21,AD$2*2+1,0))</f>
        <v>9</v>
      </c>
      <c r="AE14" s="42">
        <f>( VLOOKUP($B14,'sales volume'!$B$1:$DP$21,AE$2*2,0) + VLOOKUP($B14,'sales volume'!$B$1:$DP$21,AE$2*2+1,0))</f>
        <v>0</v>
      </c>
      <c r="AF14" s="42">
        <f>( VLOOKUP($B14,'sales volume'!$B$1:$DP$21,AF$2*2,0) + VLOOKUP($B14,'sales volume'!$B$1:$DP$21,AF$2*2+1,0))</f>
        <v>11</v>
      </c>
      <c r="AG14" s="42">
        <f>( VLOOKUP($B14,'sales volume'!$B$1:$DP$21,AG$2*2,0) + VLOOKUP($B14,'sales volume'!$B$1:$DP$21,AG$2*2+1,0))</f>
        <v>0</v>
      </c>
      <c r="AH14" s="42">
        <f>( VLOOKUP($B14,'sales volume'!$B$1:$DP$21,AH$2*2+62,0) + VLOOKUP($B14,'sales volume'!$B$1:$DP$21,(AH$2*2+1)+62,0))</f>
        <v>0</v>
      </c>
      <c r="AI14" s="42">
        <f>( VLOOKUP($B14,'sales volume'!$B$1:$DP$21,AI$2*2+62,0) + VLOOKUP($B14,'sales volume'!$B$1:$DP$21,(AI$2*2+1)+62,0))</f>
        <v>0</v>
      </c>
      <c r="AJ14" s="42">
        <f>( VLOOKUP($B14,'sales volume'!$B$1:$DP$21,AJ$2*2+62,0) + VLOOKUP($B14,'sales volume'!$B$1:$DP$21,(AJ$2*2+1)+62,0))</f>
        <v>1</v>
      </c>
      <c r="AK14" s="42">
        <f>( VLOOKUP($B14,'sales volume'!$B$1:$DP$21,AK$2*2+62,0) + VLOOKUP($B14,'sales volume'!$B$1:$DP$21,(AK$2*2+1)+62,0))</f>
        <v>0</v>
      </c>
      <c r="AL14" s="42">
        <f>( VLOOKUP($B14,'sales volume'!$B$1:$DP$21,AL$2*2+62,0) + VLOOKUP($B14,'sales volume'!$B$1:$DP$21,(AL$2*2+1)+62,0))</f>
        <v>6</v>
      </c>
      <c r="AM14" s="42">
        <f>( VLOOKUP($B14,'sales volume'!$B$1:$DP$21,AM$2*2+62,0) + VLOOKUP($B14,'sales volume'!$B$1:$DP$21,(AM$2*2+1)+62,0))</f>
        <v>5</v>
      </c>
      <c r="AN14" s="42">
        <f>( VLOOKUP($B14,'sales volume'!$B$1:$DP$21,AN$2*2+62,0) + VLOOKUP($B14,'sales volume'!$B$1:$DP$21,(AN$2*2+1)+62,0))</f>
        <v>5</v>
      </c>
      <c r="AO14" s="42">
        <f>( VLOOKUP($B14,'sales volume'!$B$1:$DP$21,AO$2*2+62,0) + VLOOKUP($B14,'sales volume'!$B$1:$DP$21,(AO$2*2+1)+62,0))</f>
        <v>0</v>
      </c>
      <c r="AP14" s="42">
        <f>( VLOOKUP($B14,'sales volume'!$B$1:$DP$21,AP$2*2+62,0) + VLOOKUP($B14,'sales volume'!$B$1:$DP$21,(AP$2*2+1)+62,0))</f>
        <v>9</v>
      </c>
      <c r="AQ14" s="42">
        <f>( VLOOKUP($B14,'sales volume'!$B$1:$DP$21,AQ$2*2+62,0) + VLOOKUP($B14,'sales volume'!$B$1:$DP$21,(AQ$2*2+1)+62,0))</f>
        <v>0</v>
      </c>
      <c r="AR14" s="42">
        <f>( VLOOKUP($B14,'sales volume'!$B$1:$DP$21,AR$2*2+62,0) + VLOOKUP($B14,'sales volume'!$B$1:$DP$21,(AR$2*2+1)+62,0))</f>
        <v>4</v>
      </c>
      <c r="AS14" s="42">
        <f>( VLOOKUP($B14,'sales volume'!$B$1:$DP$21,AS$2*2+62,0) + VLOOKUP($B14,'sales volume'!$B$1:$DP$21,(AS$2*2+1)+62,0))</f>
        <v>0</v>
      </c>
      <c r="AT14" s="42">
        <f>( VLOOKUP($B14,'sales volume'!$B$1:$DP$21,AT$2*2+62,0) + VLOOKUP($B14,'sales volume'!$B$1:$DP$21,(AT$2*2+1)+62,0))</f>
        <v>0</v>
      </c>
      <c r="AU14" s="42">
        <f>( VLOOKUP($B14,'sales volume'!$B$1:$DP$21,AU$2*2+62,0) + VLOOKUP($B14,'sales volume'!$B$1:$DP$21,(AU$2*2+1)+62,0))</f>
        <v>0</v>
      </c>
      <c r="AV14" s="42">
        <f>( VLOOKUP($B14,'sales volume'!$B$1:$DP$21,AV$2*2+62,0) + VLOOKUP($B14,'sales volume'!$B$1:$DP$21,(AV$2*2+1)+62,0))</f>
        <v>5</v>
      </c>
      <c r="AW14" s="42">
        <f>( VLOOKUP($B14,'sales volume'!$B$1:$DP$21,AW$2*2+62,0) + VLOOKUP($B14,'sales volume'!$B$1:$DP$21,(AW$2*2+1)+62,0))</f>
        <v>0</v>
      </c>
      <c r="AX14" s="42">
        <f>( VLOOKUP($B14,'sales volume'!$B$1:$DP$21,AX$2*2+62,0) + VLOOKUP($B14,'sales volume'!$B$1:$DP$21,(AX$2*2+1)+62,0))</f>
        <v>1</v>
      </c>
      <c r="AY14" s="42">
        <f>( VLOOKUP($B14,'sales volume'!$B$1:$DP$21,AY$2*2+62,0) + VLOOKUP($B14,'sales volume'!$B$1:$DP$21,(AY$2*2+1)+62,0))</f>
        <v>5</v>
      </c>
      <c r="AZ14" s="42">
        <f>( VLOOKUP($B14,'sales volume'!$B$1:$DP$21,AZ$2*2+62,0) + VLOOKUP($B14,'sales volume'!$B$1:$DP$21,(AZ$2*2+1)+62,0))</f>
        <v>0</v>
      </c>
      <c r="BA14" s="42">
        <f>( VLOOKUP($B14,'sales volume'!$B$1:$DP$21,BA$2*2+62,0) + VLOOKUP($B14,'sales volume'!$B$1:$DP$21,(BA$2*2+1)+62,0))</f>
        <v>0</v>
      </c>
      <c r="BB14" s="42">
        <f>( VLOOKUP($B14,'sales volume'!$B$1:$DP$21,BB$2*2+62,0) + VLOOKUP($B14,'sales volume'!$B$1:$DP$21,(BB$2*2+1)+62,0))</f>
        <v>0</v>
      </c>
      <c r="BC14" s="42">
        <f>( VLOOKUP($B14,'sales volume'!$B$1:$DP$21,BC$2*2+62,0) + VLOOKUP($B14,'sales volume'!$B$1:$DP$21,(BC$2*2+1)+62,0))</f>
        <v>0</v>
      </c>
      <c r="BD14" s="42">
        <f>( VLOOKUP($B14,'sales volume'!$B$1:$DP$21,BD$2*2+62,0) + VLOOKUP($B14,'sales volume'!$B$1:$DP$21,(BD$2*2+1)+62,0))</f>
        <v>0</v>
      </c>
      <c r="BE14" s="42">
        <f>( VLOOKUP($B14,'sales volume'!$B$1:$DP$21,BE$2*2+62,0) + VLOOKUP($B14,'sales volume'!$B$1:$DP$21,(BE$2*2+1)+62,0))</f>
        <v>0</v>
      </c>
      <c r="BF14" s="42">
        <f>( VLOOKUP($B14,'sales volume'!$B$1:$DP$21,BF$2*2+62,0) + VLOOKUP($B14,'sales volume'!$B$1:$DP$21,(BF$2*2+1)+62,0))</f>
        <v>0</v>
      </c>
      <c r="BG14" s="42">
        <f>( VLOOKUP($B14,'sales volume'!$B$1:$DP$21,BG$2*2+62,0) + VLOOKUP($B14,'sales volume'!$B$1:$DP$21,(BG$2*2+1)+62,0))</f>
        <v>0</v>
      </c>
      <c r="BH14" s="42">
        <f>( VLOOKUP($B14,'sales volume'!$B$1:$DP$21,BH$2*2+62,0) + VLOOKUP($B14,'sales volume'!$B$1:$DP$21,(BH$2*2+1)+62,0))</f>
        <v>2</v>
      </c>
      <c r="BI14" s="42">
        <f>( VLOOKUP($B14,'sales volume'!$B$1:$DP$21,BI$2*2+62,0) + VLOOKUP($B14,'sales volume'!$B$1:$DP$21,(BI$2*2+1)+62,0))</f>
        <v>0</v>
      </c>
      <c r="BJ14" s="8"/>
    </row>
    <row r="15">
      <c r="A15" s="41">
        <v>13.0</v>
      </c>
      <c r="B15" s="41" t="s">
        <v>17</v>
      </c>
      <c r="C15" s="42">
        <f>( VLOOKUP($B15,'sales volume'!$B$1:$DP$21,C$2*2,0) + VLOOKUP($B15,'sales volume'!$B$1:$DP$21,C$2*2+1,0))</f>
        <v>0</v>
      </c>
      <c r="D15" s="42">
        <f>( VLOOKUP($B15,'sales volume'!$B$1:$DP$21,D$2*2,0) + VLOOKUP($B15,'sales volume'!$B$1:$DP$21,D$2*2+1,0))</f>
        <v>20</v>
      </c>
      <c r="E15" s="42">
        <f>( VLOOKUP($B15,'sales volume'!$B$1:$DP$21,E$2*2,0) + VLOOKUP($B15,'sales volume'!$B$1:$DP$21,E$2*2+1,0))</f>
        <v>40</v>
      </c>
      <c r="F15" s="42">
        <f>( VLOOKUP($B15,'sales volume'!$B$1:$DP$21,F$2*2,0) + VLOOKUP($B15,'sales volume'!$B$1:$DP$21,F$2*2+1,0))</f>
        <v>0</v>
      </c>
      <c r="G15" s="42">
        <f>( VLOOKUP($B15,'sales volume'!$B$1:$DP$21,G$2*2,0) + VLOOKUP($B15,'sales volume'!$B$1:$DP$21,G$2*2+1,0))</f>
        <v>0</v>
      </c>
      <c r="H15" s="42">
        <f>( VLOOKUP($B15,'sales volume'!$B$1:$DP$21,H$2*2,0) + VLOOKUP($B15,'sales volume'!$B$1:$DP$21,H$2*2+1,0))</f>
        <v>2</v>
      </c>
      <c r="I15" s="42">
        <f>( VLOOKUP($B15,'sales volume'!$B$1:$DP$21,I$2*2,0) + VLOOKUP($B15,'sales volume'!$B$1:$DP$21,I$2*2+1,0))</f>
        <v>0</v>
      </c>
      <c r="J15" s="42">
        <f>( VLOOKUP($B15,'sales volume'!$B$1:$DP$21,J$2*2,0) + VLOOKUP($B15,'sales volume'!$B$1:$DP$21,J$2*2+1,0))</f>
        <v>17</v>
      </c>
      <c r="K15" s="42">
        <f>( VLOOKUP($B15,'sales volume'!$B$1:$DP$21,K$2*2,0) + VLOOKUP($B15,'sales volume'!$B$1:$DP$21,K$2*2+1,0))</f>
        <v>0</v>
      </c>
      <c r="L15" s="42">
        <f>( VLOOKUP($B15,'sales volume'!$B$1:$DP$21,L$2*2,0) + VLOOKUP($B15,'sales volume'!$B$1:$DP$21,L$2*2+1,0))</f>
        <v>5</v>
      </c>
      <c r="M15" s="42">
        <f>( VLOOKUP($B15,'sales volume'!$B$1:$DP$21,M$2*2,0) + VLOOKUP($B15,'sales volume'!$B$1:$DP$21,M$2*2+1,0))</f>
        <v>0</v>
      </c>
      <c r="N15" s="42">
        <f>( VLOOKUP($B15,'sales volume'!$B$1:$DP$21,N$2*2,0) + VLOOKUP($B15,'sales volume'!$B$1:$DP$21,N$2*2+1,0))</f>
        <v>0</v>
      </c>
      <c r="O15" s="42">
        <f>( VLOOKUP($B15,'sales volume'!$B$1:$DP$21,O$2*2,0) + VLOOKUP($B15,'sales volume'!$B$1:$DP$21,O$2*2+1,0))</f>
        <v>0</v>
      </c>
      <c r="P15" s="42">
        <f>( VLOOKUP($B15,'sales volume'!$B$1:$DP$21,P$2*2,0) + VLOOKUP($B15,'sales volume'!$B$1:$DP$21,P$2*2+1,0))</f>
        <v>0</v>
      </c>
      <c r="Q15" s="42">
        <f>( VLOOKUP($B15,'sales volume'!$B$1:$DP$21,Q$2*2,0) + VLOOKUP($B15,'sales volume'!$B$1:$DP$21,Q$2*2+1,0))</f>
        <v>0</v>
      </c>
      <c r="R15" s="42">
        <f>( VLOOKUP($B15,'sales volume'!$B$1:$DP$21,R$2*2,0) + VLOOKUP($B15,'sales volume'!$B$1:$DP$21,R$2*2+1,0))</f>
        <v>0</v>
      </c>
      <c r="S15" s="42">
        <f>( VLOOKUP($B15,'sales volume'!$B$1:$DP$21,S$2*2,0) + VLOOKUP($B15,'sales volume'!$B$1:$DP$21,S$2*2+1,0))</f>
        <v>0</v>
      </c>
      <c r="T15" s="42">
        <f>( VLOOKUP($B15,'sales volume'!$B$1:$DP$21,T$2*2,0) + VLOOKUP($B15,'sales volume'!$B$1:$DP$21,T$2*2+1,0))</f>
        <v>11</v>
      </c>
      <c r="U15" s="42">
        <f>( VLOOKUP($B15,'sales volume'!$B$1:$DP$21,U$2*2,0) + VLOOKUP($B15,'sales volume'!$B$1:$DP$21,U$2*2+1,0))</f>
        <v>0</v>
      </c>
      <c r="V15" s="42">
        <f>( VLOOKUP($B15,'sales volume'!$B$1:$DP$21,V$2*2,0) + VLOOKUP($B15,'sales volume'!$B$1:$DP$21,V$2*2+1,0))</f>
        <v>0</v>
      </c>
      <c r="W15" s="42">
        <f>( VLOOKUP($B15,'sales volume'!$B$1:$DP$21,W$2*2,0) + VLOOKUP($B15,'sales volume'!$B$1:$DP$21,W$2*2+1,0))</f>
        <v>0</v>
      </c>
      <c r="X15" s="42">
        <f>( VLOOKUP($B15,'sales volume'!$B$1:$DP$21,X$2*2,0) + VLOOKUP($B15,'sales volume'!$B$1:$DP$21,X$2*2+1,0))</f>
        <v>0</v>
      </c>
      <c r="Y15" s="42">
        <f>( VLOOKUP($B15,'sales volume'!$B$1:$DP$21,Y$2*2,0) + VLOOKUP($B15,'sales volume'!$B$1:$DP$21,Y$2*2+1,0))</f>
        <v>0</v>
      </c>
      <c r="Z15" s="42">
        <f>( VLOOKUP($B15,'sales volume'!$B$1:$DP$21,Z$2*2,0) + VLOOKUP($B15,'sales volume'!$B$1:$DP$21,Z$2*2+1,0))</f>
        <v>0</v>
      </c>
      <c r="AA15" s="42">
        <f>( VLOOKUP($B15,'sales volume'!$B$1:$DP$21,AA$2*2,0) + VLOOKUP($B15,'sales volume'!$B$1:$DP$21,AA$2*2+1,0))</f>
        <v>0</v>
      </c>
      <c r="AB15" s="42">
        <f>( VLOOKUP($B15,'sales volume'!$B$1:$DP$21,AB$2*2,0) + VLOOKUP($B15,'sales volume'!$B$1:$DP$21,AB$2*2+1,0))</f>
        <v>0</v>
      </c>
      <c r="AC15" s="42">
        <f>( VLOOKUP($B15,'sales volume'!$B$1:$DP$21,AC$2*2,0) + VLOOKUP($B15,'sales volume'!$B$1:$DP$21,AC$2*2+1,0))</f>
        <v>7</v>
      </c>
      <c r="AD15" s="42">
        <f>( VLOOKUP($B15,'sales volume'!$B$1:$DP$21,AD$2*2,0) + VLOOKUP($B15,'sales volume'!$B$1:$DP$21,AD$2*2+1,0))</f>
        <v>0</v>
      </c>
      <c r="AE15" s="42">
        <f>( VLOOKUP($B15,'sales volume'!$B$1:$DP$21,AE$2*2,0) + VLOOKUP($B15,'sales volume'!$B$1:$DP$21,AE$2*2+1,0))</f>
        <v>0</v>
      </c>
      <c r="AF15" s="42">
        <f>( VLOOKUP($B15,'sales volume'!$B$1:$DP$21,AF$2*2,0) + VLOOKUP($B15,'sales volume'!$B$1:$DP$21,AF$2*2+1,0))</f>
        <v>0</v>
      </c>
      <c r="AG15" s="42">
        <f>( VLOOKUP($B15,'sales volume'!$B$1:$DP$21,AG$2*2,0) + VLOOKUP($B15,'sales volume'!$B$1:$DP$21,AG$2*2+1,0))</f>
        <v>0</v>
      </c>
      <c r="AH15" s="42">
        <f>( VLOOKUP($B15,'sales volume'!$B$1:$DP$21,AH$2*2+62,0) + VLOOKUP($B15,'sales volume'!$B$1:$DP$21,(AH$2*2+1)+62,0))</f>
        <v>0</v>
      </c>
      <c r="AI15" s="42">
        <f>( VLOOKUP($B15,'sales volume'!$B$1:$DP$21,AI$2*2+62,0) + VLOOKUP($B15,'sales volume'!$B$1:$DP$21,(AI$2*2+1)+62,0))</f>
        <v>4</v>
      </c>
      <c r="AJ15" s="42">
        <f>( VLOOKUP($B15,'sales volume'!$B$1:$DP$21,AJ$2*2+62,0) + VLOOKUP($B15,'sales volume'!$B$1:$DP$21,(AJ$2*2+1)+62,0))</f>
        <v>3</v>
      </c>
      <c r="AK15" s="42">
        <f>( VLOOKUP($B15,'sales volume'!$B$1:$DP$21,AK$2*2+62,0) + VLOOKUP($B15,'sales volume'!$B$1:$DP$21,(AK$2*2+1)+62,0))</f>
        <v>0</v>
      </c>
      <c r="AL15" s="42">
        <f>( VLOOKUP($B15,'sales volume'!$B$1:$DP$21,AL$2*2+62,0) + VLOOKUP($B15,'sales volume'!$B$1:$DP$21,(AL$2*2+1)+62,0))</f>
        <v>0</v>
      </c>
      <c r="AM15" s="42">
        <f>( VLOOKUP($B15,'sales volume'!$B$1:$DP$21,AM$2*2+62,0) + VLOOKUP($B15,'sales volume'!$B$1:$DP$21,(AM$2*2+1)+62,0))</f>
        <v>0</v>
      </c>
      <c r="AN15" s="42">
        <f>( VLOOKUP($B15,'sales volume'!$B$1:$DP$21,AN$2*2+62,0) + VLOOKUP($B15,'sales volume'!$B$1:$DP$21,(AN$2*2+1)+62,0))</f>
        <v>0</v>
      </c>
      <c r="AO15" s="42">
        <f>( VLOOKUP($B15,'sales volume'!$B$1:$DP$21,AO$2*2+62,0) + VLOOKUP($B15,'sales volume'!$B$1:$DP$21,(AO$2*2+1)+62,0))</f>
        <v>0</v>
      </c>
      <c r="AP15" s="42">
        <f>( VLOOKUP($B15,'sales volume'!$B$1:$DP$21,AP$2*2+62,0) + VLOOKUP($B15,'sales volume'!$B$1:$DP$21,(AP$2*2+1)+62,0))</f>
        <v>0</v>
      </c>
      <c r="AQ15" s="42">
        <f>( VLOOKUP($B15,'sales volume'!$B$1:$DP$21,AQ$2*2+62,0) + VLOOKUP($B15,'sales volume'!$B$1:$DP$21,(AQ$2*2+1)+62,0))</f>
        <v>0</v>
      </c>
      <c r="AR15" s="42">
        <f>( VLOOKUP($B15,'sales volume'!$B$1:$DP$21,AR$2*2+62,0) + VLOOKUP($B15,'sales volume'!$B$1:$DP$21,(AR$2*2+1)+62,0))</f>
        <v>0</v>
      </c>
      <c r="AS15" s="42">
        <f>( VLOOKUP($B15,'sales volume'!$B$1:$DP$21,AS$2*2+62,0) + VLOOKUP($B15,'sales volume'!$B$1:$DP$21,(AS$2*2+1)+62,0))</f>
        <v>10</v>
      </c>
      <c r="AT15" s="42">
        <f>( VLOOKUP($B15,'sales volume'!$B$1:$DP$21,AT$2*2+62,0) + VLOOKUP($B15,'sales volume'!$B$1:$DP$21,(AT$2*2+1)+62,0))</f>
        <v>0</v>
      </c>
      <c r="AU15" s="42">
        <f>( VLOOKUP($B15,'sales volume'!$B$1:$DP$21,AU$2*2+62,0) + VLOOKUP($B15,'sales volume'!$B$1:$DP$21,(AU$2*2+1)+62,0))</f>
        <v>5</v>
      </c>
      <c r="AV15" s="42">
        <f>( VLOOKUP($B15,'sales volume'!$B$1:$DP$21,AV$2*2+62,0) + VLOOKUP($B15,'sales volume'!$B$1:$DP$21,(AV$2*2+1)+62,0))</f>
        <v>5</v>
      </c>
      <c r="AW15" s="42">
        <f>( VLOOKUP($B15,'sales volume'!$B$1:$DP$21,AW$2*2+62,0) + VLOOKUP($B15,'sales volume'!$B$1:$DP$21,(AW$2*2+1)+62,0))</f>
        <v>0</v>
      </c>
      <c r="AX15" s="42">
        <f>( VLOOKUP($B15,'sales volume'!$B$1:$DP$21,AX$2*2+62,0) + VLOOKUP($B15,'sales volume'!$B$1:$DP$21,(AX$2*2+1)+62,0))</f>
        <v>0</v>
      </c>
      <c r="AY15" s="42">
        <f>( VLOOKUP($B15,'sales volume'!$B$1:$DP$21,AY$2*2+62,0) + VLOOKUP($B15,'sales volume'!$B$1:$DP$21,(AY$2*2+1)+62,0))</f>
        <v>0</v>
      </c>
      <c r="AZ15" s="42">
        <f>( VLOOKUP($B15,'sales volume'!$B$1:$DP$21,AZ$2*2+62,0) + VLOOKUP($B15,'sales volume'!$B$1:$DP$21,(AZ$2*2+1)+62,0))</f>
        <v>0</v>
      </c>
      <c r="BA15" s="42">
        <f>( VLOOKUP($B15,'sales volume'!$B$1:$DP$21,BA$2*2+62,0) + VLOOKUP($B15,'sales volume'!$B$1:$DP$21,(BA$2*2+1)+62,0))</f>
        <v>0</v>
      </c>
      <c r="BB15" s="42">
        <f>( VLOOKUP($B15,'sales volume'!$B$1:$DP$21,BB$2*2+62,0) + VLOOKUP($B15,'sales volume'!$B$1:$DP$21,(BB$2*2+1)+62,0))</f>
        <v>17</v>
      </c>
      <c r="BC15" s="42">
        <f>( VLOOKUP($B15,'sales volume'!$B$1:$DP$21,BC$2*2+62,0) + VLOOKUP($B15,'sales volume'!$B$1:$DP$21,(BC$2*2+1)+62,0))</f>
        <v>9</v>
      </c>
      <c r="BD15" s="42">
        <f>( VLOOKUP($B15,'sales volume'!$B$1:$DP$21,BD$2*2+62,0) + VLOOKUP($B15,'sales volume'!$B$1:$DP$21,(BD$2*2+1)+62,0))</f>
        <v>0</v>
      </c>
      <c r="BE15" s="42">
        <f>( VLOOKUP($B15,'sales volume'!$B$1:$DP$21,BE$2*2+62,0) + VLOOKUP($B15,'sales volume'!$B$1:$DP$21,(BE$2*2+1)+62,0))</f>
        <v>0</v>
      </c>
      <c r="BF15" s="42">
        <f>( VLOOKUP($B15,'sales volume'!$B$1:$DP$21,BF$2*2+62,0) + VLOOKUP($B15,'sales volume'!$B$1:$DP$21,(BF$2*2+1)+62,0))</f>
        <v>0</v>
      </c>
      <c r="BG15" s="42">
        <f>( VLOOKUP($B15,'sales volume'!$B$1:$DP$21,BG$2*2+62,0) + VLOOKUP($B15,'sales volume'!$B$1:$DP$21,(BG$2*2+1)+62,0))</f>
        <v>15</v>
      </c>
      <c r="BH15" s="42">
        <f>( VLOOKUP($B15,'sales volume'!$B$1:$DP$21,BH$2*2+62,0) + VLOOKUP($B15,'sales volume'!$B$1:$DP$21,(BH$2*2+1)+62,0))</f>
        <v>0</v>
      </c>
      <c r="BI15" s="42">
        <f>( VLOOKUP($B15,'sales volume'!$B$1:$DP$21,BI$2*2+62,0) + VLOOKUP($B15,'sales volume'!$B$1:$DP$21,(BI$2*2+1)+62,0))</f>
        <v>4</v>
      </c>
      <c r="BJ15" s="8"/>
    </row>
    <row r="16">
      <c r="A16" s="41">
        <v>14.0</v>
      </c>
      <c r="B16" s="41" t="s">
        <v>18</v>
      </c>
      <c r="C16" s="42">
        <f>( VLOOKUP($B16,'sales volume'!$B$1:$DP$21,C$2*2,0) + VLOOKUP($B16,'sales volume'!$B$1:$DP$21,C$2*2+1,0))</f>
        <v>0</v>
      </c>
      <c r="D16" s="42">
        <f>( VLOOKUP($B16,'sales volume'!$B$1:$DP$21,D$2*2,0) + VLOOKUP($B16,'sales volume'!$B$1:$DP$21,D$2*2+1,0))</f>
        <v>25</v>
      </c>
      <c r="E16" s="42">
        <f>( VLOOKUP($B16,'sales volume'!$B$1:$DP$21,E$2*2,0) + VLOOKUP($B16,'sales volume'!$B$1:$DP$21,E$2*2+1,0))</f>
        <v>0</v>
      </c>
      <c r="F16" s="42">
        <f>( VLOOKUP($B16,'sales volume'!$B$1:$DP$21,F$2*2,0) + VLOOKUP($B16,'sales volume'!$B$1:$DP$21,F$2*2+1,0))</f>
        <v>0</v>
      </c>
      <c r="G16" s="42">
        <f>( VLOOKUP($B16,'sales volume'!$B$1:$DP$21,G$2*2,0) + VLOOKUP($B16,'sales volume'!$B$1:$DP$21,G$2*2+1,0))</f>
        <v>0</v>
      </c>
      <c r="H16" s="42">
        <f>( VLOOKUP($B16,'sales volume'!$B$1:$DP$21,H$2*2,0) + VLOOKUP($B16,'sales volume'!$B$1:$DP$21,H$2*2+1,0))</f>
        <v>0</v>
      </c>
      <c r="I16" s="42">
        <f>( VLOOKUP($B16,'sales volume'!$B$1:$DP$21,I$2*2,0) + VLOOKUP($B16,'sales volume'!$B$1:$DP$21,I$2*2+1,0))</f>
        <v>0</v>
      </c>
      <c r="J16" s="42">
        <f>( VLOOKUP($B16,'sales volume'!$B$1:$DP$21,J$2*2,0) + VLOOKUP($B16,'sales volume'!$B$1:$DP$21,J$2*2+1,0))</f>
        <v>0</v>
      </c>
      <c r="K16" s="42">
        <f>( VLOOKUP($B16,'sales volume'!$B$1:$DP$21,K$2*2,0) + VLOOKUP($B16,'sales volume'!$B$1:$DP$21,K$2*2+1,0))</f>
        <v>0</v>
      </c>
      <c r="L16" s="42">
        <f>( VLOOKUP($B16,'sales volume'!$B$1:$DP$21,L$2*2,0) + VLOOKUP($B16,'sales volume'!$B$1:$DP$21,L$2*2+1,0))</f>
        <v>0</v>
      </c>
      <c r="M16" s="42">
        <f>( VLOOKUP($B16,'sales volume'!$B$1:$DP$21,M$2*2,0) + VLOOKUP($B16,'sales volume'!$B$1:$DP$21,M$2*2+1,0))</f>
        <v>0</v>
      </c>
      <c r="N16" s="42">
        <f>( VLOOKUP($B16,'sales volume'!$B$1:$DP$21,N$2*2,0) + VLOOKUP($B16,'sales volume'!$B$1:$DP$21,N$2*2+1,0))</f>
        <v>0</v>
      </c>
      <c r="O16" s="42">
        <f>( VLOOKUP($B16,'sales volume'!$B$1:$DP$21,O$2*2,0) + VLOOKUP($B16,'sales volume'!$B$1:$DP$21,O$2*2+1,0))</f>
        <v>0</v>
      </c>
      <c r="P16" s="42">
        <f>( VLOOKUP($B16,'sales volume'!$B$1:$DP$21,P$2*2,0) + VLOOKUP($B16,'sales volume'!$B$1:$DP$21,P$2*2+1,0))</f>
        <v>0</v>
      </c>
      <c r="Q16" s="42">
        <f>( VLOOKUP($B16,'sales volume'!$B$1:$DP$21,Q$2*2,0) + VLOOKUP($B16,'sales volume'!$B$1:$DP$21,Q$2*2+1,0))</f>
        <v>0</v>
      </c>
      <c r="R16" s="42">
        <f>( VLOOKUP($B16,'sales volume'!$B$1:$DP$21,R$2*2,0) + VLOOKUP($B16,'sales volume'!$B$1:$DP$21,R$2*2+1,0))</f>
        <v>6</v>
      </c>
      <c r="S16" s="42">
        <f>( VLOOKUP($B16,'sales volume'!$B$1:$DP$21,S$2*2,0) + VLOOKUP($B16,'sales volume'!$B$1:$DP$21,S$2*2+1,0))</f>
        <v>8</v>
      </c>
      <c r="T16" s="42">
        <f>( VLOOKUP($B16,'sales volume'!$B$1:$DP$21,T$2*2,0) + VLOOKUP($B16,'sales volume'!$B$1:$DP$21,T$2*2+1,0))</f>
        <v>0</v>
      </c>
      <c r="U16" s="42">
        <f>( VLOOKUP($B16,'sales volume'!$B$1:$DP$21,U$2*2,0) + VLOOKUP($B16,'sales volume'!$B$1:$DP$21,U$2*2+1,0))</f>
        <v>8</v>
      </c>
      <c r="V16" s="42">
        <f>( VLOOKUP($B16,'sales volume'!$B$1:$DP$21,V$2*2,0) + VLOOKUP($B16,'sales volume'!$B$1:$DP$21,V$2*2+1,0))</f>
        <v>9</v>
      </c>
      <c r="W16" s="42">
        <f>( VLOOKUP($B16,'sales volume'!$B$1:$DP$21,W$2*2,0) + VLOOKUP($B16,'sales volume'!$B$1:$DP$21,W$2*2+1,0))</f>
        <v>0</v>
      </c>
      <c r="X16" s="42">
        <f>( VLOOKUP($B16,'sales volume'!$B$1:$DP$21,X$2*2,0) + VLOOKUP($B16,'sales volume'!$B$1:$DP$21,X$2*2+1,0))</f>
        <v>0</v>
      </c>
      <c r="Y16" s="42">
        <f>( VLOOKUP($B16,'sales volume'!$B$1:$DP$21,Y$2*2,0) + VLOOKUP($B16,'sales volume'!$B$1:$DP$21,Y$2*2+1,0))</f>
        <v>0</v>
      </c>
      <c r="Z16" s="42">
        <f>( VLOOKUP($B16,'sales volume'!$B$1:$DP$21,Z$2*2,0) + VLOOKUP($B16,'sales volume'!$B$1:$DP$21,Z$2*2+1,0))</f>
        <v>8</v>
      </c>
      <c r="AA16" s="42">
        <f>( VLOOKUP($B16,'sales volume'!$B$1:$DP$21,AA$2*2,0) + VLOOKUP($B16,'sales volume'!$B$1:$DP$21,AA$2*2+1,0))</f>
        <v>0</v>
      </c>
      <c r="AB16" s="42">
        <f>( VLOOKUP($B16,'sales volume'!$B$1:$DP$21,AB$2*2,0) + VLOOKUP($B16,'sales volume'!$B$1:$DP$21,AB$2*2+1,0))</f>
        <v>5</v>
      </c>
      <c r="AC16" s="42">
        <f>( VLOOKUP($B16,'sales volume'!$B$1:$DP$21,AC$2*2,0) + VLOOKUP($B16,'sales volume'!$B$1:$DP$21,AC$2*2+1,0))</f>
        <v>0</v>
      </c>
      <c r="AD16" s="42">
        <f>( VLOOKUP($B16,'sales volume'!$B$1:$DP$21,AD$2*2,0) + VLOOKUP($B16,'sales volume'!$B$1:$DP$21,AD$2*2+1,0))</f>
        <v>0</v>
      </c>
      <c r="AE16" s="42">
        <f>( VLOOKUP($B16,'sales volume'!$B$1:$DP$21,AE$2*2,0) + VLOOKUP($B16,'sales volume'!$B$1:$DP$21,AE$2*2+1,0))</f>
        <v>0</v>
      </c>
      <c r="AF16" s="42">
        <f>( VLOOKUP($B16,'sales volume'!$B$1:$DP$21,AF$2*2,0) + VLOOKUP($B16,'sales volume'!$B$1:$DP$21,AF$2*2+1,0))</f>
        <v>0</v>
      </c>
      <c r="AG16" s="42">
        <f>( VLOOKUP($B16,'sales volume'!$B$1:$DP$21,AG$2*2,0) + VLOOKUP($B16,'sales volume'!$B$1:$DP$21,AG$2*2+1,0))</f>
        <v>0</v>
      </c>
      <c r="AH16" s="42">
        <f>( VLOOKUP($B16,'sales volume'!$B$1:$DP$21,AH$2*2+62,0) + VLOOKUP($B16,'sales volume'!$B$1:$DP$21,(AH$2*2+1)+62,0))</f>
        <v>0</v>
      </c>
      <c r="AI16" s="42">
        <f>( VLOOKUP($B16,'sales volume'!$B$1:$DP$21,AI$2*2+62,0) + VLOOKUP($B16,'sales volume'!$B$1:$DP$21,(AI$2*2+1)+62,0))</f>
        <v>1</v>
      </c>
      <c r="AJ16" s="42">
        <f>( VLOOKUP($B16,'sales volume'!$B$1:$DP$21,AJ$2*2+62,0) + VLOOKUP($B16,'sales volume'!$B$1:$DP$21,(AJ$2*2+1)+62,0))</f>
        <v>0</v>
      </c>
      <c r="AK16" s="42">
        <f>( VLOOKUP($B16,'sales volume'!$B$1:$DP$21,AK$2*2+62,0) + VLOOKUP($B16,'sales volume'!$B$1:$DP$21,(AK$2*2+1)+62,0))</f>
        <v>7</v>
      </c>
      <c r="AL16" s="42">
        <f>( VLOOKUP($B16,'sales volume'!$B$1:$DP$21,AL$2*2+62,0) + VLOOKUP($B16,'sales volume'!$B$1:$DP$21,(AL$2*2+1)+62,0))</f>
        <v>0</v>
      </c>
      <c r="AM16" s="42">
        <f>( VLOOKUP($B16,'sales volume'!$B$1:$DP$21,AM$2*2+62,0) + VLOOKUP($B16,'sales volume'!$B$1:$DP$21,(AM$2*2+1)+62,0))</f>
        <v>5</v>
      </c>
      <c r="AN16" s="42">
        <f>( VLOOKUP($B16,'sales volume'!$B$1:$DP$21,AN$2*2+62,0) + VLOOKUP($B16,'sales volume'!$B$1:$DP$21,(AN$2*2+1)+62,0))</f>
        <v>7</v>
      </c>
      <c r="AO16" s="42">
        <f>( VLOOKUP($B16,'sales volume'!$B$1:$DP$21,AO$2*2+62,0) + VLOOKUP($B16,'sales volume'!$B$1:$DP$21,(AO$2*2+1)+62,0))</f>
        <v>0</v>
      </c>
      <c r="AP16" s="42">
        <f>( VLOOKUP($B16,'sales volume'!$B$1:$DP$21,AP$2*2+62,0) + VLOOKUP($B16,'sales volume'!$B$1:$DP$21,(AP$2*2+1)+62,0))</f>
        <v>0</v>
      </c>
      <c r="AQ16" s="42">
        <f>( VLOOKUP($B16,'sales volume'!$B$1:$DP$21,AQ$2*2+62,0) + VLOOKUP($B16,'sales volume'!$B$1:$DP$21,(AQ$2*2+1)+62,0))</f>
        <v>10</v>
      </c>
      <c r="AR16" s="42">
        <f>( VLOOKUP($B16,'sales volume'!$B$1:$DP$21,AR$2*2+62,0) + VLOOKUP($B16,'sales volume'!$B$1:$DP$21,(AR$2*2+1)+62,0))</f>
        <v>5</v>
      </c>
      <c r="AS16" s="42">
        <f>( VLOOKUP($B16,'sales volume'!$B$1:$DP$21,AS$2*2+62,0) + VLOOKUP($B16,'sales volume'!$B$1:$DP$21,(AS$2*2+1)+62,0))</f>
        <v>0</v>
      </c>
      <c r="AT16" s="42">
        <f>( VLOOKUP($B16,'sales volume'!$B$1:$DP$21,AT$2*2+62,0) + VLOOKUP($B16,'sales volume'!$B$1:$DP$21,(AT$2*2+1)+62,0))</f>
        <v>10</v>
      </c>
      <c r="AU16" s="42">
        <f>( VLOOKUP($B16,'sales volume'!$B$1:$DP$21,AU$2*2+62,0) + VLOOKUP($B16,'sales volume'!$B$1:$DP$21,(AU$2*2+1)+62,0))</f>
        <v>0</v>
      </c>
      <c r="AV16" s="42">
        <f>( VLOOKUP($B16,'sales volume'!$B$1:$DP$21,AV$2*2+62,0) + VLOOKUP($B16,'sales volume'!$B$1:$DP$21,(AV$2*2+1)+62,0))</f>
        <v>5</v>
      </c>
      <c r="AW16" s="42">
        <f>( VLOOKUP($B16,'sales volume'!$B$1:$DP$21,AW$2*2+62,0) + VLOOKUP($B16,'sales volume'!$B$1:$DP$21,(AW$2*2+1)+62,0))</f>
        <v>8</v>
      </c>
      <c r="AX16" s="42">
        <f>( VLOOKUP($B16,'sales volume'!$B$1:$DP$21,AX$2*2+62,0) + VLOOKUP($B16,'sales volume'!$B$1:$DP$21,(AX$2*2+1)+62,0))</f>
        <v>2</v>
      </c>
      <c r="AY16" s="42">
        <f>( VLOOKUP($B16,'sales volume'!$B$1:$DP$21,AY$2*2+62,0) + VLOOKUP($B16,'sales volume'!$B$1:$DP$21,(AY$2*2+1)+62,0))</f>
        <v>12</v>
      </c>
      <c r="AZ16" s="42">
        <f>( VLOOKUP($B16,'sales volume'!$B$1:$DP$21,AZ$2*2+62,0) + VLOOKUP($B16,'sales volume'!$B$1:$DP$21,(AZ$2*2+1)+62,0))</f>
        <v>0</v>
      </c>
      <c r="BA16" s="42">
        <f>( VLOOKUP($B16,'sales volume'!$B$1:$DP$21,BA$2*2+62,0) + VLOOKUP($B16,'sales volume'!$B$1:$DP$21,(BA$2*2+1)+62,0))</f>
        <v>0</v>
      </c>
      <c r="BB16" s="42">
        <f>( VLOOKUP($B16,'sales volume'!$B$1:$DP$21,BB$2*2+62,0) + VLOOKUP($B16,'sales volume'!$B$1:$DP$21,(BB$2*2+1)+62,0))</f>
        <v>25</v>
      </c>
      <c r="BC16" s="42">
        <f>( VLOOKUP($B16,'sales volume'!$B$1:$DP$21,BC$2*2+62,0) + VLOOKUP($B16,'sales volume'!$B$1:$DP$21,(BC$2*2+1)+62,0))</f>
        <v>15</v>
      </c>
      <c r="BD16" s="42">
        <f>( VLOOKUP($B16,'sales volume'!$B$1:$DP$21,BD$2*2+62,0) + VLOOKUP($B16,'sales volume'!$B$1:$DP$21,(BD$2*2+1)+62,0))</f>
        <v>15</v>
      </c>
      <c r="BE16" s="42">
        <f>( VLOOKUP($B16,'sales volume'!$B$1:$DP$21,BE$2*2+62,0) + VLOOKUP($B16,'sales volume'!$B$1:$DP$21,(BE$2*2+1)+62,0))</f>
        <v>0</v>
      </c>
      <c r="BF16" s="42">
        <f>( VLOOKUP($B16,'sales volume'!$B$1:$DP$21,BF$2*2+62,0) + VLOOKUP($B16,'sales volume'!$B$1:$DP$21,(BF$2*2+1)+62,0))</f>
        <v>0</v>
      </c>
      <c r="BG16" s="42">
        <f>( VLOOKUP($B16,'sales volume'!$B$1:$DP$21,BG$2*2+62,0) + VLOOKUP($B16,'sales volume'!$B$1:$DP$21,(BG$2*2+1)+62,0))</f>
        <v>15</v>
      </c>
      <c r="BH16" s="42">
        <f>( VLOOKUP($B16,'sales volume'!$B$1:$DP$21,BH$2*2+62,0) + VLOOKUP($B16,'sales volume'!$B$1:$DP$21,(BH$2*2+1)+62,0))</f>
        <v>5</v>
      </c>
      <c r="BI16" s="42">
        <f>( VLOOKUP($B16,'sales volume'!$B$1:$DP$21,BI$2*2+62,0) + VLOOKUP($B16,'sales volume'!$B$1:$DP$21,(BI$2*2+1)+62,0))</f>
        <v>0</v>
      </c>
      <c r="BJ16" s="8"/>
    </row>
    <row r="17">
      <c r="A17" s="41">
        <v>15.0</v>
      </c>
      <c r="B17" s="41" t="s">
        <v>19</v>
      </c>
      <c r="C17" s="42">
        <f>( VLOOKUP($B17,'sales volume'!$B$1:$DP$21,C$2*2,0) + VLOOKUP($B17,'sales volume'!$B$1:$DP$21,C$2*2+1,0))</f>
        <v>0</v>
      </c>
      <c r="D17" s="42">
        <f>( VLOOKUP($B17,'sales volume'!$B$1:$DP$21,D$2*2,0) + VLOOKUP($B17,'sales volume'!$B$1:$DP$21,D$2*2+1,0))</f>
        <v>0</v>
      </c>
      <c r="E17" s="42">
        <f>( VLOOKUP($B17,'sales volume'!$B$1:$DP$21,E$2*2,0) + VLOOKUP($B17,'sales volume'!$B$1:$DP$21,E$2*2+1,0))</f>
        <v>0</v>
      </c>
      <c r="F17" s="42">
        <f>( VLOOKUP($B17,'sales volume'!$B$1:$DP$21,F$2*2,0) + VLOOKUP($B17,'sales volume'!$B$1:$DP$21,F$2*2+1,0))</f>
        <v>20</v>
      </c>
      <c r="G17" s="42">
        <f>( VLOOKUP($B17,'sales volume'!$B$1:$DP$21,G$2*2,0) + VLOOKUP($B17,'sales volume'!$B$1:$DP$21,G$2*2+1,0))</f>
        <v>0</v>
      </c>
      <c r="H17" s="42">
        <f>( VLOOKUP($B17,'sales volume'!$B$1:$DP$21,H$2*2,0) + VLOOKUP($B17,'sales volume'!$B$1:$DP$21,H$2*2+1,0))</f>
        <v>4</v>
      </c>
      <c r="I17" s="42">
        <f>( VLOOKUP($B17,'sales volume'!$B$1:$DP$21,I$2*2,0) + VLOOKUP($B17,'sales volume'!$B$1:$DP$21,I$2*2+1,0))</f>
        <v>0</v>
      </c>
      <c r="J17" s="42">
        <f>( VLOOKUP($B17,'sales volume'!$B$1:$DP$21,J$2*2,0) + VLOOKUP($B17,'sales volume'!$B$1:$DP$21,J$2*2+1,0))</f>
        <v>0</v>
      </c>
      <c r="K17" s="42">
        <f>( VLOOKUP($B17,'sales volume'!$B$1:$DP$21,K$2*2,0) + VLOOKUP($B17,'sales volume'!$B$1:$DP$21,K$2*2+1,0))</f>
        <v>2</v>
      </c>
      <c r="L17" s="42">
        <f>( VLOOKUP($B17,'sales volume'!$B$1:$DP$21,L$2*2,0) + VLOOKUP($B17,'sales volume'!$B$1:$DP$21,L$2*2+1,0))</f>
        <v>0</v>
      </c>
      <c r="M17" s="42">
        <f>( VLOOKUP($B17,'sales volume'!$B$1:$DP$21,M$2*2,0) + VLOOKUP($B17,'sales volume'!$B$1:$DP$21,M$2*2+1,0))</f>
        <v>0</v>
      </c>
      <c r="N17" s="42">
        <f>( VLOOKUP($B17,'sales volume'!$B$1:$DP$21,N$2*2,0) + VLOOKUP($B17,'sales volume'!$B$1:$DP$21,N$2*2+1,0))</f>
        <v>0</v>
      </c>
      <c r="O17" s="42">
        <f>( VLOOKUP($B17,'sales volume'!$B$1:$DP$21,O$2*2,0) + VLOOKUP($B17,'sales volume'!$B$1:$DP$21,O$2*2+1,0))</f>
        <v>0</v>
      </c>
      <c r="P17" s="42">
        <f>( VLOOKUP($B17,'sales volume'!$B$1:$DP$21,P$2*2,0) + VLOOKUP($B17,'sales volume'!$B$1:$DP$21,P$2*2+1,0))</f>
        <v>0</v>
      </c>
      <c r="Q17" s="42">
        <f>( VLOOKUP($B17,'sales volume'!$B$1:$DP$21,Q$2*2,0) + VLOOKUP($B17,'sales volume'!$B$1:$DP$21,Q$2*2+1,0))</f>
        <v>0</v>
      </c>
      <c r="R17" s="42">
        <f>( VLOOKUP($B17,'sales volume'!$B$1:$DP$21,R$2*2,0) + VLOOKUP($B17,'sales volume'!$B$1:$DP$21,R$2*2+1,0))</f>
        <v>0</v>
      </c>
      <c r="S17" s="42">
        <f>( VLOOKUP($B17,'sales volume'!$B$1:$DP$21,S$2*2,0) + VLOOKUP($B17,'sales volume'!$B$1:$DP$21,S$2*2+1,0))</f>
        <v>4</v>
      </c>
      <c r="T17" s="42">
        <f>( VLOOKUP($B17,'sales volume'!$B$1:$DP$21,T$2*2,0) + VLOOKUP($B17,'sales volume'!$B$1:$DP$21,T$2*2+1,0))</f>
        <v>0</v>
      </c>
      <c r="U17" s="42">
        <f>( VLOOKUP($B17,'sales volume'!$B$1:$DP$21,U$2*2,0) + VLOOKUP($B17,'sales volume'!$B$1:$DP$21,U$2*2+1,0))</f>
        <v>0</v>
      </c>
      <c r="V17" s="42">
        <f>( VLOOKUP($B17,'sales volume'!$B$1:$DP$21,V$2*2,0) + VLOOKUP($B17,'sales volume'!$B$1:$DP$21,V$2*2+1,0))</f>
        <v>15</v>
      </c>
      <c r="W17" s="42">
        <f>( VLOOKUP($B17,'sales volume'!$B$1:$DP$21,W$2*2,0) + VLOOKUP($B17,'sales volume'!$B$1:$DP$21,W$2*2+1,0))</f>
        <v>0</v>
      </c>
      <c r="X17" s="42">
        <f>( VLOOKUP($B17,'sales volume'!$B$1:$DP$21,X$2*2,0) + VLOOKUP($B17,'sales volume'!$B$1:$DP$21,X$2*2+1,0))</f>
        <v>8</v>
      </c>
      <c r="Y17" s="42">
        <f>( VLOOKUP($B17,'sales volume'!$B$1:$DP$21,Y$2*2,0) + VLOOKUP($B17,'sales volume'!$B$1:$DP$21,Y$2*2+1,0))</f>
        <v>0</v>
      </c>
      <c r="Z17" s="42">
        <f>( VLOOKUP($B17,'sales volume'!$B$1:$DP$21,Z$2*2,0) + VLOOKUP($B17,'sales volume'!$B$1:$DP$21,Z$2*2+1,0))</f>
        <v>4</v>
      </c>
      <c r="AA17" s="42">
        <f>( VLOOKUP($B17,'sales volume'!$B$1:$DP$21,AA$2*2,0) + VLOOKUP($B17,'sales volume'!$B$1:$DP$21,AA$2*2+1,0))</f>
        <v>0</v>
      </c>
      <c r="AB17" s="42">
        <f>( VLOOKUP($B17,'sales volume'!$B$1:$DP$21,AB$2*2,0) + VLOOKUP($B17,'sales volume'!$B$1:$DP$21,AB$2*2+1,0))</f>
        <v>0</v>
      </c>
      <c r="AC17" s="42">
        <f>( VLOOKUP($B17,'sales volume'!$B$1:$DP$21,AC$2*2,0) + VLOOKUP($B17,'sales volume'!$B$1:$DP$21,AC$2*2+1,0))</f>
        <v>0</v>
      </c>
      <c r="AD17" s="42">
        <f>( VLOOKUP($B17,'sales volume'!$B$1:$DP$21,AD$2*2,0) + VLOOKUP($B17,'sales volume'!$B$1:$DP$21,AD$2*2+1,0))</f>
        <v>0</v>
      </c>
      <c r="AE17" s="42">
        <f>( VLOOKUP($B17,'sales volume'!$B$1:$DP$21,AE$2*2,0) + VLOOKUP($B17,'sales volume'!$B$1:$DP$21,AE$2*2+1,0))</f>
        <v>7</v>
      </c>
      <c r="AF17" s="42">
        <f>( VLOOKUP($B17,'sales volume'!$B$1:$DP$21,AF$2*2,0) + VLOOKUP($B17,'sales volume'!$B$1:$DP$21,AF$2*2+1,0))</f>
        <v>13</v>
      </c>
      <c r="AG17" s="42">
        <f>( VLOOKUP($B17,'sales volume'!$B$1:$DP$21,AG$2*2,0) + VLOOKUP($B17,'sales volume'!$B$1:$DP$21,AG$2*2+1,0))</f>
        <v>0</v>
      </c>
      <c r="AH17" s="42">
        <f>( VLOOKUP($B17,'sales volume'!$B$1:$DP$21,AH$2*2+62,0) + VLOOKUP($B17,'sales volume'!$B$1:$DP$21,(AH$2*2+1)+62,0))</f>
        <v>0</v>
      </c>
      <c r="AI17" s="42">
        <f>( VLOOKUP($B17,'sales volume'!$B$1:$DP$21,AI$2*2+62,0) + VLOOKUP($B17,'sales volume'!$B$1:$DP$21,(AI$2*2+1)+62,0))</f>
        <v>1</v>
      </c>
      <c r="AJ17" s="42">
        <f>( VLOOKUP($B17,'sales volume'!$B$1:$DP$21,AJ$2*2+62,0) + VLOOKUP($B17,'sales volume'!$B$1:$DP$21,(AJ$2*2+1)+62,0))</f>
        <v>2</v>
      </c>
      <c r="AK17" s="42">
        <f>( VLOOKUP($B17,'sales volume'!$B$1:$DP$21,AK$2*2+62,0) + VLOOKUP($B17,'sales volume'!$B$1:$DP$21,(AK$2*2+1)+62,0))</f>
        <v>0</v>
      </c>
      <c r="AL17" s="42">
        <f>( VLOOKUP($B17,'sales volume'!$B$1:$DP$21,AL$2*2+62,0) + VLOOKUP($B17,'sales volume'!$B$1:$DP$21,(AL$2*2+1)+62,0))</f>
        <v>0</v>
      </c>
      <c r="AM17" s="42">
        <f>( VLOOKUP($B17,'sales volume'!$B$1:$DP$21,AM$2*2+62,0) + VLOOKUP($B17,'sales volume'!$B$1:$DP$21,(AM$2*2+1)+62,0))</f>
        <v>5</v>
      </c>
      <c r="AN17" s="42">
        <f>( VLOOKUP($B17,'sales volume'!$B$1:$DP$21,AN$2*2+62,0) + VLOOKUP($B17,'sales volume'!$B$1:$DP$21,(AN$2*2+1)+62,0))</f>
        <v>8</v>
      </c>
      <c r="AO17" s="42">
        <f>( VLOOKUP($B17,'sales volume'!$B$1:$DP$21,AO$2*2+62,0) + VLOOKUP($B17,'sales volume'!$B$1:$DP$21,(AO$2*2+1)+62,0))</f>
        <v>50</v>
      </c>
      <c r="AP17" s="42">
        <f>( VLOOKUP($B17,'sales volume'!$B$1:$DP$21,AP$2*2+62,0) + VLOOKUP($B17,'sales volume'!$B$1:$DP$21,(AP$2*2+1)+62,0))</f>
        <v>10</v>
      </c>
      <c r="AQ17" s="42">
        <f>( VLOOKUP($B17,'sales volume'!$B$1:$DP$21,AQ$2*2+62,0) + VLOOKUP($B17,'sales volume'!$B$1:$DP$21,(AQ$2*2+1)+62,0))</f>
        <v>12</v>
      </c>
      <c r="AR17" s="42">
        <f>( VLOOKUP($B17,'sales volume'!$B$1:$DP$21,AR$2*2+62,0) + VLOOKUP($B17,'sales volume'!$B$1:$DP$21,(AR$2*2+1)+62,0))</f>
        <v>0</v>
      </c>
      <c r="AS17" s="42">
        <f>( VLOOKUP($B17,'sales volume'!$B$1:$DP$21,AS$2*2+62,0) + VLOOKUP($B17,'sales volume'!$B$1:$DP$21,(AS$2*2+1)+62,0))</f>
        <v>0</v>
      </c>
      <c r="AT17" s="42">
        <f>( VLOOKUP($B17,'sales volume'!$B$1:$DP$21,AT$2*2+62,0) + VLOOKUP($B17,'sales volume'!$B$1:$DP$21,(AT$2*2+1)+62,0))</f>
        <v>0</v>
      </c>
      <c r="AU17" s="42">
        <f>( VLOOKUP($B17,'sales volume'!$B$1:$DP$21,AU$2*2+62,0) + VLOOKUP($B17,'sales volume'!$B$1:$DP$21,(AU$2*2+1)+62,0))</f>
        <v>0</v>
      </c>
      <c r="AV17" s="42">
        <f>( VLOOKUP($B17,'sales volume'!$B$1:$DP$21,AV$2*2+62,0) + VLOOKUP($B17,'sales volume'!$B$1:$DP$21,(AV$2*2+1)+62,0))</f>
        <v>5</v>
      </c>
      <c r="AW17" s="42">
        <f>( VLOOKUP($B17,'sales volume'!$B$1:$DP$21,AW$2*2+62,0) + VLOOKUP($B17,'sales volume'!$B$1:$DP$21,(AW$2*2+1)+62,0))</f>
        <v>0</v>
      </c>
      <c r="AX17" s="42">
        <f>( VLOOKUP($B17,'sales volume'!$B$1:$DP$21,AX$2*2+62,0) + VLOOKUP($B17,'sales volume'!$B$1:$DP$21,(AX$2*2+1)+62,0))</f>
        <v>3</v>
      </c>
      <c r="AY17" s="42">
        <f>( VLOOKUP($B17,'sales volume'!$B$1:$DP$21,AY$2*2+62,0) + VLOOKUP($B17,'sales volume'!$B$1:$DP$21,(AY$2*2+1)+62,0))</f>
        <v>0</v>
      </c>
      <c r="AZ17" s="42">
        <f>( VLOOKUP($B17,'sales volume'!$B$1:$DP$21,AZ$2*2+62,0) + VLOOKUP($B17,'sales volume'!$B$1:$DP$21,(AZ$2*2+1)+62,0))</f>
        <v>0</v>
      </c>
      <c r="BA17" s="42">
        <f>( VLOOKUP($B17,'sales volume'!$B$1:$DP$21,BA$2*2+62,0) + VLOOKUP($B17,'sales volume'!$B$1:$DP$21,(BA$2*2+1)+62,0))</f>
        <v>0</v>
      </c>
      <c r="BB17" s="42">
        <f>( VLOOKUP($B17,'sales volume'!$B$1:$DP$21,BB$2*2+62,0) + VLOOKUP($B17,'sales volume'!$B$1:$DP$21,(BB$2*2+1)+62,0))</f>
        <v>0</v>
      </c>
      <c r="BC17" s="42">
        <f>( VLOOKUP($B17,'sales volume'!$B$1:$DP$21,BC$2*2+62,0) + VLOOKUP($B17,'sales volume'!$B$1:$DP$21,(BC$2*2+1)+62,0))</f>
        <v>0</v>
      </c>
      <c r="BD17" s="42">
        <f>( VLOOKUP($B17,'sales volume'!$B$1:$DP$21,BD$2*2+62,0) + VLOOKUP($B17,'sales volume'!$B$1:$DP$21,(BD$2*2+1)+62,0))</f>
        <v>0</v>
      </c>
      <c r="BE17" s="42">
        <f>( VLOOKUP($B17,'sales volume'!$B$1:$DP$21,BE$2*2+62,0) + VLOOKUP($B17,'sales volume'!$B$1:$DP$21,(BE$2*2+1)+62,0))</f>
        <v>0</v>
      </c>
      <c r="BF17" s="42">
        <f>( VLOOKUP($B17,'sales volume'!$B$1:$DP$21,BF$2*2+62,0) + VLOOKUP($B17,'sales volume'!$B$1:$DP$21,(BF$2*2+1)+62,0))</f>
        <v>12</v>
      </c>
      <c r="BG17" s="42">
        <f>( VLOOKUP($B17,'sales volume'!$B$1:$DP$21,BG$2*2+62,0) + VLOOKUP($B17,'sales volume'!$B$1:$DP$21,(BG$2*2+1)+62,0))</f>
        <v>0</v>
      </c>
      <c r="BH17" s="42">
        <f>( VLOOKUP($B17,'sales volume'!$B$1:$DP$21,BH$2*2+62,0) + VLOOKUP($B17,'sales volume'!$B$1:$DP$21,(BH$2*2+1)+62,0))</f>
        <v>0</v>
      </c>
      <c r="BI17" s="42">
        <f>( VLOOKUP($B17,'sales volume'!$B$1:$DP$21,BI$2*2+62,0) + VLOOKUP($B17,'sales volume'!$B$1:$DP$21,(BI$2*2+1)+62,0))</f>
        <v>0</v>
      </c>
      <c r="BJ17" s="8"/>
    </row>
    <row r="18">
      <c r="A18" s="41">
        <v>16.0</v>
      </c>
      <c r="B18" s="41" t="s">
        <v>20</v>
      </c>
      <c r="C18" s="42">
        <f>( VLOOKUP($B18,'sales volume'!$B$1:$DP$21,C$2*2,0) + VLOOKUP($B18,'sales volume'!$B$1:$DP$21,C$2*2+1,0))</f>
        <v>0</v>
      </c>
      <c r="D18" s="42">
        <f>( VLOOKUP($B18,'sales volume'!$B$1:$DP$21,D$2*2,0) + VLOOKUP($B18,'sales volume'!$B$1:$DP$21,D$2*2+1,0))</f>
        <v>0</v>
      </c>
      <c r="E18" s="42">
        <f>( VLOOKUP($B18,'sales volume'!$B$1:$DP$21,E$2*2,0) + VLOOKUP($B18,'sales volume'!$B$1:$DP$21,E$2*2+1,0))</f>
        <v>15</v>
      </c>
      <c r="F18" s="42">
        <f>( VLOOKUP($B18,'sales volume'!$B$1:$DP$21,F$2*2,0) + VLOOKUP($B18,'sales volume'!$B$1:$DP$21,F$2*2+1,0))</f>
        <v>0</v>
      </c>
      <c r="G18" s="42">
        <f>( VLOOKUP($B18,'sales volume'!$B$1:$DP$21,G$2*2,0) + VLOOKUP($B18,'sales volume'!$B$1:$DP$21,G$2*2+1,0))</f>
        <v>15</v>
      </c>
      <c r="H18" s="42">
        <f>( VLOOKUP($B18,'sales volume'!$B$1:$DP$21,H$2*2,0) + VLOOKUP($B18,'sales volume'!$B$1:$DP$21,H$2*2+1,0))</f>
        <v>0</v>
      </c>
      <c r="I18" s="42">
        <f>( VLOOKUP($B18,'sales volume'!$B$1:$DP$21,I$2*2,0) + VLOOKUP($B18,'sales volume'!$B$1:$DP$21,I$2*2+1,0))</f>
        <v>0</v>
      </c>
      <c r="J18" s="42">
        <f>( VLOOKUP($B18,'sales volume'!$B$1:$DP$21,J$2*2,0) + VLOOKUP($B18,'sales volume'!$B$1:$DP$21,J$2*2+1,0))</f>
        <v>0</v>
      </c>
      <c r="K18" s="42">
        <f>( VLOOKUP($B18,'sales volume'!$B$1:$DP$21,K$2*2,0) + VLOOKUP($B18,'sales volume'!$B$1:$DP$21,K$2*2+1,0))</f>
        <v>0</v>
      </c>
      <c r="L18" s="42">
        <f>( VLOOKUP($B18,'sales volume'!$B$1:$DP$21,L$2*2,0) + VLOOKUP($B18,'sales volume'!$B$1:$DP$21,L$2*2+1,0))</f>
        <v>0</v>
      </c>
      <c r="M18" s="42">
        <f>( VLOOKUP($B18,'sales volume'!$B$1:$DP$21,M$2*2,0) + VLOOKUP($B18,'sales volume'!$B$1:$DP$21,M$2*2+1,0))</f>
        <v>0</v>
      </c>
      <c r="N18" s="42">
        <f>( VLOOKUP($B18,'sales volume'!$B$1:$DP$21,N$2*2,0) + VLOOKUP($B18,'sales volume'!$B$1:$DP$21,N$2*2+1,0))</f>
        <v>0</v>
      </c>
      <c r="O18" s="42">
        <f>( VLOOKUP($B18,'sales volume'!$B$1:$DP$21,O$2*2,0) + VLOOKUP($B18,'sales volume'!$B$1:$DP$21,O$2*2+1,0))</f>
        <v>0</v>
      </c>
      <c r="P18" s="42">
        <f>( VLOOKUP($B18,'sales volume'!$B$1:$DP$21,P$2*2,0) + VLOOKUP($B18,'sales volume'!$B$1:$DP$21,P$2*2+1,0))</f>
        <v>0</v>
      </c>
      <c r="Q18" s="42">
        <f>( VLOOKUP($B18,'sales volume'!$B$1:$DP$21,Q$2*2,0) + VLOOKUP($B18,'sales volume'!$B$1:$DP$21,Q$2*2+1,0))</f>
        <v>0</v>
      </c>
      <c r="R18" s="42">
        <f>( VLOOKUP($B18,'sales volume'!$B$1:$DP$21,R$2*2,0) + VLOOKUP($B18,'sales volume'!$B$1:$DP$21,R$2*2+1,0))</f>
        <v>22</v>
      </c>
      <c r="S18" s="42">
        <f>( VLOOKUP($B18,'sales volume'!$B$1:$DP$21,S$2*2,0) + VLOOKUP($B18,'sales volume'!$B$1:$DP$21,S$2*2+1,0))</f>
        <v>0</v>
      </c>
      <c r="T18" s="42">
        <f>( VLOOKUP($B18,'sales volume'!$B$1:$DP$21,T$2*2,0) + VLOOKUP($B18,'sales volume'!$B$1:$DP$21,T$2*2+1,0))</f>
        <v>0</v>
      </c>
      <c r="U18" s="42">
        <f>( VLOOKUP($B18,'sales volume'!$B$1:$DP$21,U$2*2,0) + VLOOKUP($B18,'sales volume'!$B$1:$DP$21,U$2*2+1,0))</f>
        <v>0</v>
      </c>
      <c r="V18" s="42">
        <f>( VLOOKUP($B18,'sales volume'!$B$1:$DP$21,V$2*2,0) + VLOOKUP($B18,'sales volume'!$B$1:$DP$21,V$2*2+1,0))</f>
        <v>0</v>
      </c>
      <c r="W18" s="42">
        <f>( VLOOKUP($B18,'sales volume'!$B$1:$DP$21,W$2*2,0) + VLOOKUP($B18,'sales volume'!$B$1:$DP$21,W$2*2+1,0))</f>
        <v>0</v>
      </c>
      <c r="X18" s="42">
        <f>( VLOOKUP($B18,'sales volume'!$B$1:$DP$21,X$2*2,0) + VLOOKUP($B18,'sales volume'!$B$1:$DP$21,X$2*2+1,0))</f>
        <v>0</v>
      </c>
      <c r="Y18" s="42">
        <f>( VLOOKUP($B18,'sales volume'!$B$1:$DP$21,Y$2*2,0) + VLOOKUP($B18,'sales volume'!$B$1:$DP$21,Y$2*2+1,0))</f>
        <v>0</v>
      </c>
      <c r="Z18" s="42">
        <f>( VLOOKUP($B18,'sales volume'!$B$1:$DP$21,Z$2*2,0) + VLOOKUP($B18,'sales volume'!$B$1:$DP$21,Z$2*2+1,0))</f>
        <v>10</v>
      </c>
      <c r="AA18" s="42">
        <f>( VLOOKUP($B18,'sales volume'!$B$1:$DP$21,AA$2*2,0) + VLOOKUP($B18,'sales volume'!$B$1:$DP$21,AA$2*2+1,0))</f>
        <v>0</v>
      </c>
      <c r="AB18" s="42">
        <f>( VLOOKUP($B18,'sales volume'!$B$1:$DP$21,AB$2*2,0) + VLOOKUP($B18,'sales volume'!$B$1:$DP$21,AB$2*2+1,0))</f>
        <v>30</v>
      </c>
      <c r="AC18" s="42">
        <f>( VLOOKUP($B18,'sales volume'!$B$1:$DP$21,AC$2*2,0) + VLOOKUP($B18,'sales volume'!$B$1:$DP$21,AC$2*2+1,0))</f>
        <v>0</v>
      </c>
      <c r="AD18" s="42">
        <f>( VLOOKUP($B18,'sales volume'!$B$1:$DP$21,AD$2*2,0) + VLOOKUP($B18,'sales volume'!$B$1:$DP$21,AD$2*2+1,0))</f>
        <v>20</v>
      </c>
      <c r="AE18" s="42">
        <f>( VLOOKUP($B18,'sales volume'!$B$1:$DP$21,AE$2*2,0) + VLOOKUP($B18,'sales volume'!$B$1:$DP$21,AE$2*2+1,0))</f>
        <v>9</v>
      </c>
      <c r="AF18" s="42">
        <f>( VLOOKUP($B18,'sales volume'!$B$1:$DP$21,AF$2*2,0) + VLOOKUP($B18,'sales volume'!$B$1:$DP$21,AF$2*2+1,0))</f>
        <v>4</v>
      </c>
      <c r="AG18" s="42">
        <f>( VLOOKUP($B18,'sales volume'!$B$1:$DP$21,AG$2*2,0) + VLOOKUP($B18,'sales volume'!$B$1:$DP$21,AG$2*2+1,0))</f>
        <v>0</v>
      </c>
      <c r="AH18" s="42">
        <f>( VLOOKUP($B18,'sales volume'!$B$1:$DP$21,AH$2*2+62,0) + VLOOKUP($B18,'sales volume'!$B$1:$DP$21,(AH$2*2+1)+62,0))</f>
        <v>1</v>
      </c>
      <c r="AI18" s="42">
        <f>( VLOOKUP($B18,'sales volume'!$B$1:$DP$21,AI$2*2+62,0) + VLOOKUP($B18,'sales volume'!$B$1:$DP$21,(AI$2*2+1)+62,0))</f>
        <v>1</v>
      </c>
      <c r="AJ18" s="42">
        <f>( VLOOKUP($B18,'sales volume'!$B$1:$DP$21,AJ$2*2+62,0) + VLOOKUP($B18,'sales volume'!$B$1:$DP$21,(AJ$2*2+1)+62,0))</f>
        <v>2</v>
      </c>
      <c r="AK18" s="42">
        <f>( VLOOKUP($B18,'sales volume'!$B$1:$DP$21,AK$2*2+62,0) + VLOOKUP($B18,'sales volume'!$B$1:$DP$21,(AK$2*2+1)+62,0))</f>
        <v>0</v>
      </c>
      <c r="AL18" s="42">
        <f>( VLOOKUP($B18,'sales volume'!$B$1:$DP$21,AL$2*2+62,0) + VLOOKUP($B18,'sales volume'!$B$1:$DP$21,(AL$2*2+1)+62,0))</f>
        <v>0</v>
      </c>
      <c r="AM18" s="42">
        <f>( VLOOKUP($B18,'sales volume'!$B$1:$DP$21,AM$2*2+62,0) + VLOOKUP($B18,'sales volume'!$B$1:$DP$21,(AM$2*2+1)+62,0))</f>
        <v>12</v>
      </c>
      <c r="AN18" s="42">
        <f>( VLOOKUP($B18,'sales volume'!$B$1:$DP$21,AN$2*2+62,0) + VLOOKUP($B18,'sales volume'!$B$1:$DP$21,(AN$2*2+1)+62,0))</f>
        <v>0</v>
      </c>
      <c r="AO18" s="42">
        <f>( VLOOKUP($B18,'sales volume'!$B$1:$DP$21,AO$2*2+62,0) + VLOOKUP($B18,'sales volume'!$B$1:$DP$21,(AO$2*2+1)+62,0))</f>
        <v>0</v>
      </c>
      <c r="AP18" s="42">
        <f>( VLOOKUP($B18,'sales volume'!$B$1:$DP$21,AP$2*2+62,0) + VLOOKUP($B18,'sales volume'!$B$1:$DP$21,(AP$2*2+1)+62,0))</f>
        <v>0</v>
      </c>
      <c r="AQ18" s="42">
        <f>( VLOOKUP($B18,'sales volume'!$B$1:$DP$21,AQ$2*2+62,0) + VLOOKUP($B18,'sales volume'!$B$1:$DP$21,(AQ$2*2+1)+62,0))</f>
        <v>0</v>
      </c>
      <c r="AR18" s="42">
        <f>( VLOOKUP($B18,'sales volume'!$B$1:$DP$21,AR$2*2+62,0) + VLOOKUP($B18,'sales volume'!$B$1:$DP$21,(AR$2*2+1)+62,0))</f>
        <v>0</v>
      </c>
      <c r="AS18" s="42">
        <f>( VLOOKUP($B18,'sales volume'!$B$1:$DP$21,AS$2*2+62,0) + VLOOKUP($B18,'sales volume'!$B$1:$DP$21,(AS$2*2+1)+62,0))</f>
        <v>0</v>
      </c>
      <c r="AT18" s="42">
        <f>( VLOOKUP($B18,'sales volume'!$B$1:$DP$21,AT$2*2+62,0) + VLOOKUP($B18,'sales volume'!$B$1:$DP$21,(AT$2*2+1)+62,0))</f>
        <v>0</v>
      </c>
      <c r="AU18" s="42">
        <f>( VLOOKUP($B18,'sales volume'!$B$1:$DP$21,AU$2*2+62,0) + VLOOKUP($B18,'sales volume'!$B$1:$DP$21,(AU$2*2+1)+62,0))</f>
        <v>0</v>
      </c>
      <c r="AV18" s="42">
        <f>( VLOOKUP($B18,'sales volume'!$B$1:$DP$21,AV$2*2+62,0) + VLOOKUP($B18,'sales volume'!$B$1:$DP$21,(AV$2*2+1)+62,0))</f>
        <v>5</v>
      </c>
      <c r="AW18" s="42">
        <f>( VLOOKUP($B18,'sales volume'!$B$1:$DP$21,AW$2*2+62,0) + VLOOKUP($B18,'sales volume'!$B$1:$DP$21,(AW$2*2+1)+62,0))</f>
        <v>0</v>
      </c>
      <c r="AX18" s="42">
        <f>( VLOOKUP($B18,'sales volume'!$B$1:$DP$21,AX$2*2+62,0) + VLOOKUP($B18,'sales volume'!$B$1:$DP$21,(AX$2*2+1)+62,0))</f>
        <v>0</v>
      </c>
      <c r="AY18" s="42">
        <f>( VLOOKUP($B18,'sales volume'!$B$1:$DP$21,AY$2*2+62,0) + VLOOKUP($B18,'sales volume'!$B$1:$DP$21,(AY$2*2+1)+62,0))</f>
        <v>0</v>
      </c>
      <c r="AZ18" s="42">
        <f>( VLOOKUP($B18,'sales volume'!$B$1:$DP$21,AZ$2*2+62,0) + VLOOKUP($B18,'sales volume'!$B$1:$DP$21,(AZ$2*2+1)+62,0))</f>
        <v>0</v>
      </c>
      <c r="BA18" s="42">
        <f>( VLOOKUP($B18,'sales volume'!$B$1:$DP$21,BA$2*2+62,0) + VLOOKUP($B18,'sales volume'!$B$1:$DP$21,(BA$2*2+1)+62,0))</f>
        <v>0</v>
      </c>
      <c r="BB18" s="42">
        <f>( VLOOKUP($B18,'sales volume'!$B$1:$DP$21,BB$2*2+62,0) + VLOOKUP($B18,'sales volume'!$B$1:$DP$21,(BB$2*2+1)+62,0))</f>
        <v>0</v>
      </c>
      <c r="BC18" s="42">
        <f>( VLOOKUP($B18,'sales volume'!$B$1:$DP$21,BC$2*2+62,0) + VLOOKUP($B18,'sales volume'!$B$1:$DP$21,(BC$2*2+1)+62,0))</f>
        <v>0</v>
      </c>
      <c r="BD18" s="42">
        <f>( VLOOKUP($B18,'sales volume'!$B$1:$DP$21,BD$2*2+62,0) + VLOOKUP($B18,'sales volume'!$B$1:$DP$21,(BD$2*2+1)+62,0))</f>
        <v>0</v>
      </c>
      <c r="BE18" s="42">
        <f>( VLOOKUP($B18,'sales volume'!$B$1:$DP$21,BE$2*2+62,0) + VLOOKUP($B18,'sales volume'!$B$1:$DP$21,(BE$2*2+1)+62,0))</f>
        <v>6</v>
      </c>
      <c r="BF18" s="42">
        <f>( VLOOKUP($B18,'sales volume'!$B$1:$DP$21,BF$2*2+62,0) + VLOOKUP($B18,'sales volume'!$B$1:$DP$21,(BF$2*2+1)+62,0))</f>
        <v>0</v>
      </c>
      <c r="BG18" s="42">
        <f>( VLOOKUP($B18,'sales volume'!$B$1:$DP$21,BG$2*2+62,0) + VLOOKUP($B18,'sales volume'!$B$1:$DP$21,(BG$2*2+1)+62,0))</f>
        <v>0</v>
      </c>
      <c r="BH18" s="42">
        <f>( VLOOKUP($B18,'sales volume'!$B$1:$DP$21,BH$2*2+62,0) + VLOOKUP($B18,'sales volume'!$B$1:$DP$21,(BH$2*2+1)+62,0))</f>
        <v>0</v>
      </c>
      <c r="BI18" s="42">
        <f>( VLOOKUP($B18,'sales volume'!$B$1:$DP$21,BI$2*2+62,0) + VLOOKUP($B18,'sales volume'!$B$1:$DP$21,(BI$2*2+1)+62,0))</f>
        <v>0</v>
      </c>
      <c r="BJ18" s="8"/>
    </row>
    <row r="19">
      <c r="A19" s="41">
        <v>17.0</v>
      </c>
      <c r="B19" s="41" t="s">
        <v>21</v>
      </c>
      <c r="C19" s="42">
        <f>( VLOOKUP($B19,'sales volume'!$B$1:$DP$21,C$2*2,0) + VLOOKUP($B19,'sales volume'!$B$1:$DP$21,C$2*2+1,0))</f>
        <v>0</v>
      </c>
      <c r="D19" s="42">
        <f>( VLOOKUP($B19,'sales volume'!$B$1:$DP$21,D$2*2,0) + VLOOKUP($B19,'sales volume'!$B$1:$DP$21,D$2*2+1,0))</f>
        <v>0</v>
      </c>
      <c r="E19" s="42">
        <f>( VLOOKUP($B19,'sales volume'!$B$1:$DP$21,E$2*2,0) + VLOOKUP($B19,'sales volume'!$B$1:$DP$21,E$2*2+1,0))</f>
        <v>0</v>
      </c>
      <c r="F19" s="42">
        <f>( VLOOKUP($B19,'sales volume'!$B$1:$DP$21,F$2*2,0) + VLOOKUP($B19,'sales volume'!$B$1:$DP$21,F$2*2+1,0))</f>
        <v>0</v>
      </c>
      <c r="G19" s="42">
        <f>( VLOOKUP($B19,'sales volume'!$B$1:$DP$21,G$2*2,0) + VLOOKUP($B19,'sales volume'!$B$1:$DP$21,G$2*2+1,0))</f>
        <v>1</v>
      </c>
      <c r="H19" s="42">
        <f>( VLOOKUP($B19,'sales volume'!$B$1:$DP$21,H$2*2,0) + VLOOKUP($B19,'sales volume'!$B$1:$DP$21,H$2*2+1,0))</f>
        <v>0</v>
      </c>
      <c r="I19" s="42">
        <f>( VLOOKUP($B19,'sales volume'!$B$1:$DP$21,I$2*2,0) + VLOOKUP($B19,'sales volume'!$B$1:$DP$21,I$2*2+1,0))</f>
        <v>0</v>
      </c>
      <c r="J19" s="42">
        <f>( VLOOKUP($B19,'sales volume'!$B$1:$DP$21,J$2*2,0) + VLOOKUP($B19,'sales volume'!$B$1:$DP$21,J$2*2+1,0))</f>
        <v>0</v>
      </c>
      <c r="K19" s="42">
        <f>( VLOOKUP($B19,'sales volume'!$B$1:$DP$21,K$2*2,0) + VLOOKUP($B19,'sales volume'!$B$1:$DP$21,K$2*2+1,0))</f>
        <v>6</v>
      </c>
      <c r="L19" s="42">
        <f>( VLOOKUP($B19,'sales volume'!$B$1:$DP$21,L$2*2,0) + VLOOKUP($B19,'sales volume'!$B$1:$DP$21,L$2*2+1,0))</f>
        <v>4</v>
      </c>
      <c r="M19" s="42">
        <f>( VLOOKUP($B19,'sales volume'!$B$1:$DP$21,M$2*2,0) + VLOOKUP($B19,'sales volume'!$B$1:$DP$21,M$2*2+1,0))</f>
        <v>0</v>
      </c>
      <c r="N19" s="42">
        <f>( VLOOKUP($B19,'sales volume'!$B$1:$DP$21,N$2*2,0) + VLOOKUP($B19,'sales volume'!$B$1:$DP$21,N$2*2+1,0))</f>
        <v>0</v>
      </c>
      <c r="O19" s="42">
        <f>( VLOOKUP($B19,'sales volume'!$B$1:$DP$21,O$2*2,0) + VLOOKUP($B19,'sales volume'!$B$1:$DP$21,O$2*2+1,0))</f>
        <v>0</v>
      </c>
      <c r="P19" s="42">
        <f>( VLOOKUP($B19,'sales volume'!$B$1:$DP$21,P$2*2,0) + VLOOKUP($B19,'sales volume'!$B$1:$DP$21,P$2*2+1,0))</f>
        <v>0</v>
      </c>
      <c r="Q19" s="42">
        <f>( VLOOKUP($B19,'sales volume'!$B$1:$DP$21,Q$2*2,0) + VLOOKUP($B19,'sales volume'!$B$1:$DP$21,Q$2*2+1,0))</f>
        <v>0</v>
      </c>
      <c r="R19" s="42">
        <f>( VLOOKUP($B19,'sales volume'!$B$1:$DP$21,R$2*2,0) + VLOOKUP($B19,'sales volume'!$B$1:$DP$21,R$2*2+1,0))</f>
        <v>0</v>
      </c>
      <c r="S19" s="42">
        <f>( VLOOKUP($B19,'sales volume'!$B$1:$DP$21,S$2*2,0) + VLOOKUP($B19,'sales volume'!$B$1:$DP$21,S$2*2+1,0))</f>
        <v>0</v>
      </c>
      <c r="T19" s="42">
        <f>( VLOOKUP($B19,'sales volume'!$B$1:$DP$21,T$2*2,0) + VLOOKUP($B19,'sales volume'!$B$1:$DP$21,T$2*2+1,0))</f>
        <v>5</v>
      </c>
      <c r="U19" s="42">
        <f>( VLOOKUP($B19,'sales volume'!$B$1:$DP$21,U$2*2,0) + VLOOKUP($B19,'sales volume'!$B$1:$DP$21,U$2*2+1,0))</f>
        <v>0</v>
      </c>
      <c r="V19" s="42">
        <f>( VLOOKUP($B19,'sales volume'!$B$1:$DP$21,V$2*2,0) + VLOOKUP($B19,'sales volume'!$B$1:$DP$21,V$2*2+1,0))</f>
        <v>4</v>
      </c>
      <c r="W19" s="42">
        <f>( VLOOKUP($B19,'sales volume'!$B$1:$DP$21,W$2*2,0) + VLOOKUP($B19,'sales volume'!$B$1:$DP$21,W$2*2+1,0))</f>
        <v>11</v>
      </c>
      <c r="X19" s="42">
        <f>( VLOOKUP($B19,'sales volume'!$B$1:$DP$21,X$2*2,0) + VLOOKUP($B19,'sales volume'!$B$1:$DP$21,X$2*2+1,0))</f>
        <v>0</v>
      </c>
      <c r="Y19" s="42">
        <f>( VLOOKUP($B19,'sales volume'!$B$1:$DP$21,Y$2*2,0) + VLOOKUP($B19,'sales volume'!$B$1:$DP$21,Y$2*2+1,0))</f>
        <v>0</v>
      </c>
      <c r="Z19" s="42">
        <f>( VLOOKUP($B19,'sales volume'!$B$1:$DP$21,Z$2*2,0) + VLOOKUP($B19,'sales volume'!$B$1:$DP$21,Z$2*2+1,0))</f>
        <v>16</v>
      </c>
      <c r="AA19" s="42">
        <f>( VLOOKUP($B19,'sales volume'!$B$1:$DP$21,AA$2*2,0) + VLOOKUP($B19,'sales volume'!$B$1:$DP$21,AA$2*2+1,0))</f>
        <v>0</v>
      </c>
      <c r="AB19" s="42">
        <f>( VLOOKUP($B19,'sales volume'!$B$1:$DP$21,AB$2*2,0) + VLOOKUP($B19,'sales volume'!$B$1:$DP$21,AB$2*2+1,0))</f>
        <v>6</v>
      </c>
      <c r="AC19" s="42">
        <f>( VLOOKUP($B19,'sales volume'!$B$1:$DP$21,AC$2*2,0) + VLOOKUP($B19,'sales volume'!$B$1:$DP$21,AC$2*2+1,0))</f>
        <v>0</v>
      </c>
      <c r="AD19" s="42">
        <f>( VLOOKUP($B19,'sales volume'!$B$1:$DP$21,AD$2*2,0) + VLOOKUP($B19,'sales volume'!$B$1:$DP$21,AD$2*2+1,0))</f>
        <v>7</v>
      </c>
      <c r="AE19" s="42">
        <f>( VLOOKUP($B19,'sales volume'!$B$1:$DP$21,AE$2*2,0) + VLOOKUP($B19,'sales volume'!$B$1:$DP$21,AE$2*2+1,0))</f>
        <v>0</v>
      </c>
      <c r="AF19" s="42">
        <f>( VLOOKUP($B19,'sales volume'!$B$1:$DP$21,AF$2*2,0) + VLOOKUP($B19,'sales volume'!$B$1:$DP$21,AF$2*2+1,0))</f>
        <v>0</v>
      </c>
      <c r="AG19" s="42">
        <f>( VLOOKUP($B19,'sales volume'!$B$1:$DP$21,AG$2*2,0) + VLOOKUP($B19,'sales volume'!$B$1:$DP$21,AG$2*2+1,0))</f>
        <v>0</v>
      </c>
      <c r="AH19" s="42">
        <f>( VLOOKUP($B19,'sales volume'!$B$1:$DP$21,AH$2*2+62,0) + VLOOKUP($B19,'sales volume'!$B$1:$DP$21,(AH$2*2+1)+62,0))</f>
        <v>0</v>
      </c>
      <c r="AI19" s="42">
        <f>( VLOOKUP($B19,'sales volume'!$B$1:$DP$21,AI$2*2+62,0) + VLOOKUP($B19,'sales volume'!$B$1:$DP$21,(AI$2*2+1)+62,0))</f>
        <v>1</v>
      </c>
      <c r="AJ19" s="42">
        <f>( VLOOKUP($B19,'sales volume'!$B$1:$DP$21,AJ$2*2+62,0) + VLOOKUP($B19,'sales volume'!$B$1:$DP$21,(AJ$2*2+1)+62,0))</f>
        <v>3</v>
      </c>
      <c r="AK19" s="42">
        <f>( VLOOKUP($B19,'sales volume'!$B$1:$DP$21,AK$2*2+62,0) + VLOOKUP($B19,'sales volume'!$B$1:$DP$21,(AK$2*2+1)+62,0))</f>
        <v>0</v>
      </c>
      <c r="AL19" s="42">
        <f>( VLOOKUP($B19,'sales volume'!$B$1:$DP$21,AL$2*2+62,0) + VLOOKUP($B19,'sales volume'!$B$1:$DP$21,(AL$2*2+1)+62,0))</f>
        <v>0</v>
      </c>
      <c r="AM19" s="42">
        <f>( VLOOKUP($B19,'sales volume'!$B$1:$DP$21,AM$2*2+62,0) + VLOOKUP($B19,'sales volume'!$B$1:$DP$21,(AM$2*2+1)+62,0))</f>
        <v>0</v>
      </c>
      <c r="AN19" s="42">
        <f>( VLOOKUP($B19,'sales volume'!$B$1:$DP$21,AN$2*2+62,0) + VLOOKUP($B19,'sales volume'!$B$1:$DP$21,(AN$2*2+1)+62,0))</f>
        <v>10</v>
      </c>
      <c r="AO19" s="42">
        <f>( VLOOKUP($B19,'sales volume'!$B$1:$DP$21,AO$2*2+62,0) + VLOOKUP($B19,'sales volume'!$B$1:$DP$21,(AO$2*2+1)+62,0))</f>
        <v>0</v>
      </c>
      <c r="AP19" s="42">
        <f>( VLOOKUP($B19,'sales volume'!$B$1:$DP$21,AP$2*2+62,0) + VLOOKUP($B19,'sales volume'!$B$1:$DP$21,(AP$2*2+1)+62,0))</f>
        <v>0</v>
      </c>
      <c r="AQ19" s="42">
        <f>( VLOOKUP($B19,'sales volume'!$B$1:$DP$21,AQ$2*2+62,0) + VLOOKUP($B19,'sales volume'!$B$1:$DP$21,(AQ$2*2+1)+62,0))</f>
        <v>0</v>
      </c>
      <c r="AR19" s="42">
        <f>( VLOOKUP($B19,'sales volume'!$B$1:$DP$21,AR$2*2+62,0) + VLOOKUP($B19,'sales volume'!$B$1:$DP$21,(AR$2*2+1)+62,0))</f>
        <v>0</v>
      </c>
      <c r="AS19" s="42">
        <f>( VLOOKUP($B19,'sales volume'!$B$1:$DP$21,AS$2*2+62,0) + VLOOKUP($B19,'sales volume'!$B$1:$DP$21,(AS$2*2+1)+62,0))</f>
        <v>0</v>
      </c>
      <c r="AT19" s="42">
        <f>( VLOOKUP($B19,'sales volume'!$B$1:$DP$21,AT$2*2+62,0) + VLOOKUP($B19,'sales volume'!$B$1:$DP$21,(AT$2*2+1)+62,0))</f>
        <v>0</v>
      </c>
      <c r="AU19" s="42">
        <f>( VLOOKUP($B19,'sales volume'!$B$1:$DP$21,AU$2*2+62,0) + VLOOKUP($B19,'sales volume'!$B$1:$DP$21,(AU$2*2+1)+62,0))</f>
        <v>0</v>
      </c>
      <c r="AV19" s="42">
        <f>( VLOOKUP($B19,'sales volume'!$B$1:$DP$21,AV$2*2+62,0) + VLOOKUP($B19,'sales volume'!$B$1:$DP$21,(AV$2*2+1)+62,0))</f>
        <v>5</v>
      </c>
      <c r="AW19" s="42">
        <f>( VLOOKUP($B19,'sales volume'!$B$1:$DP$21,AW$2*2+62,0) + VLOOKUP($B19,'sales volume'!$B$1:$DP$21,(AW$2*2+1)+62,0))</f>
        <v>4</v>
      </c>
      <c r="AX19" s="42">
        <f>( VLOOKUP($B19,'sales volume'!$B$1:$DP$21,AX$2*2+62,0) + VLOOKUP($B19,'sales volume'!$B$1:$DP$21,(AX$2*2+1)+62,0))</f>
        <v>0</v>
      </c>
      <c r="AY19" s="42">
        <f>( VLOOKUP($B19,'sales volume'!$B$1:$DP$21,AY$2*2+62,0) + VLOOKUP($B19,'sales volume'!$B$1:$DP$21,(AY$2*2+1)+62,0))</f>
        <v>0</v>
      </c>
      <c r="AZ19" s="42">
        <f>( VLOOKUP($B19,'sales volume'!$B$1:$DP$21,AZ$2*2+62,0) + VLOOKUP($B19,'sales volume'!$B$1:$DP$21,(AZ$2*2+1)+62,0))</f>
        <v>0</v>
      </c>
      <c r="BA19" s="42">
        <f>( VLOOKUP($B19,'sales volume'!$B$1:$DP$21,BA$2*2+62,0) + VLOOKUP($B19,'sales volume'!$B$1:$DP$21,(BA$2*2+1)+62,0))</f>
        <v>4</v>
      </c>
      <c r="BB19" s="42">
        <f>( VLOOKUP($B19,'sales volume'!$B$1:$DP$21,BB$2*2+62,0) + VLOOKUP($B19,'sales volume'!$B$1:$DP$21,(BB$2*2+1)+62,0))</f>
        <v>0</v>
      </c>
      <c r="BC19" s="42">
        <f>( VLOOKUP($B19,'sales volume'!$B$1:$DP$21,BC$2*2+62,0) + VLOOKUP($B19,'sales volume'!$B$1:$DP$21,(BC$2*2+1)+62,0))</f>
        <v>0</v>
      </c>
      <c r="BD19" s="42">
        <f>( VLOOKUP($B19,'sales volume'!$B$1:$DP$21,BD$2*2+62,0) + VLOOKUP($B19,'sales volume'!$B$1:$DP$21,(BD$2*2+1)+62,0))</f>
        <v>1</v>
      </c>
      <c r="BE19" s="42">
        <f>( VLOOKUP($B19,'sales volume'!$B$1:$DP$21,BE$2*2+62,0) + VLOOKUP($B19,'sales volume'!$B$1:$DP$21,(BE$2*2+1)+62,0))</f>
        <v>0</v>
      </c>
      <c r="BF19" s="42">
        <f>( VLOOKUP($B19,'sales volume'!$B$1:$DP$21,BF$2*2+62,0) + VLOOKUP($B19,'sales volume'!$B$1:$DP$21,(BF$2*2+1)+62,0))</f>
        <v>0</v>
      </c>
      <c r="BG19" s="42">
        <f>( VLOOKUP($B19,'sales volume'!$B$1:$DP$21,BG$2*2+62,0) + VLOOKUP($B19,'sales volume'!$B$1:$DP$21,(BG$2*2+1)+62,0))</f>
        <v>0</v>
      </c>
      <c r="BH19" s="42">
        <f>( VLOOKUP($B19,'sales volume'!$B$1:$DP$21,BH$2*2+62,0) + VLOOKUP($B19,'sales volume'!$B$1:$DP$21,(BH$2*2+1)+62,0))</f>
        <v>0</v>
      </c>
      <c r="BI19" s="42">
        <f>( VLOOKUP($B19,'sales volume'!$B$1:$DP$21,BI$2*2+62,0) + VLOOKUP($B19,'sales volume'!$B$1:$DP$21,(BI$2*2+1)+62,0))</f>
        <v>0</v>
      </c>
      <c r="BJ19" s="8"/>
    </row>
    <row r="20">
      <c r="A20" s="41">
        <v>18.0</v>
      </c>
      <c r="B20" s="41" t="s">
        <v>22</v>
      </c>
      <c r="C20" s="42">
        <f>( VLOOKUP($B20,'sales volume'!$B$1:$DP$21,C$2*2,0) + VLOOKUP($B20,'sales volume'!$B$1:$DP$21,C$2*2+1,0))</f>
        <v>0</v>
      </c>
      <c r="D20" s="42">
        <f>( VLOOKUP($B20,'sales volume'!$B$1:$DP$21,D$2*2,0) + VLOOKUP($B20,'sales volume'!$B$1:$DP$21,D$2*2+1,0))</f>
        <v>0</v>
      </c>
      <c r="E20" s="42">
        <f>( VLOOKUP($B20,'sales volume'!$B$1:$DP$21,E$2*2,0) + VLOOKUP($B20,'sales volume'!$B$1:$DP$21,E$2*2+1,0))</f>
        <v>0</v>
      </c>
      <c r="F20" s="42">
        <f>( VLOOKUP($B20,'sales volume'!$B$1:$DP$21,F$2*2,0) + VLOOKUP($B20,'sales volume'!$B$1:$DP$21,F$2*2+1,0))</f>
        <v>0</v>
      </c>
      <c r="G20" s="42">
        <f>( VLOOKUP($B20,'sales volume'!$B$1:$DP$21,G$2*2,0) + VLOOKUP($B20,'sales volume'!$B$1:$DP$21,G$2*2+1,0))</f>
        <v>0</v>
      </c>
      <c r="H20" s="42">
        <f>( VLOOKUP($B20,'sales volume'!$B$1:$DP$21,H$2*2,0) + VLOOKUP($B20,'sales volume'!$B$1:$DP$21,H$2*2+1,0))</f>
        <v>5</v>
      </c>
      <c r="I20" s="42">
        <f>( VLOOKUP($B20,'sales volume'!$B$1:$DP$21,I$2*2,0) + VLOOKUP($B20,'sales volume'!$B$1:$DP$21,I$2*2+1,0))</f>
        <v>20</v>
      </c>
      <c r="J20" s="42">
        <f>( VLOOKUP($B20,'sales volume'!$B$1:$DP$21,J$2*2,0) + VLOOKUP($B20,'sales volume'!$B$1:$DP$21,J$2*2+1,0))</f>
        <v>0</v>
      </c>
      <c r="K20" s="42">
        <f>( VLOOKUP($B20,'sales volume'!$B$1:$DP$21,K$2*2,0) + VLOOKUP($B20,'sales volume'!$B$1:$DP$21,K$2*2+1,0))</f>
        <v>0</v>
      </c>
      <c r="L20" s="42">
        <f>( VLOOKUP($B20,'sales volume'!$B$1:$DP$21,L$2*2,0) + VLOOKUP($B20,'sales volume'!$B$1:$DP$21,L$2*2+1,0))</f>
        <v>0</v>
      </c>
      <c r="M20" s="42">
        <f>( VLOOKUP($B20,'sales volume'!$B$1:$DP$21,M$2*2,0) + VLOOKUP($B20,'sales volume'!$B$1:$DP$21,M$2*2+1,0))</f>
        <v>0</v>
      </c>
      <c r="N20" s="42">
        <f>( VLOOKUP($B20,'sales volume'!$B$1:$DP$21,N$2*2,0) + VLOOKUP($B20,'sales volume'!$B$1:$DP$21,N$2*2+1,0))</f>
        <v>0</v>
      </c>
      <c r="O20" s="42">
        <f>( VLOOKUP($B20,'sales volume'!$B$1:$DP$21,O$2*2,0) + VLOOKUP($B20,'sales volume'!$B$1:$DP$21,O$2*2+1,0))</f>
        <v>0</v>
      </c>
      <c r="P20" s="42">
        <f>( VLOOKUP($B20,'sales volume'!$B$1:$DP$21,P$2*2,0) + VLOOKUP($B20,'sales volume'!$B$1:$DP$21,P$2*2+1,0))</f>
        <v>0</v>
      </c>
      <c r="Q20" s="42">
        <f>( VLOOKUP($B20,'sales volume'!$B$1:$DP$21,Q$2*2,0) + VLOOKUP($B20,'sales volume'!$B$1:$DP$21,Q$2*2+1,0))</f>
        <v>0</v>
      </c>
      <c r="R20" s="42">
        <f>( VLOOKUP($B20,'sales volume'!$B$1:$DP$21,R$2*2,0) + VLOOKUP($B20,'sales volume'!$B$1:$DP$21,R$2*2+1,0))</f>
        <v>10</v>
      </c>
      <c r="S20" s="42">
        <f>( VLOOKUP($B20,'sales volume'!$B$1:$DP$21,S$2*2,0) + VLOOKUP($B20,'sales volume'!$B$1:$DP$21,S$2*2+1,0))</f>
        <v>1</v>
      </c>
      <c r="T20" s="42">
        <f>( VLOOKUP($B20,'sales volume'!$B$1:$DP$21,T$2*2,0) + VLOOKUP($B20,'sales volume'!$B$1:$DP$21,T$2*2+1,0))</f>
        <v>14</v>
      </c>
      <c r="U20" s="42">
        <f>( VLOOKUP($B20,'sales volume'!$B$1:$DP$21,U$2*2,0) + VLOOKUP($B20,'sales volume'!$B$1:$DP$21,U$2*2+1,0))</f>
        <v>8</v>
      </c>
      <c r="V20" s="42">
        <f>( VLOOKUP($B20,'sales volume'!$B$1:$DP$21,V$2*2,0) + VLOOKUP($B20,'sales volume'!$B$1:$DP$21,V$2*2+1,0))</f>
        <v>10</v>
      </c>
      <c r="W20" s="42">
        <f>( VLOOKUP($B20,'sales volume'!$B$1:$DP$21,W$2*2,0) + VLOOKUP($B20,'sales volume'!$B$1:$DP$21,W$2*2+1,0))</f>
        <v>9</v>
      </c>
      <c r="X20" s="42">
        <f>( VLOOKUP($B20,'sales volume'!$B$1:$DP$21,X$2*2,0) + VLOOKUP($B20,'sales volume'!$B$1:$DP$21,X$2*2+1,0))</f>
        <v>10</v>
      </c>
      <c r="Y20" s="42">
        <f>( VLOOKUP($B20,'sales volume'!$B$1:$DP$21,Y$2*2,0) + VLOOKUP($B20,'sales volume'!$B$1:$DP$21,Y$2*2+1,0))</f>
        <v>4</v>
      </c>
      <c r="Z20" s="42">
        <f>( VLOOKUP($B20,'sales volume'!$B$1:$DP$21,Z$2*2,0) + VLOOKUP($B20,'sales volume'!$B$1:$DP$21,Z$2*2+1,0))</f>
        <v>0</v>
      </c>
      <c r="AA20" s="42">
        <f>( VLOOKUP($B20,'sales volume'!$B$1:$DP$21,AA$2*2,0) + VLOOKUP($B20,'sales volume'!$B$1:$DP$21,AA$2*2+1,0))</f>
        <v>8</v>
      </c>
      <c r="AB20" s="42">
        <f>( VLOOKUP($B20,'sales volume'!$B$1:$DP$21,AB$2*2,0) + VLOOKUP($B20,'sales volume'!$B$1:$DP$21,AB$2*2+1,0))</f>
        <v>0</v>
      </c>
      <c r="AC20" s="42">
        <f>( VLOOKUP($B20,'sales volume'!$B$1:$DP$21,AC$2*2,0) + VLOOKUP($B20,'sales volume'!$B$1:$DP$21,AC$2*2+1,0))</f>
        <v>0</v>
      </c>
      <c r="AD20" s="42">
        <f>( VLOOKUP($B20,'sales volume'!$B$1:$DP$21,AD$2*2,0) + VLOOKUP($B20,'sales volume'!$B$1:$DP$21,AD$2*2+1,0))</f>
        <v>10</v>
      </c>
      <c r="AE20" s="42">
        <f>( VLOOKUP($B20,'sales volume'!$B$1:$DP$21,AE$2*2,0) + VLOOKUP($B20,'sales volume'!$B$1:$DP$21,AE$2*2+1,0))</f>
        <v>3</v>
      </c>
      <c r="AF20" s="42">
        <f>( VLOOKUP($B20,'sales volume'!$B$1:$DP$21,AF$2*2,0) + VLOOKUP($B20,'sales volume'!$B$1:$DP$21,AF$2*2+1,0))</f>
        <v>11</v>
      </c>
      <c r="AG20" s="42">
        <f>( VLOOKUP($B20,'sales volume'!$B$1:$DP$21,AG$2*2,0) + VLOOKUP($B20,'sales volume'!$B$1:$DP$21,AG$2*2+1,0))</f>
        <v>0</v>
      </c>
      <c r="AH20" s="42">
        <f>( VLOOKUP($B20,'sales volume'!$B$1:$DP$21,AH$2*2+62,0) + VLOOKUP($B20,'sales volume'!$B$1:$DP$21,(AH$2*2+1)+62,0))</f>
        <v>11</v>
      </c>
      <c r="AI20" s="42">
        <f>( VLOOKUP($B20,'sales volume'!$B$1:$DP$21,AI$2*2+62,0) + VLOOKUP($B20,'sales volume'!$B$1:$DP$21,(AI$2*2+1)+62,0))</f>
        <v>40</v>
      </c>
      <c r="AJ20" s="42">
        <f>( VLOOKUP($B20,'sales volume'!$B$1:$DP$21,AJ$2*2+62,0) + VLOOKUP($B20,'sales volume'!$B$1:$DP$21,(AJ$2*2+1)+62,0))</f>
        <v>0</v>
      </c>
      <c r="AK20" s="42">
        <f>( VLOOKUP($B20,'sales volume'!$B$1:$DP$21,AK$2*2+62,0) + VLOOKUP($B20,'sales volume'!$B$1:$DP$21,(AK$2*2+1)+62,0))</f>
        <v>1</v>
      </c>
      <c r="AL20" s="42">
        <f>( VLOOKUP($B20,'sales volume'!$B$1:$DP$21,AL$2*2+62,0) + VLOOKUP($B20,'sales volume'!$B$1:$DP$21,(AL$2*2+1)+62,0))</f>
        <v>5</v>
      </c>
      <c r="AM20" s="42">
        <f>( VLOOKUP($B20,'sales volume'!$B$1:$DP$21,AM$2*2+62,0) + VLOOKUP($B20,'sales volume'!$B$1:$DP$21,(AM$2*2+1)+62,0))</f>
        <v>6</v>
      </c>
      <c r="AN20" s="42">
        <f>( VLOOKUP($B20,'sales volume'!$B$1:$DP$21,AN$2*2+62,0) + VLOOKUP($B20,'sales volume'!$B$1:$DP$21,(AN$2*2+1)+62,0))</f>
        <v>21</v>
      </c>
      <c r="AO20" s="42">
        <f>( VLOOKUP($B20,'sales volume'!$B$1:$DP$21,AO$2*2+62,0) + VLOOKUP($B20,'sales volume'!$B$1:$DP$21,(AO$2*2+1)+62,0))</f>
        <v>51</v>
      </c>
      <c r="AP20" s="42">
        <f>( VLOOKUP($B20,'sales volume'!$B$1:$DP$21,AP$2*2+62,0) + VLOOKUP($B20,'sales volume'!$B$1:$DP$21,(AP$2*2+1)+62,0))</f>
        <v>7</v>
      </c>
      <c r="AQ20" s="42">
        <f>( VLOOKUP($B20,'sales volume'!$B$1:$DP$21,AQ$2*2+62,0) + VLOOKUP($B20,'sales volume'!$B$1:$DP$21,(AQ$2*2+1)+62,0))</f>
        <v>20</v>
      </c>
      <c r="AR20" s="42">
        <f>( VLOOKUP($B20,'sales volume'!$B$1:$DP$21,AR$2*2+62,0) + VLOOKUP($B20,'sales volume'!$B$1:$DP$21,(AR$2*2+1)+62,0))</f>
        <v>0</v>
      </c>
      <c r="AS20" s="42">
        <f>( VLOOKUP($B20,'sales volume'!$B$1:$DP$21,AS$2*2+62,0) + VLOOKUP($B20,'sales volume'!$B$1:$DP$21,(AS$2*2+1)+62,0))</f>
        <v>0</v>
      </c>
      <c r="AT20" s="42">
        <f>( VLOOKUP($B20,'sales volume'!$B$1:$DP$21,AT$2*2+62,0) + VLOOKUP($B20,'sales volume'!$B$1:$DP$21,(AT$2*2+1)+62,0))</f>
        <v>0</v>
      </c>
      <c r="AU20" s="42">
        <f>( VLOOKUP($B20,'sales volume'!$B$1:$DP$21,AU$2*2+62,0) + VLOOKUP($B20,'sales volume'!$B$1:$DP$21,(AU$2*2+1)+62,0))</f>
        <v>2</v>
      </c>
      <c r="AV20" s="42">
        <f>( VLOOKUP($B20,'sales volume'!$B$1:$DP$21,AV$2*2+62,0) + VLOOKUP($B20,'sales volume'!$B$1:$DP$21,(AV$2*2+1)+62,0))</f>
        <v>15</v>
      </c>
      <c r="AW20" s="42">
        <f>( VLOOKUP($B20,'sales volume'!$B$1:$DP$21,AW$2*2+62,0) + VLOOKUP($B20,'sales volume'!$B$1:$DP$21,(AW$2*2+1)+62,0))</f>
        <v>12</v>
      </c>
      <c r="AX20" s="42">
        <f>( VLOOKUP($B20,'sales volume'!$B$1:$DP$21,AX$2*2+62,0) + VLOOKUP($B20,'sales volume'!$B$1:$DP$21,(AX$2*2+1)+62,0))</f>
        <v>45</v>
      </c>
      <c r="AY20" s="42">
        <f>( VLOOKUP($B20,'sales volume'!$B$1:$DP$21,AY$2*2+62,0) + VLOOKUP($B20,'sales volume'!$B$1:$DP$21,(AY$2*2+1)+62,0))</f>
        <v>18</v>
      </c>
      <c r="AZ20" s="42">
        <f>( VLOOKUP($B20,'sales volume'!$B$1:$DP$21,AZ$2*2+62,0) + VLOOKUP($B20,'sales volume'!$B$1:$DP$21,(AZ$2*2+1)+62,0))</f>
        <v>30</v>
      </c>
      <c r="BA20" s="42">
        <f>( VLOOKUP($B20,'sales volume'!$B$1:$DP$21,BA$2*2+62,0) + VLOOKUP($B20,'sales volume'!$B$1:$DP$21,(BA$2*2+1)+62,0))</f>
        <v>0</v>
      </c>
      <c r="BB20" s="42">
        <f>( VLOOKUP($B20,'sales volume'!$B$1:$DP$21,BB$2*2+62,0) + VLOOKUP($B20,'sales volume'!$B$1:$DP$21,(BB$2*2+1)+62,0))</f>
        <v>10</v>
      </c>
      <c r="BC20" s="42">
        <f>( VLOOKUP($B20,'sales volume'!$B$1:$DP$21,BC$2*2+62,0) + VLOOKUP($B20,'sales volume'!$B$1:$DP$21,(BC$2*2+1)+62,0))</f>
        <v>0</v>
      </c>
      <c r="BD20" s="42">
        <f>( VLOOKUP($B20,'sales volume'!$B$1:$DP$21,BD$2*2+62,0) + VLOOKUP($B20,'sales volume'!$B$1:$DP$21,(BD$2*2+1)+62,0))</f>
        <v>25</v>
      </c>
      <c r="BE20" s="42">
        <f>( VLOOKUP($B20,'sales volume'!$B$1:$DP$21,BE$2*2+62,0) + VLOOKUP($B20,'sales volume'!$B$1:$DP$21,(BE$2*2+1)+62,0))</f>
        <v>0</v>
      </c>
      <c r="BF20" s="42">
        <f>( VLOOKUP($B20,'sales volume'!$B$1:$DP$21,BF$2*2+62,0) + VLOOKUP($B20,'sales volume'!$B$1:$DP$21,(BF$2*2+1)+62,0))</f>
        <v>0</v>
      </c>
      <c r="BG20" s="42">
        <f>( VLOOKUP($B20,'sales volume'!$B$1:$DP$21,BG$2*2+62,0) + VLOOKUP($B20,'sales volume'!$B$1:$DP$21,(BG$2*2+1)+62,0))</f>
        <v>15</v>
      </c>
      <c r="BH20" s="42">
        <f>( VLOOKUP($B20,'sales volume'!$B$1:$DP$21,BH$2*2+62,0) + VLOOKUP($B20,'sales volume'!$B$1:$DP$21,(BH$2*2+1)+62,0))</f>
        <v>20</v>
      </c>
      <c r="BI20" s="42">
        <f>( VLOOKUP($B20,'sales volume'!$B$1:$DP$21,BI$2*2+62,0) + VLOOKUP($B20,'sales volume'!$B$1:$DP$21,(BI$2*2+1)+62,0))</f>
        <v>15</v>
      </c>
      <c r="BJ20" s="8"/>
    </row>
    <row r="21">
      <c r="A21" s="41">
        <v>19.0</v>
      </c>
      <c r="B21" s="41" t="s">
        <v>23</v>
      </c>
      <c r="C21" s="42">
        <f>( VLOOKUP($B21,'sales volume'!$B$1:$DP$21,C$2*2,0) + VLOOKUP($B21,'sales volume'!$B$1:$DP$21,C$2*2+1,0))</f>
        <v>10</v>
      </c>
      <c r="D21" s="42">
        <f>( VLOOKUP($B21,'sales volume'!$B$1:$DP$21,D$2*2,0) + VLOOKUP($B21,'sales volume'!$B$1:$DP$21,D$2*2+1,0))</f>
        <v>0</v>
      </c>
      <c r="E21" s="42">
        <f>( VLOOKUP($B21,'sales volume'!$B$1:$DP$21,E$2*2,0) + VLOOKUP($B21,'sales volume'!$B$1:$DP$21,E$2*2+1,0))</f>
        <v>0</v>
      </c>
      <c r="F21" s="42">
        <f>( VLOOKUP($B21,'sales volume'!$B$1:$DP$21,F$2*2,0) + VLOOKUP($B21,'sales volume'!$B$1:$DP$21,F$2*2+1,0))</f>
        <v>0</v>
      </c>
      <c r="G21" s="42">
        <f>( VLOOKUP($B21,'sales volume'!$B$1:$DP$21,G$2*2,0) + VLOOKUP($B21,'sales volume'!$B$1:$DP$21,G$2*2+1,0))</f>
        <v>10</v>
      </c>
      <c r="H21" s="42">
        <f>( VLOOKUP($B21,'sales volume'!$B$1:$DP$21,H$2*2,0) + VLOOKUP($B21,'sales volume'!$B$1:$DP$21,H$2*2+1,0))</f>
        <v>0</v>
      </c>
      <c r="I21" s="42">
        <f>( VLOOKUP($B21,'sales volume'!$B$1:$DP$21,I$2*2,0) + VLOOKUP($B21,'sales volume'!$B$1:$DP$21,I$2*2+1,0))</f>
        <v>0</v>
      </c>
      <c r="J21" s="42">
        <f>( VLOOKUP($B21,'sales volume'!$B$1:$DP$21,J$2*2,0) + VLOOKUP($B21,'sales volume'!$B$1:$DP$21,J$2*2+1,0))</f>
        <v>0</v>
      </c>
      <c r="K21" s="42">
        <f>( VLOOKUP($B21,'sales volume'!$B$1:$DP$21,K$2*2,0) + VLOOKUP($B21,'sales volume'!$B$1:$DP$21,K$2*2+1,0))</f>
        <v>0</v>
      </c>
      <c r="L21" s="42">
        <f>( VLOOKUP($B21,'sales volume'!$B$1:$DP$21,L$2*2,0) + VLOOKUP($B21,'sales volume'!$B$1:$DP$21,L$2*2+1,0))</f>
        <v>0</v>
      </c>
      <c r="M21" s="42">
        <f>( VLOOKUP($B21,'sales volume'!$B$1:$DP$21,M$2*2,0) + VLOOKUP($B21,'sales volume'!$B$1:$DP$21,M$2*2+1,0))</f>
        <v>0</v>
      </c>
      <c r="N21" s="42">
        <f>( VLOOKUP($B21,'sales volume'!$B$1:$DP$21,N$2*2,0) + VLOOKUP($B21,'sales volume'!$B$1:$DP$21,N$2*2+1,0))</f>
        <v>0</v>
      </c>
      <c r="O21" s="42">
        <f>( VLOOKUP($B21,'sales volume'!$B$1:$DP$21,O$2*2,0) + VLOOKUP($B21,'sales volume'!$B$1:$DP$21,O$2*2+1,0))</f>
        <v>0</v>
      </c>
      <c r="P21" s="42">
        <f>( VLOOKUP($B21,'sales volume'!$B$1:$DP$21,P$2*2,0) + VLOOKUP($B21,'sales volume'!$B$1:$DP$21,P$2*2+1,0))</f>
        <v>0</v>
      </c>
      <c r="Q21" s="42">
        <f>( VLOOKUP($B21,'sales volume'!$B$1:$DP$21,Q$2*2,0) + VLOOKUP($B21,'sales volume'!$B$1:$DP$21,Q$2*2+1,0))</f>
        <v>0</v>
      </c>
      <c r="R21" s="42">
        <f>( VLOOKUP($B21,'sales volume'!$B$1:$DP$21,R$2*2,0) + VLOOKUP($B21,'sales volume'!$B$1:$DP$21,R$2*2+1,0))</f>
        <v>4</v>
      </c>
      <c r="S21" s="42">
        <f>( VLOOKUP($B21,'sales volume'!$B$1:$DP$21,S$2*2,0) + VLOOKUP($B21,'sales volume'!$B$1:$DP$21,S$2*2+1,0))</f>
        <v>0</v>
      </c>
      <c r="T21" s="42">
        <f>( VLOOKUP($B21,'sales volume'!$B$1:$DP$21,T$2*2,0) + VLOOKUP($B21,'sales volume'!$B$1:$DP$21,T$2*2+1,0))</f>
        <v>0</v>
      </c>
      <c r="U21" s="42">
        <f>( VLOOKUP($B21,'sales volume'!$B$1:$DP$21,U$2*2,0) + VLOOKUP($B21,'sales volume'!$B$1:$DP$21,U$2*2+1,0))</f>
        <v>15</v>
      </c>
      <c r="V21" s="42">
        <f>( VLOOKUP($B21,'sales volume'!$B$1:$DP$21,V$2*2,0) + VLOOKUP($B21,'sales volume'!$B$1:$DP$21,V$2*2+1,0))</f>
        <v>0</v>
      </c>
      <c r="W21" s="42">
        <f>( VLOOKUP($B21,'sales volume'!$B$1:$DP$21,W$2*2,0) + VLOOKUP($B21,'sales volume'!$B$1:$DP$21,W$2*2+1,0))</f>
        <v>0</v>
      </c>
      <c r="X21" s="42">
        <f>( VLOOKUP($B21,'sales volume'!$B$1:$DP$21,X$2*2,0) + VLOOKUP($B21,'sales volume'!$B$1:$DP$21,X$2*2+1,0))</f>
        <v>0</v>
      </c>
      <c r="Y21" s="42">
        <f>( VLOOKUP($B21,'sales volume'!$B$1:$DP$21,Y$2*2,0) + VLOOKUP($B21,'sales volume'!$B$1:$DP$21,Y$2*2+1,0))</f>
        <v>0</v>
      </c>
      <c r="Z21" s="42">
        <f>( VLOOKUP($B21,'sales volume'!$B$1:$DP$21,Z$2*2,0) + VLOOKUP($B21,'sales volume'!$B$1:$DP$21,Z$2*2+1,0))</f>
        <v>3</v>
      </c>
      <c r="AA21" s="42">
        <f>( VLOOKUP($B21,'sales volume'!$B$1:$DP$21,AA$2*2,0) + VLOOKUP($B21,'sales volume'!$B$1:$DP$21,AA$2*2+1,0))</f>
        <v>14</v>
      </c>
      <c r="AB21" s="42">
        <f>( VLOOKUP($B21,'sales volume'!$B$1:$DP$21,AB$2*2,0) + VLOOKUP($B21,'sales volume'!$B$1:$DP$21,AB$2*2+1,0))</f>
        <v>17</v>
      </c>
      <c r="AC21" s="42">
        <f>( VLOOKUP($B21,'sales volume'!$B$1:$DP$21,AC$2*2,0) + VLOOKUP($B21,'sales volume'!$B$1:$DP$21,AC$2*2+1,0))</f>
        <v>12</v>
      </c>
      <c r="AD21" s="42">
        <f>( VLOOKUP($B21,'sales volume'!$B$1:$DP$21,AD$2*2,0) + VLOOKUP($B21,'sales volume'!$B$1:$DP$21,AD$2*2+1,0))</f>
        <v>4</v>
      </c>
      <c r="AE21" s="42">
        <f>( VLOOKUP($B21,'sales volume'!$B$1:$DP$21,AE$2*2,0) + VLOOKUP($B21,'sales volume'!$B$1:$DP$21,AE$2*2+1,0))</f>
        <v>8</v>
      </c>
      <c r="AF21" s="42">
        <f>( VLOOKUP($B21,'sales volume'!$B$1:$DP$21,AF$2*2,0) + VLOOKUP($B21,'sales volume'!$B$1:$DP$21,AF$2*2+1,0))</f>
        <v>0</v>
      </c>
      <c r="AG21" s="42">
        <f>( VLOOKUP($B21,'sales volume'!$B$1:$DP$21,AG$2*2,0) + VLOOKUP($B21,'sales volume'!$B$1:$DP$21,AG$2*2+1,0))</f>
        <v>0</v>
      </c>
      <c r="AH21" s="42">
        <f>( VLOOKUP($B21,'sales volume'!$B$1:$DP$21,AH$2*2+62,0) + VLOOKUP($B21,'sales volume'!$B$1:$DP$21,(AH$2*2+1)+62,0))</f>
        <v>3</v>
      </c>
      <c r="AI21" s="42">
        <f>( VLOOKUP($B21,'sales volume'!$B$1:$DP$21,AI$2*2+62,0) + VLOOKUP($B21,'sales volume'!$B$1:$DP$21,(AI$2*2+1)+62,0))</f>
        <v>0</v>
      </c>
      <c r="AJ21" s="42">
        <f>( VLOOKUP($B21,'sales volume'!$B$1:$DP$21,AJ$2*2+62,0) + VLOOKUP($B21,'sales volume'!$B$1:$DP$21,(AJ$2*2+1)+62,0))</f>
        <v>0</v>
      </c>
      <c r="AK21" s="42">
        <f>( VLOOKUP($B21,'sales volume'!$B$1:$DP$21,AK$2*2+62,0) + VLOOKUP($B21,'sales volume'!$B$1:$DP$21,(AK$2*2+1)+62,0))</f>
        <v>16</v>
      </c>
      <c r="AL21" s="42">
        <f>( VLOOKUP($B21,'sales volume'!$B$1:$DP$21,AL$2*2+62,0) + VLOOKUP($B21,'sales volume'!$B$1:$DP$21,(AL$2*2+1)+62,0))</f>
        <v>0</v>
      </c>
      <c r="AM21" s="42">
        <f>( VLOOKUP($B21,'sales volume'!$B$1:$DP$21,AM$2*2+62,0) + VLOOKUP($B21,'sales volume'!$B$1:$DP$21,(AM$2*2+1)+62,0))</f>
        <v>5</v>
      </c>
      <c r="AN21" s="42">
        <f>( VLOOKUP($B21,'sales volume'!$B$1:$DP$21,AN$2*2+62,0) + VLOOKUP($B21,'sales volume'!$B$1:$DP$21,(AN$2*2+1)+62,0))</f>
        <v>2</v>
      </c>
      <c r="AO21" s="42">
        <f>( VLOOKUP($B21,'sales volume'!$B$1:$DP$21,AO$2*2+62,0) + VLOOKUP($B21,'sales volume'!$B$1:$DP$21,(AO$2*2+1)+62,0))</f>
        <v>0</v>
      </c>
      <c r="AP21" s="42">
        <f>( VLOOKUP($B21,'sales volume'!$B$1:$DP$21,AP$2*2+62,0) + VLOOKUP($B21,'sales volume'!$B$1:$DP$21,(AP$2*2+1)+62,0))</f>
        <v>8</v>
      </c>
      <c r="AQ21" s="42">
        <f>( VLOOKUP($B21,'sales volume'!$B$1:$DP$21,AQ$2*2+62,0) + VLOOKUP($B21,'sales volume'!$B$1:$DP$21,(AQ$2*2+1)+62,0))</f>
        <v>4</v>
      </c>
      <c r="AR21" s="42">
        <f>( VLOOKUP($B21,'sales volume'!$B$1:$DP$21,AR$2*2+62,0) + VLOOKUP($B21,'sales volume'!$B$1:$DP$21,(AR$2*2+1)+62,0))</f>
        <v>20</v>
      </c>
      <c r="AS21" s="42">
        <f>( VLOOKUP($B21,'sales volume'!$B$1:$DP$21,AS$2*2+62,0) + VLOOKUP($B21,'sales volume'!$B$1:$DP$21,(AS$2*2+1)+62,0))</f>
        <v>0</v>
      </c>
      <c r="AT21" s="42">
        <f>( VLOOKUP($B21,'sales volume'!$B$1:$DP$21,AT$2*2+62,0) + VLOOKUP($B21,'sales volume'!$B$1:$DP$21,(AT$2*2+1)+62,0))</f>
        <v>8</v>
      </c>
      <c r="AU21" s="42">
        <f>( VLOOKUP($B21,'sales volume'!$B$1:$DP$21,AU$2*2+62,0) + VLOOKUP($B21,'sales volume'!$B$1:$DP$21,(AU$2*2+1)+62,0))</f>
        <v>0</v>
      </c>
      <c r="AV21" s="42">
        <f>( VLOOKUP($B21,'sales volume'!$B$1:$DP$21,AV$2*2+62,0) + VLOOKUP($B21,'sales volume'!$B$1:$DP$21,(AV$2*2+1)+62,0))</f>
        <v>21</v>
      </c>
      <c r="AW21" s="42">
        <f>( VLOOKUP($B21,'sales volume'!$B$1:$DP$21,AW$2*2+62,0) + VLOOKUP($B21,'sales volume'!$B$1:$DP$21,(AW$2*2+1)+62,0))</f>
        <v>0</v>
      </c>
      <c r="AX21" s="42">
        <f>( VLOOKUP($B21,'sales volume'!$B$1:$DP$21,AX$2*2+62,0) + VLOOKUP($B21,'sales volume'!$B$1:$DP$21,(AX$2*2+1)+62,0))</f>
        <v>50</v>
      </c>
      <c r="AY21" s="42">
        <f>( VLOOKUP($B21,'sales volume'!$B$1:$DP$21,AY$2*2+62,0) + VLOOKUP($B21,'sales volume'!$B$1:$DP$21,(AY$2*2+1)+62,0))</f>
        <v>0</v>
      </c>
      <c r="AZ21" s="42">
        <f>( VLOOKUP($B21,'sales volume'!$B$1:$DP$21,AZ$2*2+62,0) + VLOOKUP($B21,'sales volume'!$B$1:$DP$21,(AZ$2*2+1)+62,0))</f>
        <v>0</v>
      </c>
      <c r="BA21" s="42">
        <f>( VLOOKUP($B21,'sales volume'!$B$1:$DP$21,BA$2*2+62,0) + VLOOKUP($B21,'sales volume'!$B$1:$DP$21,(BA$2*2+1)+62,0))</f>
        <v>0</v>
      </c>
      <c r="BB21" s="42">
        <f>( VLOOKUP($B21,'sales volume'!$B$1:$DP$21,BB$2*2+62,0) + VLOOKUP($B21,'sales volume'!$B$1:$DP$21,(BB$2*2+1)+62,0))</f>
        <v>0</v>
      </c>
      <c r="BC21" s="42">
        <f>( VLOOKUP($B21,'sales volume'!$B$1:$DP$21,BC$2*2+62,0) + VLOOKUP($B21,'sales volume'!$B$1:$DP$21,(BC$2*2+1)+62,0))</f>
        <v>6</v>
      </c>
      <c r="BD21" s="42">
        <f>( VLOOKUP($B21,'sales volume'!$B$1:$DP$21,BD$2*2+62,0) + VLOOKUP($B21,'sales volume'!$B$1:$DP$21,(BD$2*2+1)+62,0))</f>
        <v>6</v>
      </c>
      <c r="BE21" s="42">
        <f>( VLOOKUP($B21,'sales volume'!$B$1:$DP$21,BE$2*2+62,0) + VLOOKUP($B21,'sales volume'!$B$1:$DP$21,(BE$2*2+1)+62,0))</f>
        <v>0</v>
      </c>
      <c r="BF21" s="42">
        <f>( VLOOKUP($B21,'sales volume'!$B$1:$DP$21,BF$2*2+62,0) + VLOOKUP($B21,'sales volume'!$B$1:$DP$21,(BF$2*2+1)+62,0))</f>
        <v>30</v>
      </c>
      <c r="BG21" s="42">
        <f>( VLOOKUP($B21,'sales volume'!$B$1:$DP$21,BG$2*2+62,0) + VLOOKUP($B21,'sales volume'!$B$1:$DP$21,(BG$2*2+1)+62,0))</f>
        <v>30</v>
      </c>
      <c r="BH21" s="42">
        <f>( VLOOKUP($B21,'sales volume'!$B$1:$DP$21,BH$2*2+62,0) + VLOOKUP($B21,'sales volume'!$B$1:$DP$21,(BH$2*2+1)+62,0))</f>
        <v>5</v>
      </c>
      <c r="BI21" s="42">
        <f>( VLOOKUP($B21,'sales volume'!$B$1:$DP$21,BI$2*2+62,0) + VLOOKUP($B21,'sales volume'!$B$1:$DP$21,(BI$2*2+1)+62,0))</f>
        <v>0</v>
      </c>
      <c r="BJ21" s="8"/>
    </row>
  </sheetData>
  <mergeCells count="2">
    <mergeCell ref="C1:AG1"/>
    <mergeCell ref="AH1:B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4" max="4" width="23.75"/>
    <col customWidth="1" min="5" max="5" width="20.38"/>
    <col customWidth="1" min="6" max="6" width="24.75"/>
    <col customWidth="1" min="7" max="7" width="25.63"/>
    <col customWidth="1" min="8" max="8" width="27.88"/>
    <col customWidth="1" min="9" max="9" width="20.75"/>
    <col customWidth="1" min="10" max="10" width="28.75"/>
    <col customWidth="1" min="11" max="11" width="23.38"/>
    <col customWidth="1" min="12" max="12" width="26.5"/>
    <col customWidth="1" min="13" max="13" width="22.38"/>
    <col customWidth="1" min="14" max="14" width="25.38"/>
  </cols>
  <sheetData>
    <row r="1">
      <c r="A1" s="43" t="s">
        <v>0</v>
      </c>
      <c r="B1" s="44" t="s">
        <v>1</v>
      </c>
      <c r="C1" s="45" t="s">
        <v>51</v>
      </c>
      <c r="D1" s="45" t="s">
        <v>52</v>
      </c>
      <c r="E1" s="45" t="s">
        <v>53</v>
      </c>
      <c r="F1" s="45" t="s">
        <v>54</v>
      </c>
      <c r="G1" s="45"/>
      <c r="H1" s="46"/>
      <c r="I1" s="44"/>
      <c r="J1" s="46"/>
      <c r="K1" s="44"/>
      <c r="L1" s="44"/>
      <c r="M1" s="44"/>
      <c r="N1" s="46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>
      <c r="A2" s="7">
        <v>1.0</v>
      </c>
      <c r="B2" s="41" t="s">
        <v>5</v>
      </c>
      <c r="C2" s="24">
        <v>280.0</v>
      </c>
      <c r="D2" s="24">
        <v>300.0</v>
      </c>
      <c r="E2" s="16">
        <v>315.0</v>
      </c>
      <c r="F2" s="24">
        <v>2.0</v>
      </c>
      <c r="G2" s="16"/>
      <c r="H2" s="48"/>
      <c r="I2" s="8"/>
      <c r="J2" s="48"/>
      <c r="K2" s="8"/>
      <c r="L2" s="8"/>
      <c r="M2" s="8"/>
      <c r="N2" s="48"/>
      <c r="O2" s="8"/>
      <c r="P2" s="8"/>
      <c r="Q2" s="8"/>
      <c r="R2" s="8"/>
      <c r="S2" s="8"/>
      <c r="T2" s="8"/>
    </row>
    <row r="3">
      <c r="A3" s="6">
        <v>2.0</v>
      </c>
      <c r="B3" s="41" t="s">
        <v>6</v>
      </c>
      <c r="C3" s="24">
        <v>355.0</v>
      </c>
      <c r="D3" s="24">
        <v>380.0</v>
      </c>
      <c r="E3" s="16">
        <v>399.0</v>
      </c>
      <c r="F3" s="24">
        <v>2.0</v>
      </c>
      <c r="G3" s="16"/>
      <c r="H3" s="48"/>
      <c r="I3" s="8"/>
      <c r="J3" s="48"/>
      <c r="K3" s="8"/>
      <c r="L3" s="8"/>
      <c r="M3" s="8"/>
      <c r="N3" s="48"/>
      <c r="O3" s="8"/>
      <c r="P3" s="8"/>
      <c r="Q3" s="8"/>
      <c r="R3" s="8"/>
      <c r="S3" s="8"/>
      <c r="T3" s="8"/>
    </row>
    <row r="4">
      <c r="A4" s="6">
        <v>3.0</v>
      </c>
      <c r="B4" s="41" t="s">
        <v>7</v>
      </c>
      <c r="C4" s="24">
        <v>710.0</v>
      </c>
      <c r="D4" s="24">
        <v>750.0</v>
      </c>
      <c r="E4" s="16">
        <v>787.5</v>
      </c>
      <c r="F4" s="24">
        <v>2.0</v>
      </c>
      <c r="G4" s="16"/>
      <c r="H4" s="48"/>
      <c r="I4" s="8"/>
      <c r="J4" s="48"/>
      <c r="K4" s="8"/>
      <c r="L4" s="8"/>
      <c r="M4" s="8"/>
      <c r="N4" s="48"/>
      <c r="O4" s="8"/>
      <c r="P4" s="8"/>
      <c r="Q4" s="8"/>
      <c r="R4" s="8"/>
      <c r="S4" s="8"/>
      <c r="T4" s="8"/>
    </row>
    <row r="5">
      <c r="A5" s="6">
        <v>4.0</v>
      </c>
      <c r="B5" s="41" t="s">
        <v>8</v>
      </c>
      <c r="C5" s="24">
        <v>130.0</v>
      </c>
      <c r="D5" s="24">
        <v>150.0</v>
      </c>
      <c r="E5" s="16">
        <v>157.5</v>
      </c>
      <c r="F5" s="24">
        <v>2.0</v>
      </c>
      <c r="G5" s="16"/>
      <c r="H5" s="48"/>
      <c r="I5" s="8"/>
      <c r="J5" s="48"/>
      <c r="K5" s="8"/>
      <c r="L5" s="8"/>
      <c r="M5" s="8"/>
      <c r="N5" s="48"/>
      <c r="O5" s="8"/>
      <c r="P5" s="8"/>
      <c r="Q5" s="8"/>
      <c r="R5" s="8"/>
      <c r="S5" s="8"/>
      <c r="T5" s="8"/>
    </row>
    <row r="6">
      <c r="A6" s="6">
        <v>5.0</v>
      </c>
      <c r="B6" s="41" t="s">
        <v>9</v>
      </c>
      <c r="C6" s="24">
        <v>290.0</v>
      </c>
      <c r="D6" s="24">
        <v>305.0</v>
      </c>
      <c r="E6" s="16">
        <v>320.25</v>
      </c>
      <c r="F6" s="24">
        <v>2.0</v>
      </c>
      <c r="G6" s="16"/>
      <c r="H6" s="48"/>
      <c r="I6" s="8"/>
      <c r="J6" s="48"/>
      <c r="K6" s="8"/>
      <c r="L6" s="8"/>
      <c r="M6" s="8"/>
      <c r="N6" s="48"/>
      <c r="O6" s="8"/>
      <c r="P6" s="8"/>
      <c r="Q6" s="8"/>
      <c r="R6" s="8"/>
      <c r="S6" s="8"/>
      <c r="T6" s="8"/>
    </row>
    <row r="7">
      <c r="A7" s="6">
        <v>6.0</v>
      </c>
      <c r="B7" s="41" t="s">
        <v>10</v>
      </c>
      <c r="C7" s="24">
        <v>580.0</v>
      </c>
      <c r="D7" s="24">
        <v>600.0</v>
      </c>
      <c r="E7" s="16">
        <v>630.0</v>
      </c>
      <c r="F7" s="24">
        <v>2.0</v>
      </c>
      <c r="G7" s="16"/>
      <c r="H7" s="48"/>
      <c r="I7" s="8"/>
      <c r="J7" s="48"/>
      <c r="K7" s="8"/>
      <c r="L7" s="8"/>
      <c r="M7" s="8"/>
      <c r="N7" s="48"/>
      <c r="O7" s="8"/>
      <c r="P7" s="8"/>
      <c r="Q7" s="8"/>
      <c r="R7" s="8"/>
      <c r="S7" s="8"/>
      <c r="T7" s="8"/>
    </row>
    <row r="8">
      <c r="A8" s="6">
        <v>7.0</v>
      </c>
      <c r="B8" s="41" t="s">
        <v>11</v>
      </c>
      <c r="C8" s="24">
        <v>145.0</v>
      </c>
      <c r="D8" s="24">
        <v>160.0</v>
      </c>
      <c r="E8" s="16">
        <v>168.0</v>
      </c>
      <c r="F8" s="24">
        <v>2.0</v>
      </c>
      <c r="G8" s="16"/>
      <c r="H8" s="48"/>
      <c r="I8" s="8"/>
      <c r="J8" s="48"/>
      <c r="K8" s="8"/>
      <c r="L8" s="8"/>
      <c r="M8" s="8"/>
      <c r="N8" s="48"/>
      <c r="O8" s="8"/>
      <c r="P8" s="8"/>
      <c r="Q8" s="8"/>
      <c r="R8" s="8"/>
      <c r="S8" s="8"/>
      <c r="T8" s="8"/>
    </row>
    <row r="9">
      <c r="A9" s="6">
        <v>8.0</v>
      </c>
      <c r="B9" s="41" t="s">
        <v>12</v>
      </c>
      <c r="C9" s="24">
        <v>260.0</v>
      </c>
      <c r="D9" s="24">
        <v>290.0</v>
      </c>
      <c r="E9" s="16">
        <v>301.6</v>
      </c>
      <c r="F9" s="24">
        <v>2.0</v>
      </c>
      <c r="G9" s="16"/>
      <c r="H9" s="48"/>
      <c r="I9" s="8"/>
      <c r="J9" s="48"/>
      <c r="K9" s="8"/>
      <c r="L9" s="8"/>
      <c r="M9" s="8"/>
      <c r="N9" s="48"/>
      <c r="O9" s="8"/>
      <c r="P9" s="8"/>
      <c r="Q9" s="8"/>
      <c r="R9" s="8"/>
      <c r="S9" s="8"/>
      <c r="T9" s="8"/>
    </row>
    <row r="10">
      <c r="A10" s="6">
        <v>9.0</v>
      </c>
      <c r="B10" s="41" t="s">
        <v>13</v>
      </c>
      <c r="C10" s="24">
        <v>145.0</v>
      </c>
      <c r="D10" s="24">
        <v>165.0</v>
      </c>
      <c r="E10" s="16">
        <v>171.6</v>
      </c>
      <c r="F10" s="24">
        <v>2.0</v>
      </c>
      <c r="G10" s="16"/>
      <c r="H10" s="48"/>
      <c r="I10" s="8"/>
      <c r="J10" s="48"/>
      <c r="K10" s="8"/>
      <c r="L10" s="8"/>
      <c r="M10" s="8"/>
      <c r="N10" s="48"/>
      <c r="O10" s="8"/>
      <c r="P10" s="8"/>
      <c r="Q10" s="8"/>
      <c r="R10" s="8"/>
      <c r="S10" s="8"/>
      <c r="T10" s="8"/>
    </row>
    <row r="11">
      <c r="A11" s="6">
        <v>10.0</v>
      </c>
      <c r="B11" s="41" t="s">
        <v>14</v>
      </c>
      <c r="C11" s="24">
        <v>310.0</v>
      </c>
      <c r="D11" s="24">
        <v>350.0</v>
      </c>
      <c r="E11" s="16">
        <v>364.0</v>
      </c>
      <c r="F11" s="24">
        <v>2.0</v>
      </c>
      <c r="G11" s="16"/>
      <c r="H11" s="48"/>
      <c r="I11" s="8"/>
      <c r="J11" s="48"/>
      <c r="K11" s="8"/>
      <c r="L11" s="8"/>
      <c r="M11" s="8"/>
      <c r="N11" s="48"/>
      <c r="O11" s="8"/>
      <c r="P11" s="8"/>
      <c r="Q11" s="8"/>
      <c r="R11" s="8"/>
      <c r="S11" s="8"/>
      <c r="T11" s="8"/>
    </row>
    <row r="12">
      <c r="A12" s="6">
        <v>11.0</v>
      </c>
      <c r="B12" s="41" t="s">
        <v>15</v>
      </c>
      <c r="C12" s="24">
        <v>620.0</v>
      </c>
      <c r="D12" s="24">
        <v>710.0</v>
      </c>
      <c r="E12" s="16">
        <v>738.4</v>
      </c>
      <c r="F12" s="24">
        <v>2.0</v>
      </c>
      <c r="G12" s="16"/>
      <c r="H12" s="48"/>
      <c r="I12" s="8"/>
      <c r="J12" s="48"/>
      <c r="K12" s="8"/>
      <c r="L12" s="8"/>
      <c r="M12" s="8"/>
      <c r="N12" s="48"/>
      <c r="O12" s="8"/>
      <c r="P12" s="8"/>
      <c r="Q12" s="8"/>
      <c r="R12" s="8"/>
      <c r="S12" s="8"/>
      <c r="T12" s="8"/>
    </row>
    <row r="13">
      <c r="A13" s="6">
        <v>12.0</v>
      </c>
      <c r="B13" s="41" t="s">
        <v>16</v>
      </c>
      <c r="C13" s="24">
        <v>180.0</v>
      </c>
      <c r="D13" s="24">
        <v>200.0</v>
      </c>
      <c r="E13" s="16">
        <v>208.0</v>
      </c>
      <c r="F13" s="24">
        <v>2.0</v>
      </c>
      <c r="G13" s="16"/>
      <c r="H13" s="48"/>
      <c r="I13" s="8"/>
      <c r="J13" s="48"/>
      <c r="K13" s="8"/>
      <c r="L13" s="8"/>
      <c r="M13" s="8"/>
      <c r="N13" s="48"/>
      <c r="O13" s="8"/>
      <c r="P13" s="8"/>
      <c r="Q13" s="8"/>
      <c r="R13" s="8"/>
      <c r="S13" s="8"/>
      <c r="T13" s="8"/>
    </row>
    <row r="14">
      <c r="A14" s="6">
        <v>13.0</v>
      </c>
      <c r="B14" s="41" t="s">
        <v>17</v>
      </c>
      <c r="C14" s="24">
        <v>190.0</v>
      </c>
      <c r="D14" s="24">
        <v>240.0</v>
      </c>
      <c r="E14" s="16">
        <v>249.60000000000002</v>
      </c>
      <c r="F14" s="24">
        <v>2.0</v>
      </c>
      <c r="G14" s="16"/>
      <c r="H14" s="48"/>
      <c r="I14" s="8"/>
      <c r="J14" s="48"/>
      <c r="K14" s="8"/>
      <c r="L14" s="8"/>
      <c r="M14" s="8"/>
      <c r="N14" s="48"/>
      <c r="O14" s="8"/>
      <c r="P14" s="8"/>
      <c r="Q14" s="8"/>
      <c r="R14" s="8"/>
      <c r="S14" s="8"/>
      <c r="T14" s="8"/>
    </row>
    <row r="15">
      <c r="A15" s="6">
        <v>14.0</v>
      </c>
      <c r="B15" s="41" t="s">
        <v>18</v>
      </c>
      <c r="C15" s="24">
        <v>330.0</v>
      </c>
      <c r="D15" s="24">
        <f>360</f>
        <v>360</v>
      </c>
      <c r="E15" s="16">
        <v>374.40000000000003</v>
      </c>
      <c r="F15" s="24">
        <v>2.0</v>
      </c>
      <c r="G15" s="16"/>
      <c r="H15" s="48"/>
      <c r="I15" s="8"/>
      <c r="J15" s="48"/>
      <c r="K15" s="8"/>
      <c r="L15" s="8"/>
      <c r="M15" s="8"/>
      <c r="N15" s="48"/>
      <c r="O15" s="8"/>
      <c r="P15" s="8"/>
      <c r="Q15" s="8"/>
      <c r="R15" s="8"/>
      <c r="S15" s="8"/>
      <c r="T15" s="8"/>
    </row>
    <row r="16">
      <c r="A16" s="6">
        <v>15.0</v>
      </c>
      <c r="B16" s="41" t="s">
        <v>19</v>
      </c>
      <c r="C16" s="24">
        <v>650.0</v>
      </c>
      <c r="D16" s="24">
        <v>720.0</v>
      </c>
      <c r="E16" s="16">
        <v>748.8000000000001</v>
      </c>
      <c r="F16" s="24">
        <v>2.0</v>
      </c>
      <c r="G16" s="16"/>
      <c r="H16" s="48"/>
      <c r="I16" s="8"/>
      <c r="J16" s="48"/>
      <c r="K16" s="8"/>
      <c r="L16" s="8"/>
      <c r="M16" s="8"/>
      <c r="N16" s="48"/>
      <c r="O16" s="8"/>
      <c r="P16" s="8"/>
      <c r="Q16" s="8"/>
      <c r="R16" s="8"/>
      <c r="S16" s="8"/>
      <c r="T16" s="8"/>
    </row>
    <row r="17">
      <c r="A17" s="6">
        <v>16.0</v>
      </c>
      <c r="B17" s="41" t="s">
        <v>20</v>
      </c>
      <c r="C17" s="24">
        <v>480.0</v>
      </c>
      <c r="D17" s="24">
        <v>550.0</v>
      </c>
      <c r="E17" s="16">
        <v>583.0</v>
      </c>
      <c r="F17" s="24">
        <v>2.0</v>
      </c>
      <c r="G17" s="16"/>
      <c r="H17" s="48"/>
      <c r="I17" s="8"/>
      <c r="J17" s="48"/>
      <c r="K17" s="8"/>
      <c r="L17" s="8"/>
      <c r="M17" s="8"/>
      <c r="N17" s="48"/>
      <c r="O17" s="8"/>
      <c r="P17" s="8"/>
      <c r="Q17" s="8"/>
      <c r="R17" s="8"/>
      <c r="S17" s="8"/>
      <c r="T17" s="8"/>
    </row>
    <row r="18">
      <c r="A18" s="6">
        <v>17.0</v>
      </c>
      <c r="B18" s="41" t="s">
        <v>21</v>
      </c>
      <c r="C18" s="24">
        <v>960.0</v>
      </c>
      <c r="D18" s="24">
        <v>1100.0</v>
      </c>
      <c r="E18" s="16">
        <v>1166.0</v>
      </c>
      <c r="F18" s="24">
        <v>2.0</v>
      </c>
      <c r="G18" s="16"/>
      <c r="H18" s="48"/>
      <c r="I18" s="8"/>
      <c r="J18" s="48"/>
      <c r="K18" s="8"/>
      <c r="L18" s="8"/>
      <c r="M18" s="8"/>
      <c r="N18" s="48"/>
      <c r="O18" s="8"/>
      <c r="P18" s="8"/>
      <c r="Q18" s="8"/>
      <c r="R18" s="8"/>
      <c r="S18" s="8"/>
      <c r="T18" s="8"/>
    </row>
    <row r="19">
      <c r="A19" s="6">
        <v>18.0</v>
      </c>
      <c r="B19" s="41" t="s">
        <v>22</v>
      </c>
      <c r="C19" s="24">
        <v>100.0</v>
      </c>
      <c r="D19" s="24">
        <v>120.0</v>
      </c>
      <c r="E19" s="16">
        <v>127.2</v>
      </c>
      <c r="F19" s="24">
        <v>2.0</v>
      </c>
      <c r="G19" s="16"/>
      <c r="H19" s="48"/>
      <c r="I19" s="8"/>
      <c r="J19" s="48"/>
      <c r="K19" s="8"/>
      <c r="L19" s="8"/>
      <c r="M19" s="8"/>
      <c r="N19" s="48"/>
      <c r="O19" s="8"/>
      <c r="P19" s="8"/>
      <c r="Q19" s="8"/>
      <c r="R19" s="8"/>
      <c r="S19" s="8"/>
      <c r="T19" s="8"/>
    </row>
    <row r="20">
      <c r="A20" s="6">
        <v>19.0</v>
      </c>
      <c r="B20" s="41" t="s">
        <v>23</v>
      </c>
      <c r="C20" s="24">
        <v>200.0</v>
      </c>
      <c r="D20" s="24">
        <v>240.0</v>
      </c>
      <c r="E20" s="16">
        <v>254.4</v>
      </c>
      <c r="F20" s="24">
        <v>2.0</v>
      </c>
      <c r="G20" s="16"/>
      <c r="H20" s="48"/>
      <c r="I20" s="8"/>
      <c r="J20" s="48"/>
      <c r="K20" s="8"/>
      <c r="L20" s="8"/>
      <c r="M20" s="8"/>
      <c r="N20" s="48"/>
      <c r="O20" s="8"/>
      <c r="P20" s="8"/>
      <c r="Q20" s="8"/>
      <c r="R20" s="8"/>
      <c r="S20" s="8"/>
      <c r="T20" s="8"/>
    </row>
    <row r="21">
      <c r="A21" s="49"/>
      <c r="B21" s="49"/>
      <c r="C21" s="16"/>
      <c r="D21" s="16"/>
      <c r="E21" s="16"/>
      <c r="F21" s="24"/>
      <c r="G21" s="24"/>
      <c r="H21" s="48"/>
      <c r="I21" s="8"/>
      <c r="J21" s="48"/>
      <c r="K21" s="8"/>
      <c r="L21" s="8"/>
      <c r="M21" s="8"/>
      <c r="N21" s="50"/>
      <c r="O21" s="8"/>
      <c r="P21" s="8"/>
      <c r="Q21" s="8"/>
      <c r="R21" s="8"/>
      <c r="S21" s="8"/>
      <c r="T21" s="8"/>
    </row>
    <row r="22">
      <c r="A22" s="49"/>
      <c r="B22" s="49"/>
      <c r="C22" s="16"/>
      <c r="D22" s="16"/>
      <c r="E22" s="16"/>
      <c r="F22" s="24"/>
      <c r="G22" s="16"/>
      <c r="H22" s="48"/>
      <c r="I22" s="8"/>
      <c r="J22" s="48"/>
      <c r="K22" s="8"/>
      <c r="L22" s="8"/>
      <c r="M22" s="8"/>
      <c r="N22" s="48"/>
      <c r="O22" s="8"/>
      <c r="P22" s="8"/>
      <c r="Q22" s="8"/>
      <c r="R22" s="8"/>
      <c r="S22" s="8"/>
      <c r="T22" s="8"/>
    </row>
    <row r="23">
      <c r="A23" s="8"/>
      <c r="B23" s="8"/>
      <c r="C23" s="16"/>
      <c r="D23" s="16"/>
      <c r="E23" s="16"/>
      <c r="F23" s="16"/>
      <c r="G23" s="16"/>
      <c r="H23" s="48"/>
      <c r="I23" s="8"/>
      <c r="J23" s="48"/>
      <c r="K23" s="8"/>
      <c r="L23" s="8"/>
      <c r="M23" s="8"/>
      <c r="N23" s="48"/>
      <c r="O23" s="8"/>
      <c r="P23" s="8"/>
      <c r="Q23" s="8"/>
      <c r="R23" s="8"/>
      <c r="S23" s="8"/>
      <c r="T23" s="8"/>
    </row>
    <row r="24">
      <c r="A24" s="8"/>
      <c r="B24" s="8"/>
      <c r="C24" s="16"/>
      <c r="D24" s="16"/>
      <c r="E24" s="16"/>
      <c r="F24" s="16"/>
      <c r="G24" s="16"/>
      <c r="H24" s="48"/>
      <c r="I24" s="8"/>
      <c r="J24" s="48"/>
      <c r="K24" s="8"/>
      <c r="L24" s="8"/>
      <c r="M24" s="8"/>
      <c r="N24" s="48"/>
      <c r="O24" s="8"/>
      <c r="P24" s="8"/>
      <c r="Q24" s="8"/>
      <c r="R24" s="8"/>
      <c r="S24" s="8"/>
      <c r="T24" s="8"/>
    </row>
    <row r="25">
      <c r="A25" s="8"/>
      <c r="B25" s="8"/>
      <c r="C25" s="16"/>
      <c r="D25" s="16"/>
      <c r="E25" s="16"/>
      <c r="F25" s="16"/>
      <c r="G25" s="16"/>
      <c r="H25" s="48"/>
      <c r="I25" s="8"/>
      <c r="J25" s="48"/>
      <c r="K25" s="8"/>
      <c r="L25" s="8"/>
      <c r="M25" s="8"/>
      <c r="N25" s="48"/>
      <c r="O25" s="8"/>
      <c r="P25" s="8"/>
      <c r="Q25" s="8"/>
      <c r="R25" s="8"/>
      <c r="S25" s="8"/>
      <c r="T25" s="8"/>
    </row>
    <row r="26">
      <c r="A26" s="8"/>
      <c r="B26" s="8"/>
      <c r="C26" s="16"/>
      <c r="D26" s="16"/>
      <c r="E26" s="16"/>
      <c r="F26" s="16"/>
      <c r="G26" s="16"/>
      <c r="H26" s="48"/>
      <c r="I26" s="8"/>
      <c r="J26" s="48"/>
      <c r="K26" s="8"/>
      <c r="L26" s="8"/>
      <c r="M26" s="8"/>
      <c r="N26" s="48"/>
      <c r="O26" s="8"/>
      <c r="P26" s="8"/>
      <c r="Q26" s="8"/>
      <c r="R26" s="8"/>
      <c r="S26" s="8"/>
      <c r="T26" s="8"/>
    </row>
    <row r="27">
      <c r="A27" s="8"/>
      <c r="B27" s="8"/>
      <c r="C27" s="16"/>
      <c r="D27" s="16"/>
      <c r="E27" s="16"/>
      <c r="F27" s="16"/>
      <c r="G27" s="16"/>
      <c r="H27" s="48"/>
      <c r="I27" s="8"/>
      <c r="J27" s="48"/>
      <c r="K27" s="8"/>
      <c r="L27" s="8"/>
      <c r="M27" s="8"/>
      <c r="N27" s="48"/>
      <c r="O27" s="8"/>
      <c r="P27" s="8"/>
      <c r="Q27" s="8"/>
      <c r="R27" s="8"/>
      <c r="S27" s="8"/>
      <c r="T27" s="8"/>
    </row>
    <row r="28">
      <c r="A28" s="8"/>
      <c r="B28" s="8"/>
      <c r="C28" s="16"/>
      <c r="D28" s="16"/>
      <c r="E28" s="16"/>
      <c r="F28" s="16"/>
      <c r="G28" s="16"/>
      <c r="H28" s="48"/>
      <c r="I28" s="8"/>
      <c r="J28" s="48"/>
      <c r="K28" s="8"/>
      <c r="L28" s="8"/>
      <c r="M28" s="8"/>
      <c r="N28" s="48"/>
      <c r="O28" s="8"/>
      <c r="P28" s="8"/>
      <c r="Q28" s="8"/>
      <c r="R28" s="8"/>
      <c r="S28" s="8"/>
      <c r="T28" s="8"/>
    </row>
    <row r="29">
      <c r="A29" s="8"/>
      <c r="B29" s="8"/>
      <c r="C29" s="16"/>
      <c r="D29" s="16"/>
      <c r="E29" s="16"/>
      <c r="F29" s="16"/>
      <c r="G29" s="16"/>
      <c r="H29" s="48"/>
      <c r="I29" s="8"/>
      <c r="J29" s="48"/>
      <c r="K29" s="8"/>
      <c r="L29" s="8"/>
      <c r="M29" s="8"/>
      <c r="N29" s="48"/>
      <c r="O29" s="8"/>
      <c r="P29" s="8"/>
      <c r="Q29" s="8"/>
      <c r="R29" s="8"/>
      <c r="S29" s="8"/>
      <c r="T29" s="8"/>
    </row>
    <row r="30">
      <c r="A30" s="8"/>
      <c r="B30" s="8"/>
      <c r="C30" s="16"/>
      <c r="D30" s="16"/>
      <c r="E30" s="16"/>
      <c r="F30" s="16"/>
      <c r="G30" s="16"/>
      <c r="H30" s="48"/>
      <c r="I30" s="8"/>
      <c r="J30" s="48"/>
      <c r="K30" s="8"/>
      <c r="L30" s="8"/>
      <c r="M30" s="8"/>
      <c r="N30" s="48"/>
      <c r="O30" s="8"/>
      <c r="P30" s="8"/>
      <c r="Q30" s="8"/>
      <c r="R30" s="8"/>
      <c r="S30" s="8"/>
      <c r="T30" s="8"/>
    </row>
    <row r="31">
      <c r="A31" s="8"/>
      <c r="B31" s="8"/>
      <c r="C31" s="16"/>
      <c r="D31" s="16"/>
      <c r="E31" s="16"/>
      <c r="F31" s="16"/>
      <c r="G31" s="16"/>
      <c r="H31" s="48"/>
      <c r="I31" s="8"/>
      <c r="J31" s="48"/>
      <c r="K31" s="8"/>
      <c r="L31" s="8"/>
      <c r="M31" s="8"/>
      <c r="N31" s="48"/>
      <c r="O31" s="8"/>
      <c r="P31" s="8"/>
      <c r="Q31" s="8"/>
      <c r="R31" s="8"/>
      <c r="S31" s="8"/>
      <c r="T31" s="8"/>
    </row>
    <row r="32">
      <c r="A32" s="8"/>
      <c r="B32" s="8"/>
      <c r="C32" s="16"/>
      <c r="D32" s="16"/>
      <c r="E32" s="16"/>
      <c r="F32" s="16"/>
      <c r="G32" s="16"/>
      <c r="H32" s="48"/>
      <c r="I32" s="8"/>
      <c r="J32" s="48"/>
      <c r="K32" s="8"/>
      <c r="L32" s="8"/>
      <c r="M32" s="8"/>
      <c r="N32" s="48"/>
      <c r="O32" s="8"/>
      <c r="P32" s="8"/>
      <c r="Q32" s="8"/>
      <c r="R32" s="8"/>
      <c r="S32" s="8"/>
      <c r="T32" s="8"/>
    </row>
    <row r="33">
      <c r="A33" s="8"/>
      <c r="B33" s="8"/>
      <c r="C33" s="16"/>
      <c r="D33" s="16"/>
      <c r="E33" s="16"/>
      <c r="F33" s="16"/>
      <c r="G33" s="16"/>
      <c r="H33" s="48"/>
      <c r="I33" s="8"/>
      <c r="J33" s="48"/>
      <c r="K33" s="8"/>
      <c r="L33" s="8"/>
      <c r="M33" s="8"/>
      <c r="N33" s="48"/>
      <c r="O33" s="8"/>
      <c r="P33" s="8"/>
      <c r="Q33" s="8"/>
      <c r="R33" s="8"/>
      <c r="S33" s="8"/>
      <c r="T33" s="8"/>
    </row>
    <row r="34">
      <c r="A34" s="8"/>
      <c r="B34" s="8"/>
      <c r="C34" s="16"/>
      <c r="D34" s="16"/>
      <c r="E34" s="16"/>
      <c r="F34" s="16"/>
      <c r="G34" s="16"/>
      <c r="H34" s="48"/>
      <c r="I34" s="8"/>
      <c r="J34" s="48"/>
      <c r="K34" s="8"/>
      <c r="L34" s="8"/>
      <c r="M34" s="8"/>
      <c r="N34" s="48"/>
      <c r="O34" s="8"/>
      <c r="P34" s="8"/>
      <c r="Q34" s="8"/>
      <c r="R34" s="8"/>
      <c r="S34" s="8"/>
      <c r="T34" s="8"/>
    </row>
    <row r="35">
      <c r="A35" s="8"/>
      <c r="B35" s="8"/>
      <c r="C35" s="16"/>
      <c r="D35" s="16"/>
      <c r="E35" s="16"/>
      <c r="F35" s="16"/>
      <c r="G35" s="16"/>
      <c r="H35" s="48"/>
      <c r="I35" s="8"/>
      <c r="J35" s="48"/>
      <c r="K35" s="8"/>
      <c r="L35" s="8"/>
      <c r="M35" s="8"/>
      <c r="N35" s="48"/>
      <c r="O35" s="8"/>
      <c r="P35" s="8"/>
      <c r="Q35" s="8"/>
      <c r="R35" s="8"/>
      <c r="S35" s="8"/>
      <c r="T35" s="8"/>
    </row>
    <row r="36">
      <c r="A36" s="8"/>
      <c r="B36" s="8"/>
      <c r="C36" s="16"/>
      <c r="D36" s="16"/>
      <c r="E36" s="16"/>
      <c r="F36" s="16"/>
      <c r="G36" s="16"/>
      <c r="H36" s="48"/>
      <c r="I36" s="8"/>
      <c r="J36" s="48"/>
      <c r="K36" s="8"/>
      <c r="L36" s="8"/>
      <c r="M36" s="8"/>
      <c r="N36" s="48"/>
      <c r="O36" s="8"/>
      <c r="P36" s="8"/>
      <c r="Q36" s="8"/>
      <c r="R36" s="8"/>
      <c r="S36" s="8"/>
      <c r="T36" s="8"/>
    </row>
    <row r="37">
      <c r="A37" s="8"/>
      <c r="B37" s="8"/>
      <c r="C37" s="16"/>
      <c r="D37" s="16"/>
      <c r="E37" s="16"/>
      <c r="F37" s="16"/>
      <c r="G37" s="16"/>
      <c r="H37" s="48"/>
      <c r="I37" s="8"/>
      <c r="J37" s="48"/>
      <c r="K37" s="8"/>
      <c r="L37" s="8"/>
      <c r="M37" s="8"/>
      <c r="N37" s="48"/>
      <c r="O37" s="8"/>
      <c r="P37" s="8"/>
      <c r="Q37" s="8"/>
      <c r="R37" s="8"/>
      <c r="S37" s="8"/>
      <c r="T37" s="8"/>
    </row>
    <row r="38">
      <c r="A38" s="8"/>
      <c r="B38" s="8"/>
      <c r="C38" s="16"/>
      <c r="D38" s="16"/>
      <c r="E38" s="16"/>
      <c r="F38" s="16"/>
      <c r="G38" s="16"/>
      <c r="H38" s="48"/>
      <c r="I38" s="8"/>
      <c r="J38" s="48"/>
      <c r="K38" s="8"/>
      <c r="L38" s="8"/>
      <c r="M38" s="8"/>
      <c r="N38" s="48"/>
      <c r="O38" s="8"/>
      <c r="P38" s="8"/>
      <c r="Q38" s="8"/>
      <c r="R38" s="8"/>
      <c r="S38" s="8"/>
      <c r="T38" s="8"/>
    </row>
    <row r="39">
      <c r="A39" s="8"/>
      <c r="B39" s="8"/>
      <c r="C39" s="16"/>
      <c r="D39" s="16"/>
      <c r="E39" s="16"/>
      <c r="F39" s="16"/>
      <c r="G39" s="16"/>
      <c r="H39" s="48"/>
      <c r="I39" s="8"/>
      <c r="J39" s="48"/>
      <c r="K39" s="8"/>
      <c r="L39" s="8"/>
      <c r="M39" s="8"/>
      <c r="N39" s="48"/>
      <c r="O39" s="8"/>
      <c r="P39" s="8"/>
      <c r="Q39" s="8"/>
      <c r="R39" s="8"/>
      <c r="S39" s="8"/>
      <c r="T39" s="8"/>
    </row>
    <row r="40">
      <c r="A40" s="8"/>
      <c r="B40" s="8"/>
      <c r="C40" s="16"/>
      <c r="D40" s="16"/>
      <c r="E40" s="16"/>
      <c r="F40" s="16"/>
      <c r="G40" s="16"/>
      <c r="H40" s="48"/>
      <c r="I40" s="8"/>
      <c r="J40" s="48"/>
      <c r="K40" s="8"/>
      <c r="L40" s="8"/>
      <c r="M40" s="8"/>
      <c r="N40" s="48"/>
      <c r="O40" s="8"/>
      <c r="P40" s="8"/>
      <c r="Q40" s="8"/>
      <c r="R40" s="8"/>
      <c r="S40" s="8"/>
      <c r="T40" s="8"/>
    </row>
    <row r="41">
      <c r="C41" s="51"/>
      <c r="D41" s="51"/>
      <c r="E41" s="51"/>
      <c r="F41" s="51"/>
      <c r="G41" s="51"/>
      <c r="H41" s="50"/>
      <c r="J41" s="50"/>
      <c r="N41" s="50"/>
    </row>
    <row r="42">
      <c r="C42" s="51"/>
      <c r="D42" s="51"/>
      <c r="E42" s="51"/>
      <c r="F42" s="51"/>
      <c r="G42" s="51"/>
      <c r="H42" s="50"/>
      <c r="J42" s="50"/>
      <c r="N42" s="50"/>
    </row>
    <row r="43">
      <c r="C43" s="51"/>
      <c r="D43" s="51"/>
      <c r="E43" s="51"/>
      <c r="F43" s="51"/>
      <c r="G43" s="51"/>
      <c r="H43" s="50"/>
      <c r="J43" s="50"/>
      <c r="N43" s="50"/>
    </row>
    <row r="44">
      <c r="C44" s="51"/>
      <c r="D44" s="51"/>
      <c r="E44" s="51"/>
      <c r="F44" s="51"/>
      <c r="G44" s="51"/>
      <c r="H44" s="50"/>
      <c r="J44" s="50"/>
      <c r="N44" s="50"/>
    </row>
    <row r="45">
      <c r="C45" s="51"/>
      <c r="D45" s="51"/>
      <c r="E45" s="51"/>
      <c r="F45" s="51"/>
      <c r="G45" s="51"/>
      <c r="H45" s="50"/>
      <c r="J45" s="50"/>
      <c r="N45" s="50"/>
    </row>
    <row r="46">
      <c r="C46" s="51"/>
      <c r="D46" s="51"/>
      <c r="E46" s="51"/>
      <c r="F46" s="51"/>
      <c r="G46" s="51"/>
      <c r="H46" s="50"/>
      <c r="J46" s="50"/>
      <c r="N46" s="50"/>
    </row>
    <row r="47">
      <c r="C47" s="51"/>
      <c r="D47" s="51"/>
      <c r="E47" s="51"/>
      <c r="F47" s="51"/>
      <c r="G47" s="51"/>
      <c r="H47" s="50"/>
      <c r="J47" s="50"/>
      <c r="N47" s="50"/>
    </row>
    <row r="48">
      <c r="C48" s="51"/>
      <c r="D48" s="51"/>
      <c r="E48" s="51"/>
      <c r="F48" s="51"/>
      <c r="G48" s="51"/>
      <c r="H48" s="50"/>
      <c r="J48" s="50"/>
      <c r="N48" s="50"/>
    </row>
    <row r="49">
      <c r="C49" s="51"/>
      <c r="D49" s="51"/>
      <c r="E49" s="51"/>
      <c r="F49" s="51"/>
      <c r="G49" s="51"/>
      <c r="H49" s="50"/>
      <c r="J49" s="50"/>
      <c r="N49" s="50"/>
    </row>
    <row r="50">
      <c r="C50" s="51"/>
      <c r="D50" s="51"/>
      <c r="E50" s="51"/>
      <c r="F50" s="51"/>
      <c r="G50" s="51"/>
      <c r="H50" s="50"/>
      <c r="J50" s="50"/>
      <c r="N50" s="50"/>
    </row>
    <row r="51">
      <c r="C51" s="51"/>
      <c r="D51" s="51"/>
      <c r="E51" s="51"/>
      <c r="F51" s="51"/>
      <c r="G51" s="51"/>
      <c r="H51" s="50"/>
      <c r="J51" s="50"/>
      <c r="N51" s="50"/>
    </row>
    <row r="52">
      <c r="C52" s="51"/>
      <c r="D52" s="51"/>
      <c r="E52" s="51"/>
      <c r="F52" s="51"/>
      <c r="G52" s="51"/>
      <c r="H52" s="50"/>
      <c r="J52" s="50"/>
      <c r="N52" s="50"/>
    </row>
    <row r="53">
      <c r="C53" s="51"/>
      <c r="D53" s="51"/>
      <c r="E53" s="51"/>
      <c r="F53" s="51"/>
      <c r="G53" s="51"/>
      <c r="H53" s="50"/>
      <c r="J53" s="50"/>
      <c r="N53" s="50"/>
    </row>
    <row r="54">
      <c r="C54" s="51"/>
      <c r="D54" s="51"/>
      <c r="E54" s="51"/>
      <c r="F54" s="51"/>
      <c r="G54" s="51"/>
      <c r="H54" s="50"/>
      <c r="J54" s="50"/>
      <c r="N54" s="50"/>
    </row>
    <row r="55">
      <c r="C55" s="51"/>
      <c r="D55" s="51"/>
      <c r="E55" s="51"/>
      <c r="F55" s="51"/>
      <c r="G55" s="51"/>
      <c r="H55" s="50"/>
      <c r="J55" s="50"/>
      <c r="N55" s="50"/>
    </row>
    <row r="56">
      <c r="C56" s="51"/>
      <c r="D56" s="51"/>
      <c r="E56" s="51"/>
      <c r="F56" s="51"/>
      <c r="G56" s="51"/>
      <c r="H56" s="50"/>
      <c r="J56" s="50"/>
      <c r="N56" s="50"/>
    </row>
    <row r="57">
      <c r="C57" s="51"/>
      <c r="D57" s="51"/>
      <c r="E57" s="51"/>
      <c r="F57" s="51"/>
      <c r="G57" s="51"/>
      <c r="H57" s="50"/>
      <c r="J57" s="50"/>
      <c r="N57" s="50"/>
    </row>
    <row r="58">
      <c r="C58" s="51"/>
      <c r="D58" s="51"/>
      <c r="E58" s="51"/>
      <c r="F58" s="51"/>
      <c r="G58" s="51"/>
      <c r="H58" s="50"/>
      <c r="J58" s="50"/>
      <c r="N58" s="50"/>
    </row>
    <row r="59">
      <c r="C59" s="51"/>
      <c r="D59" s="51"/>
      <c r="E59" s="51"/>
      <c r="F59" s="51"/>
      <c r="G59" s="51"/>
      <c r="H59" s="50"/>
      <c r="J59" s="50"/>
      <c r="N59" s="50"/>
    </row>
    <row r="60">
      <c r="C60" s="51"/>
      <c r="D60" s="51"/>
      <c r="E60" s="51"/>
      <c r="F60" s="51"/>
      <c r="G60" s="51"/>
      <c r="H60" s="50"/>
      <c r="J60" s="50"/>
      <c r="N60" s="50"/>
    </row>
    <row r="61">
      <c r="C61" s="51"/>
      <c r="D61" s="51"/>
      <c r="E61" s="51"/>
      <c r="F61" s="51"/>
      <c r="G61" s="51"/>
      <c r="H61" s="50"/>
      <c r="J61" s="50"/>
      <c r="N61" s="50"/>
    </row>
    <row r="62">
      <c r="C62" s="51"/>
      <c r="D62" s="51"/>
      <c r="E62" s="51"/>
      <c r="F62" s="51"/>
      <c r="G62" s="51"/>
      <c r="H62" s="50"/>
      <c r="J62" s="50"/>
      <c r="N62" s="50"/>
    </row>
    <row r="63">
      <c r="C63" s="51"/>
      <c r="D63" s="51"/>
      <c r="E63" s="51"/>
      <c r="F63" s="51"/>
      <c r="G63" s="51"/>
      <c r="H63" s="50"/>
      <c r="J63" s="50"/>
      <c r="N63" s="50"/>
    </row>
    <row r="64">
      <c r="C64" s="51"/>
      <c r="D64" s="51"/>
      <c r="E64" s="51"/>
      <c r="F64" s="51"/>
      <c r="G64" s="51"/>
      <c r="H64" s="50"/>
      <c r="J64" s="50"/>
      <c r="N64" s="50"/>
    </row>
    <row r="65">
      <c r="C65" s="51"/>
      <c r="D65" s="51"/>
      <c r="E65" s="51"/>
      <c r="F65" s="51"/>
      <c r="G65" s="51"/>
      <c r="H65" s="50"/>
      <c r="J65" s="50"/>
      <c r="N65" s="50"/>
    </row>
    <row r="66">
      <c r="C66" s="51"/>
      <c r="D66" s="51"/>
      <c r="E66" s="51"/>
      <c r="F66" s="51"/>
      <c r="G66" s="51"/>
      <c r="H66" s="50"/>
      <c r="J66" s="50"/>
      <c r="N66" s="50"/>
    </row>
    <row r="67">
      <c r="C67" s="51"/>
      <c r="D67" s="51"/>
      <c r="E67" s="51"/>
      <c r="F67" s="51"/>
      <c r="G67" s="51"/>
      <c r="H67" s="50"/>
      <c r="J67" s="50"/>
      <c r="N67" s="50"/>
    </row>
    <row r="68">
      <c r="C68" s="51"/>
      <c r="D68" s="51"/>
      <c r="E68" s="51"/>
      <c r="F68" s="51"/>
      <c r="G68" s="51"/>
      <c r="H68" s="50"/>
      <c r="J68" s="50"/>
      <c r="N68" s="50"/>
    </row>
    <row r="69">
      <c r="C69" s="51"/>
      <c r="D69" s="51"/>
      <c r="E69" s="51"/>
      <c r="F69" s="51"/>
      <c r="G69" s="51"/>
      <c r="H69" s="50"/>
      <c r="J69" s="50"/>
      <c r="N69" s="50"/>
    </row>
    <row r="70">
      <c r="C70" s="51"/>
      <c r="D70" s="51"/>
      <c r="E70" s="51"/>
      <c r="F70" s="51"/>
      <c r="G70" s="51"/>
      <c r="H70" s="50"/>
      <c r="J70" s="50"/>
      <c r="N70" s="50"/>
    </row>
    <row r="71">
      <c r="C71" s="51"/>
      <c r="D71" s="51"/>
      <c r="E71" s="51"/>
      <c r="F71" s="51"/>
      <c r="G71" s="51"/>
      <c r="H71" s="50"/>
      <c r="J71" s="50"/>
      <c r="N71" s="50"/>
    </row>
    <row r="72">
      <c r="C72" s="51"/>
      <c r="D72" s="51"/>
      <c r="E72" s="51"/>
      <c r="F72" s="51"/>
      <c r="G72" s="51"/>
      <c r="H72" s="50"/>
      <c r="J72" s="50"/>
      <c r="N72" s="50"/>
    </row>
    <row r="73">
      <c r="C73" s="51"/>
      <c r="D73" s="51"/>
      <c r="E73" s="51"/>
      <c r="F73" s="51"/>
      <c r="G73" s="51"/>
      <c r="H73" s="50"/>
      <c r="J73" s="50"/>
      <c r="N73" s="50"/>
    </row>
    <row r="74">
      <c r="C74" s="51"/>
      <c r="D74" s="51"/>
      <c r="E74" s="51"/>
      <c r="F74" s="51"/>
      <c r="G74" s="51"/>
      <c r="H74" s="50"/>
      <c r="J74" s="50"/>
      <c r="N74" s="50"/>
    </row>
    <row r="75">
      <c r="C75" s="51"/>
      <c r="D75" s="51"/>
      <c r="E75" s="51"/>
      <c r="F75" s="51"/>
      <c r="G75" s="51"/>
      <c r="H75" s="50"/>
      <c r="J75" s="50"/>
      <c r="N75" s="50"/>
    </row>
    <row r="76">
      <c r="C76" s="51"/>
      <c r="D76" s="51"/>
      <c r="E76" s="51"/>
      <c r="F76" s="51"/>
      <c r="G76" s="51"/>
      <c r="H76" s="50"/>
      <c r="J76" s="50"/>
      <c r="N76" s="50"/>
    </row>
    <row r="77">
      <c r="C77" s="51"/>
      <c r="D77" s="51"/>
      <c r="E77" s="51"/>
      <c r="F77" s="51"/>
      <c r="G77" s="51"/>
      <c r="H77" s="50"/>
      <c r="J77" s="50"/>
      <c r="N77" s="50"/>
    </row>
    <row r="78">
      <c r="C78" s="51"/>
      <c r="D78" s="51"/>
      <c r="E78" s="51"/>
      <c r="F78" s="51"/>
      <c r="G78" s="51"/>
      <c r="H78" s="50"/>
      <c r="J78" s="50"/>
      <c r="N78" s="50"/>
    </row>
    <row r="79">
      <c r="C79" s="51"/>
      <c r="D79" s="51"/>
      <c r="E79" s="51"/>
      <c r="F79" s="51"/>
      <c r="G79" s="51"/>
      <c r="H79" s="50"/>
      <c r="J79" s="50"/>
      <c r="N79" s="50"/>
    </row>
    <row r="80">
      <c r="C80" s="51"/>
      <c r="D80" s="51"/>
      <c r="E80" s="51"/>
      <c r="F80" s="51"/>
      <c r="G80" s="51"/>
      <c r="H80" s="50"/>
      <c r="J80" s="50"/>
      <c r="N80" s="50"/>
    </row>
    <row r="81">
      <c r="C81" s="51"/>
      <c r="D81" s="51"/>
      <c r="E81" s="51"/>
      <c r="F81" s="51"/>
      <c r="G81" s="51"/>
      <c r="H81" s="50"/>
      <c r="J81" s="50"/>
      <c r="N81" s="50"/>
    </row>
    <row r="82">
      <c r="C82" s="51"/>
      <c r="D82" s="51"/>
      <c r="E82" s="51"/>
      <c r="F82" s="51"/>
      <c r="G82" s="51"/>
      <c r="H82" s="50"/>
      <c r="J82" s="50"/>
      <c r="N82" s="50"/>
    </row>
    <row r="83">
      <c r="C83" s="51"/>
      <c r="D83" s="51"/>
      <c r="E83" s="51"/>
      <c r="F83" s="51"/>
      <c r="G83" s="51"/>
      <c r="H83" s="50"/>
      <c r="J83" s="50"/>
      <c r="N83" s="50"/>
    </row>
    <row r="84">
      <c r="C84" s="51"/>
      <c r="D84" s="51"/>
      <c r="E84" s="51"/>
      <c r="F84" s="51"/>
      <c r="G84" s="51"/>
      <c r="H84" s="50"/>
      <c r="J84" s="50"/>
      <c r="N84" s="50"/>
    </row>
    <row r="85">
      <c r="C85" s="51"/>
      <c r="D85" s="51"/>
      <c r="E85" s="51"/>
      <c r="F85" s="51"/>
      <c r="G85" s="51"/>
      <c r="H85" s="50"/>
      <c r="J85" s="50"/>
      <c r="N85" s="50"/>
    </row>
    <row r="86">
      <c r="C86" s="51"/>
      <c r="D86" s="51"/>
      <c r="E86" s="51"/>
      <c r="F86" s="51"/>
      <c r="G86" s="51"/>
      <c r="H86" s="50"/>
      <c r="J86" s="50"/>
      <c r="N86" s="50"/>
    </row>
    <row r="87">
      <c r="C87" s="51"/>
      <c r="D87" s="51"/>
      <c r="E87" s="51"/>
      <c r="F87" s="51"/>
      <c r="G87" s="51"/>
      <c r="H87" s="50"/>
      <c r="J87" s="50"/>
      <c r="N87" s="50"/>
    </row>
    <row r="88">
      <c r="C88" s="51"/>
      <c r="D88" s="51"/>
      <c r="E88" s="51"/>
      <c r="F88" s="51"/>
      <c r="G88" s="51"/>
      <c r="H88" s="50"/>
      <c r="J88" s="50"/>
      <c r="N88" s="50"/>
    </row>
    <row r="89">
      <c r="C89" s="51"/>
      <c r="D89" s="51"/>
      <c r="E89" s="51"/>
      <c r="F89" s="51"/>
      <c r="G89" s="51"/>
      <c r="H89" s="50"/>
      <c r="J89" s="50"/>
      <c r="N89" s="50"/>
    </row>
    <row r="90">
      <c r="C90" s="51"/>
      <c r="D90" s="51"/>
      <c r="E90" s="51"/>
      <c r="F90" s="51"/>
      <c r="G90" s="51"/>
      <c r="H90" s="50"/>
      <c r="J90" s="50"/>
      <c r="N90" s="50"/>
    </row>
    <row r="91">
      <c r="C91" s="51"/>
      <c r="D91" s="51"/>
      <c r="E91" s="51"/>
      <c r="F91" s="51"/>
      <c r="G91" s="51"/>
      <c r="H91" s="50"/>
      <c r="J91" s="50"/>
      <c r="N91" s="50"/>
    </row>
    <row r="92">
      <c r="C92" s="51"/>
      <c r="D92" s="51"/>
      <c r="E92" s="51"/>
      <c r="F92" s="51"/>
      <c r="G92" s="51"/>
      <c r="H92" s="50"/>
      <c r="J92" s="50"/>
      <c r="N92" s="50"/>
    </row>
    <row r="93">
      <c r="C93" s="51"/>
      <c r="D93" s="51"/>
      <c r="E93" s="51"/>
      <c r="F93" s="51"/>
      <c r="G93" s="51"/>
      <c r="H93" s="50"/>
      <c r="J93" s="50"/>
      <c r="N93" s="50"/>
    </row>
    <row r="94">
      <c r="C94" s="51"/>
      <c r="D94" s="51"/>
      <c r="E94" s="51"/>
      <c r="F94" s="51"/>
      <c r="G94" s="51"/>
      <c r="H94" s="50"/>
      <c r="J94" s="50"/>
      <c r="N94" s="50"/>
    </row>
    <row r="95">
      <c r="C95" s="51"/>
      <c r="D95" s="51"/>
      <c r="E95" s="51"/>
      <c r="F95" s="51"/>
      <c r="G95" s="51"/>
      <c r="H95" s="50"/>
      <c r="J95" s="50"/>
      <c r="N95" s="50"/>
    </row>
    <row r="96">
      <c r="C96" s="51"/>
      <c r="D96" s="51"/>
      <c r="E96" s="51"/>
      <c r="F96" s="51"/>
      <c r="G96" s="51"/>
      <c r="H96" s="50"/>
      <c r="J96" s="50"/>
      <c r="N96" s="50"/>
    </row>
    <row r="97">
      <c r="C97" s="51"/>
      <c r="D97" s="51"/>
      <c r="E97" s="51"/>
      <c r="F97" s="51"/>
      <c r="G97" s="51"/>
      <c r="H97" s="50"/>
      <c r="J97" s="50"/>
      <c r="N97" s="50"/>
    </row>
    <row r="98">
      <c r="C98" s="51"/>
      <c r="D98" s="51"/>
      <c r="E98" s="51"/>
      <c r="F98" s="51"/>
      <c r="G98" s="51"/>
      <c r="H98" s="50"/>
      <c r="J98" s="50"/>
      <c r="N98" s="50"/>
    </row>
    <row r="99">
      <c r="C99" s="51"/>
      <c r="D99" s="51"/>
      <c r="E99" s="51"/>
      <c r="F99" s="51"/>
      <c r="G99" s="51"/>
      <c r="H99" s="50"/>
      <c r="J99" s="50"/>
      <c r="N99" s="50"/>
    </row>
    <row r="100">
      <c r="C100" s="51"/>
      <c r="D100" s="51"/>
      <c r="E100" s="51"/>
      <c r="F100" s="51"/>
      <c r="G100" s="51"/>
      <c r="H100" s="50"/>
      <c r="J100" s="50"/>
      <c r="N100" s="50"/>
    </row>
    <row r="101">
      <c r="C101" s="51"/>
      <c r="D101" s="51"/>
      <c r="E101" s="51"/>
      <c r="F101" s="51"/>
      <c r="G101" s="51"/>
      <c r="H101" s="50"/>
      <c r="J101" s="50"/>
      <c r="N101" s="50"/>
    </row>
    <row r="102">
      <c r="C102" s="51"/>
      <c r="D102" s="51"/>
      <c r="E102" s="51"/>
      <c r="F102" s="51"/>
      <c r="G102" s="51"/>
      <c r="H102" s="50"/>
      <c r="J102" s="50"/>
      <c r="N102" s="50"/>
    </row>
    <row r="103">
      <c r="C103" s="51"/>
      <c r="D103" s="51"/>
      <c r="E103" s="51"/>
      <c r="F103" s="51"/>
      <c r="G103" s="51"/>
      <c r="H103" s="50"/>
      <c r="J103" s="50"/>
      <c r="N103" s="50"/>
    </row>
    <row r="104">
      <c r="C104" s="51"/>
      <c r="D104" s="51"/>
      <c r="E104" s="51"/>
      <c r="F104" s="51"/>
      <c r="G104" s="51"/>
      <c r="H104" s="50"/>
      <c r="J104" s="50"/>
      <c r="N104" s="50"/>
    </row>
    <row r="105">
      <c r="C105" s="51"/>
      <c r="D105" s="51"/>
      <c r="E105" s="51"/>
      <c r="F105" s="51"/>
      <c r="G105" s="51"/>
      <c r="H105" s="50"/>
      <c r="J105" s="50"/>
      <c r="N105" s="50"/>
    </row>
    <row r="106">
      <c r="C106" s="51"/>
      <c r="D106" s="51"/>
      <c r="E106" s="51"/>
      <c r="F106" s="51"/>
      <c r="G106" s="51"/>
      <c r="H106" s="50"/>
      <c r="J106" s="50"/>
      <c r="N106" s="50"/>
    </row>
    <row r="107">
      <c r="C107" s="51"/>
      <c r="D107" s="51"/>
      <c r="E107" s="51"/>
      <c r="F107" s="51"/>
      <c r="G107" s="51"/>
      <c r="H107" s="50"/>
      <c r="J107" s="50"/>
      <c r="N107" s="50"/>
    </row>
    <row r="108">
      <c r="C108" s="51"/>
      <c r="D108" s="51"/>
      <c r="E108" s="51"/>
      <c r="F108" s="51"/>
      <c r="G108" s="51"/>
      <c r="H108" s="50"/>
      <c r="J108" s="50"/>
      <c r="N108" s="50"/>
    </row>
    <row r="109">
      <c r="C109" s="51"/>
      <c r="D109" s="51"/>
      <c r="E109" s="51"/>
      <c r="F109" s="51"/>
      <c r="G109" s="51"/>
      <c r="H109" s="50"/>
      <c r="J109" s="50"/>
      <c r="N109" s="50"/>
    </row>
    <row r="110">
      <c r="C110" s="51"/>
      <c r="D110" s="51"/>
      <c r="E110" s="51"/>
      <c r="F110" s="51"/>
      <c r="G110" s="51"/>
      <c r="H110" s="50"/>
      <c r="J110" s="50"/>
      <c r="N110" s="50"/>
    </row>
    <row r="111">
      <c r="C111" s="51"/>
      <c r="D111" s="51"/>
      <c r="E111" s="51"/>
      <c r="F111" s="51"/>
      <c r="G111" s="51"/>
      <c r="H111" s="50"/>
      <c r="J111" s="50"/>
      <c r="N111" s="50"/>
    </row>
    <row r="112">
      <c r="C112" s="51"/>
      <c r="D112" s="51"/>
      <c r="E112" s="51"/>
      <c r="F112" s="51"/>
      <c r="G112" s="51"/>
      <c r="H112" s="50"/>
      <c r="J112" s="50"/>
      <c r="N112" s="50"/>
    </row>
    <row r="113">
      <c r="C113" s="51"/>
      <c r="D113" s="51"/>
      <c r="E113" s="51"/>
      <c r="F113" s="51"/>
      <c r="G113" s="51"/>
      <c r="H113" s="50"/>
      <c r="J113" s="50"/>
      <c r="N113" s="50"/>
    </row>
    <row r="114">
      <c r="C114" s="51"/>
      <c r="D114" s="51"/>
      <c r="E114" s="51"/>
      <c r="F114" s="51"/>
      <c r="G114" s="51"/>
      <c r="H114" s="50"/>
      <c r="J114" s="50"/>
      <c r="N114" s="50"/>
    </row>
    <row r="115">
      <c r="C115" s="51"/>
      <c r="D115" s="51"/>
      <c r="E115" s="51"/>
      <c r="F115" s="51"/>
      <c r="G115" s="51"/>
      <c r="H115" s="50"/>
      <c r="J115" s="50"/>
      <c r="N115" s="50"/>
    </row>
    <row r="116">
      <c r="C116" s="51"/>
      <c r="D116" s="51"/>
      <c r="E116" s="51"/>
      <c r="F116" s="51"/>
      <c r="G116" s="51"/>
      <c r="H116" s="50"/>
      <c r="J116" s="50"/>
      <c r="N116" s="50"/>
    </row>
    <row r="117">
      <c r="C117" s="51"/>
      <c r="D117" s="51"/>
      <c r="E117" s="51"/>
      <c r="F117" s="51"/>
      <c r="G117" s="51"/>
      <c r="H117" s="50"/>
      <c r="J117" s="50"/>
      <c r="N117" s="50"/>
    </row>
    <row r="118">
      <c r="C118" s="51"/>
      <c r="D118" s="51"/>
      <c r="E118" s="51"/>
      <c r="F118" s="51"/>
      <c r="G118" s="51"/>
      <c r="H118" s="50"/>
      <c r="J118" s="50"/>
      <c r="N118" s="50"/>
    </row>
    <row r="119">
      <c r="C119" s="51"/>
      <c r="D119" s="51"/>
      <c r="E119" s="51"/>
      <c r="F119" s="51"/>
      <c r="G119" s="51"/>
      <c r="H119" s="50"/>
      <c r="J119" s="50"/>
      <c r="N119" s="50"/>
    </row>
    <row r="120">
      <c r="C120" s="51"/>
      <c r="D120" s="51"/>
      <c r="E120" s="51"/>
      <c r="F120" s="51"/>
      <c r="G120" s="51"/>
      <c r="H120" s="50"/>
      <c r="J120" s="50"/>
      <c r="N120" s="50"/>
    </row>
    <row r="121">
      <c r="C121" s="51"/>
      <c r="D121" s="51"/>
      <c r="E121" s="51"/>
      <c r="F121" s="51"/>
      <c r="G121" s="51"/>
      <c r="H121" s="50"/>
      <c r="J121" s="50"/>
      <c r="N121" s="50"/>
    </row>
    <row r="122">
      <c r="C122" s="51"/>
      <c r="D122" s="51"/>
      <c r="E122" s="51"/>
      <c r="F122" s="51"/>
      <c r="G122" s="51"/>
      <c r="H122" s="50"/>
      <c r="J122" s="50"/>
      <c r="N122" s="50"/>
    </row>
    <row r="123">
      <c r="C123" s="51"/>
      <c r="D123" s="51"/>
      <c r="E123" s="51"/>
      <c r="F123" s="51"/>
      <c r="G123" s="51"/>
      <c r="H123" s="50"/>
      <c r="J123" s="50"/>
      <c r="N123" s="50"/>
    </row>
    <row r="124">
      <c r="C124" s="51"/>
      <c r="D124" s="51"/>
      <c r="E124" s="51"/>
      <c r="F124" s="51"/>
      <c r="G124" s="51"/>
      <c r="H124" s="50"/>
      <c r="J124" s="50"/>
      <c r="N124" s="50"/>
    </row>
    <row r="125">
      <c r="C125" s="51"/>
      <c r="D125" s="51"/>
      <c r="E125" s="51"/>
      <c r="F125" s="51"/>
      <c r="G125" s="51"/>
      <c r="H125" s="50"/>
      <c r="J125" s="50"/>
      <c r="N125" s="50"/>
    </row>
    <row r="126">
      <c r="C126" s="51"/>
      <c r="D126" s="51"/>
      <c r="E126" s="51"/>
      <c r="F126" s="51"/>
      <c r="G126" s="51"/>
      <c r="H126" s="50"/>
      <c r="J126" s="50"/>
      <c r="N126" s="50"/>
    </row>
    <row r="127">
      <c r="C127" s="51"/>
      <c r="D127" s="51"/>
      <c r="E127" s="51"/>
      <c r="F127" s="51"/>
      <c r="G127" s="51"/>
      <c r="H127" s="50"/>
      <c r="J127" s="50"/>
      <c r="N127" s="50"/>
    </row>
    <row r="128">
      <c r="C128" s="51"/>
      <c r="D128" s="51"/>
      <c r="E128" s="51"/>
      <c r="F128" s="51"/>
      <c r="G128" s="51"/>
      <c r="H128" s="50"/>
      <c r="J128" s="50"/>
      <c r="N128" s="50"/>
    </row>
    <row r="129">
      <c r="C129" s="51"/>
      <c r="D129" s="51"/>
      <c r="E129" s="51"/>
      <c r="F129" s="51"/>
      <c r="G129" s="51"/>
      <c r="H129" s="50"/>
      <c r="J129" s="50"/>
      <c r="N129" s="50"/>
    </row>
    <row r="130">
      <c r="C130" s="51"/>
      <c r="D130" s="51"/>
      <c r="E130" s="51"/>
      <c r="F130" s="51"/>
      <c r="G130" s="51"/>
      <c r="H130" s="50"/>
      <c r="J130" s="50"/>
      <c r="N130" s="50"/>
    </row>
    <row r="131">
      <c r="C131" s="51"/>
      <c r="D131" s="51"/>
      <c r="E131" s="51"/>
      <c r="F131" s="51"/>
      <c r="G131" s="51"/>
      <c r="H131" s="50"/>
      <c r="J131" s="50"/>
      <c r="N131" s="50"/>
    </row>
    <row r="132">
      <c r="C132" s="51"/>
      <c r="D132" s="51"/>
      <c r="E132" s="51"/>
      <c r="F132" s="51"/>
      <c r="G132" s="51"/>
      <c r="H132" s="50"/>
      <c r="J132" s="50"/>
      <c r="N132" s="50"/>
    </row>
    <row r="133">
      <c r="C133" s="51"/>
      <c r="D133" s="51"/>
      <c r="E133" s="51"/>
      <c r="F133" s="51"/>
      <c r="G133" s="51"/>
      <c r="H133" s="50"/>
      <c r="J133" s="50"/>
      <c r="N133" s="50"/>
    </row>
    <row r="134">
      <c r="C134" s="51"/>
      <c r="D134" s="51"/>
      <c r="E134" s="51"/>
      <c r="F134" s="51"/>
      <c r="G134" s="51"/>
      <c r="H134" s="50"/>
      <c r="J134" s="50"/>
      <c r="N134" s="50"/>
    </row>
    <row r="135">
      <c r="C135" s="51"/>
      <c r="D135" s="51"/>
      <c r="E135" s="51"/>
      <c r="F135" s="51"/>
      <c r="G135" s="51"/>
      <c r="H135" s="50"/>
      <c r="J135" s="50"/>
      <c r="N135" s="50"/>
    </row>
    <row r="136">
      <c r="C136" s="51"/>
      <c r="D136" s="51"/>
      <c r="E136" s="51"/>
      <c r="F136" s="51"/>
      <c r="G136" s="51"/>
      <c r="H136" s="50"/>
      <c r="J136" s="50"/>
      <c r="N136" s="50"/>
    </row>
    <row r="137">
      <c r="C137" s="51"/>
      <c r="D137" s="51"/>
      <c r="E137" s="51"/>
      <c r="F137" s="51"/>
      <c r="G137" s="51"/>
      <c r="H137" s="50"/>
      <c r="J137" s="50"/>
      <c r="N137" s="50"/>
    </row>
    <row r="138">
      <c r="C138" s="51"/>
      <c r="D138" s="51"/>
      <c r="E138" s="51"/>
      <c r="F138" s="51"/>
      <c r="G138" s="51"/>
      <c r="H138" s="50"/>
      <c r="J138" s="50"/>
      <c r="N138" s="50"/>
    </row>
    <row r="139">
      <c r="C139" s="51"/>
      <c r="D139" s="51"/>
      <c r="E139" s="51"/>
      <c r="F139" s="51"/>
      <c r="G139" s="51"/>
      <c r="H139" s="50"/>
      <c r="J139" s="50"/>
      <c r="N139" s="50"/>
    </row>
    <row r="140">
      <c r="C140" s="51"/>
      <c r="D140" s="51"/>
      <c r="E140" s="51"/>
      <c r="F140" s="51"/>
      <c r="G140" s="51"/>
      <c r="H140" s="50"/>
      <c r="J140" s="50"/>
      <c r="N140" s="50"/>
    </row>
    <row r="141">
      <c r="C141" s="51"/>
      <c r="D141" s="51"/>
      <c r="E141" s="51"/>
      <c r="F141" s="51"/>
      <c r="G141" s="51"/>
      <c r="H141" s="50"/>
      <c r="J141" s="50"/>
      <c r="N141" s="50"/>
    </row>
    <row r="142">
      <c r="C142" s="51"/>
      <c r="D142" s="51"/>
      <c r="E142" s="51"/>
      <c r="F142" s="51"/>
      <c r="G142" s="51"/>
      <c r="H142" s="50"/>
      <c r="J142" s="50"/>
      <c r="N142" s="50"/>
    </row>
    <row r="143">
      <c r="C143" s="51"/>
      <c r="D143" s="51"/>
      <c r="E143" s="51"/>
      <c r="F143" s="51"/>
      <c r="G143" s="51"/>
      <c r="H143" s="50"/>
      <c r="J143" s="50"/>
      <c r="N143" s="50"/>
    </row>
    <row r="144">
      <c r="C144" s="51"/>
      <c r="D144" s="51"/>
      <c r="E144" s="51"/>
      <c r="F144" s="51"/>
      <c r="G144" s="51"/>
      <c r="H144" s="50"/>
      <c r="J144" s="50"/>
      <c r="N144" s="50"/>
    </row>
    <row r="145">
      <c r="C145" s="51"/>
      <c r="D145" s="51"/>
      <c r="E145" s="51"/>
      <c r="F145" s="51"/>
      <c r="G145" s="51"/>
      <c r="H145" s="50"/>
      <c r="J145" s="50"/>
      <c r="N145" s="50"/>
    </row>
    <row r="146">
      <c r="C146" s="51"/>
      <c r="D146" s="51"/>
      <c r="E146" s="51"/>
      <c r="F146" s="51"/>
      <c r="G146" s="51"/>
      <c r="H146" s="50"/>
      <c r="J146" s="50"/>
      <c r="N146" s="50"/>
    </row>
    <row r="147">
      <c r="C147" s="51"/>
      <c r="D147" s="51"/>
      <c r="E147" s="51"/>
      <c r="F147" s="51"/>
      <c r="G147" s="51"/>
      <c r="H147" s="50"/>
      <c r="J147" s="50"/>
      <c r="N147" s="50"/>
    </row>
    <row r="148">
      <c r="C148" s="51"/>
      <c r="D148" s="51"/>
      <c r="E148" s="51"/>
      <c r="F148" s="51"/>
      <c r="G148" s="51"/>
      <c r="H148" s="50"/>
      <c r="J148" s="50"/>
      <c r="N148" s="50"/>
    </row>
    <row r="149">
      <c r="C149" s="51"/>
      <c r="D149" s="51"/>
      <c r="E149" s="51"/>
      <c r="F149" s="51"/>
      <c r="G149" s="51"/>
      <c r="H149" s="50"/>
      <c r="J149" s="50"/>
      <c r="N149" s="50"/>
    </row>
    <row r="150">
      <c r="C150" s="51"/>
      <c r="D150" s="51"/>
      <c r="E150" s="51"/>
      <c r="F150" s="51"/>
      <c r="G150" s="51"/>
      <c r="H150" s="50"/>
      <c r="J150" s="50"/>
      <c r="N150" s="50"/>
    </row>
    <row r="151">
      <c r="C151" s="51"/>
      <c r="D151" s="51"/>
      <c r="E151" s="51"/>
      <c r="F151" s="51"/>
      <c r="G151" s="51"/>
      <c r="H151" s="50"/>
      <c r="J151" s="50"/>
      <c r="N151" s="50"/>
    </row>
    <row r="152">
      <c r="C152" s="51"/>
      <c r="D152" s="51"/>
      <c r="E152" s="51"/>
      <c r="F152" s="51"/>
      <c r="G152" s="51"/>
      <c r="H152" s="50"/>
      <c r="J152" s="50"/>
      <c r="N152" s="50"/>
    </row>
    <row r="153">
      <c r="C153" s="51"/>
      <c r="D153" s="51"/>
      <c r="E153" s="51"/>
      <c r="F153" s="51"/>
      <c r="G153" s="51"/>
      <c r="H153" s="50"/>
      <c r="J153" s="50"/>
      <c r="N153" s="50"/>
    </row>
    <row r="154">
      <c r="C154" s="51"/>
      <c r="D154" s="51"/>
      <c r="E154" s="51"/>
      <c r="F154" s="51"/>
      <c r="G154" s="51"/>
      <c r="H154" s="50"/>
      <c r="J154" s="50"/>
      <c r="N154" s="50"/>
    </row>
    <row r="155">
      <c r="C155" s="51"/>
      <c r="D155" s="51"/>
      <c r="E155" s="51"/>
      <c r="F155" s="51"/>
      <c r="G155" s="51"/>
      <c r="H155" s="50"/>
      <c r="J155" s="50"/>
      <c r="N155" s="50"/>
    </row>
    <row r="156">
      <c r="C156" s="51"/>
      <c r="D156" s="51"/>
      <c r="E156" s="51"/>
      <c r="F156" s="51"/>
      <c r="G156" s="51"/>
      <c r="H156" s="50"/>
      <c r="J156" s="50"/>
      <c r="N156" s="50"/>
    </row>
    <row r="157">
      <c r="C157" s="51"/>
      <c r="D157" s="51"/>
      <c r="E157" s="51"/>
      <c r="F157" s="51"/>
      <c r="G157" s="51"/>
      <c r="H157" s="50"/>
      <c r="J157" s="50"/>
      <c r="N157" s="50"/>
    </row>
    <row r="158">
      <c r="C158" s="51"/>
      <c r="D158" s="51"/>
      <c r="E158" s="51"/>
      <c r="F158" s="51"/>
      <c r="G158" s="51"/>
      <c r="H158" s="50"/>
      <c r="J158" s="50"/>
      <c r="N158" s="50"/>
    </row>
    <row r="159">
      <c r="C159" s="51"/>
      <c r="D159" s="51"/>
      <c r="E159" s="51"/>
      <c r="F159" s="51"/>
      <c r="G159" s="51"/>
      <c r="H159" s="50"/>
      <c r="J159" s="50"/>
      <c r="N159" s="50"/>
    </row>
    <row r="160">
      <c r="C160" s="51"/>
      <c r="D160" s="51"/>
      <c r="E160" s="51"/>
      <c r="F160" s="51"/>
      <c r="G160" s="51"/>
      <c r="H160" s="50"/>
      <c r="J160" s="50"/>
      <c r="N160" s="50"/>
    </row>
    <row r="161">
      <c r="C161" s="51"/>
      <c r="D161" s="51"/>
      <c r="E161" s="51"/>
      <c r="F161" s="51"/>
      <c r="G161" s="51"/>
      <c r="H161" s="50"/>
      <c r="J161" s="50"/>
      <c r="N161" s="50"/>
    </row>
    <row r="162">
      <c r="C162" s="51"/>
      <c r="D162" s="51"/>
      <c r="E162" s="51"/>
      <c r="F162" s="51"/>
      <c r="G162" s="51"/>
      <c r="H162" s="50"/>
      <c r="J162" s="50"/>
      <c r="N162" s="50"/>
    </row>
    <row r="163">
      <c r="C163" s="51"/>
      <c r="D163" s="51"/>
      <c r="E163" s="51"/>
      <c r="F163" s="51"/>
      <c r="G163" s="51"/>
      <c r="H163" s="50"/>
      <c r="J163" s="50"/>
      <c r="N163" s="50"/>
    </row>
    <row r="164">
      <c r="C164" s="51"/>
      <c r="D164" s="51"/>
      <c r="E164" s="51"/>
      <c r="F164" s="51"/>
      <c r="G164" s="51"/>
      <c r="H164" s="50"/>
      <c r="J164" s="50"/>
      <c r="N164" s="50"/>
    </row>
    <row r="165">
      <c r="C165" s="51"/>
      <c r="D165" s="51"/>
      <c r="E165" s="51"/>
      <c r="F165" s="51"/>
      <c r="G165" s="51"/>
      <c r="H165" s="50"/>
      <c r="J165" s="50"/>
      <c r="N165" s="50"/>
    </row>
    <row r="166">
      <c r="C166" s="51"/>
      <c r="D166" s="51"/>
      <c r="E166" s="51"/>
      <c r="F166" s="51"/>
      <c r="G166" s="51"/>
      <c r="H166" s="50"/>
      <c r="J166" s="50"/>
      <c r="N166" s="50"/>
    </row>
    <row r="167">
      <c r="C167" s="51"/>
      <c r="D167" s="51"/>
      <c r="E167" s="51"/>
      <c r="F167" s="51"/>
      <c r="G167" s="51"/>
      <c r="H167" s="50"/>
      <c r="J167" s="50"/>
      <c r="N167" s="50"/>
    </row>
    <row r="168">
      <c r="C168" s="51"/>
      <c r="D168" s="51"/>
      <c r="E168" s="51"/>
      <c r="F168" s="51"/>
      <c r="G168" s="51"/>
      <c r="H168" s="50"/>
      <c r="J168" s="50"/>
      <c r="N168" s="50"/>
    </row>
    <row r="169">
      <c r="C169" s="51"/>
      <c r="D169" s="51"/>
      <c r="E169" s="51"/>
      <c r="F169" s="51"/>
      <c r="G169" s="51"/>
      <c r="H169" s="50"/>
      <c r="J169" s="50"/>
      <c r="N169" s="50"/>
    </row>
    <row r="170">
      <c r="C170" s="51"/>
      <c r="D170" s="51"/>
      <c r="E170" s="51"/>
      <c r="F170" s="51"/>
      <c r="G170" s="51"/>
      <c r="H170" s="50"/>
      <c r="J170" s="50"/>
      <c r="N170" s="50"/>
    </row>
    <row r="171">
      <c r="C171" s="51"/>
      <c r="D171" s="51"/>
      <c r="E171" s="51"/>
      <c r="F171" s="51"/>
      <c r="G171" s="51"/>
      <c r="H171" s="50"/>
      <c r="J171" s="50"/>
      <c r="N171" s="50"/>
    </row>
    <row r="172">
      <c r="C172" s="51"/>
      <c r="D172" s="51"/>
      <c r="E172" s="51"/>
      <c r="F172" s="51"/>
      <c r="G172" s="51"/>
      <c r="H172" s="50"/>
      <c r="J172" s="50"/>
      <c r="N172" s="50"/>
    </row>
    <row r="173">
      <c r="C173" s="51"/>
      <c r="D173" s="51"/>
      <c r="E173" s="51"/>
      <c r="F173" s="51"/>
      <c r="G173" s="51"/>
      <c r="H173" s="50"/>
      <c r="J173" s="50"/>
      <c r="N173" s="50"/>
    </row>
    <row r="174">
      <c r="C174" s="51"/>
      <c r="D174" s="51"/>
      <c r="E174" s="51"/>
      <c r="F174" s="51"/>
      <c r="G174" s="51"/>
      <c r="H174" s="50"/>
      <c r="J174" s="50"/>
      <c r="N174" s="50"/>
    </row>
    <row r="175">
      <c r="C175" s="51"/>
      <c r="D175" s="51"/>
      <c r="E175" s="51"/>
      <c r="F175" s="51"/>
      <c r="G175" s="51"/>
      <c r="H175" s="50"/>
      <c r="J175" s="50"/>
      <c r="N175" s="50"/>
    </row>
    <row r="176">
      <c r="C176" s="51"/>
      <c r="D176" s="51"/>
      <c r="E176" s="51"/>
      <c r="F176" s="51"/>
      <c r="G176" s="51"/>
      <c r="H176" s="50"/>
      <c r="J176" s="50"/>
      <c r="N176" s="50"/>
    </row>
    <row r="177">
      <c r="C177" s="51"/>
      <c r="D177" s="51"/>
      <c r="E177" s="51"/>
      <c r="F177" s="51"/>
      <c r="G177" s="51"/>
      <c r="H177" s="50"/>
      <c r="J177" s="50"/>
      <c r="N177" s="50"/>
    </row>
    <row r="178">
      <c r="C178" s="51"/>
      <c r="D178" s="51"/>
      <c r="E178" s="51"/>
      <c r="F178" s="51"/>
      <c r="G178" s="51"/>
      <c r="H178" s="50"/>
      <c r="J178" s="50"/>
      <c r="N178" s="50"/>
    </row>
    <row r="179">
      <c r="C179" s="51"/>
      <c r="D179" s="51"/>
      <c r="E179" s="51"/>
      <c r="F179" s="51"/>
      <c r="G179" s="51"/>
      <c r="H179" s="50"/>
      <c r="J179" s="50"/>
      <c r="N179" s="50"/>
    </row>
    <row r="180">
      <c r="C180" s="51"/>
      <c r="D180" s="51"/>
      <c r="E180" s="51"/>
      <c r="F180" s="51"/>
      <c r="G180" s="51"/>
      <c r="H180" s="50"/>
      <c r="J180" s="50"/>
      <c r="N180" s="50"/>
    </row>
    <row r="181">
      <c r="C181" s="51"/>
      <c r="D181" s="51"/>
      <c r="E181" s="51"/>
      <c r="F181" s="51"/>
      <c r="G181" s="51"/>
      <c r="H181" s="50"/>
      <c r="J181" s="50"/>
      <c r="N181" s="50"/>
    </row>
    <row r="182">
      <c r="C182" s="51"/>
      <c r="D182" s="51"/>
      <c r="E182" s="51"/>
      <c r="F182" s="51"/>
      <c r="G182" s="51"/>
      <c r="H182" s="50"/>
      <c r="J182" s="50"/>
      <c r="N182" s="50"/>
    </row>
    <row r="183">
      <c r="C183" s="51"/>
      <c r="D183" s="51"/>
      <c r="E183" s="51"/>
      <c r="F183" s="51"/>
      <c r="G183" s="51"/>
      <c r="H183" s="50"/>
      <c r="J183" s="50"/>
      <c r="N183" s="50"/>
    </row>
    <row r="184">
      <c r="C184" s="51"/>
      <c r="D184" s="51"/>
      <c r="E184" s="51"/>
      <c r="F184" s="51"/>
      <c r="G184" s="51"/>
      <c r="H184" s="50"/>
      <c r="J184" s="50"/>
      <c r="N184" s="50"/>
    </row>
    <row r="185">
      <c r="C185" s="51"/>
      <c r="D185" s="51"/>
      <c r="E185" s="51"/>
      <c r="F185" s="51"/>
      <c r="G185" s="51"/>
      <c r="H185" s="50"/>
      <c r="J185" s="50"/>
      <c r="N185" s="50"/>
    </row>
    <row r="186">
      <c r="C186" s="51"/>
      <c r="D186" s="51"/>
      <c r="E186" s="51"/>
      <c r="F186" s="51"/>
      <c r="G186" s="51"/>
      <c r="H186" s="50"/>
      <c r="J186" s="50"/>
      <c r="N186" s="50"/>
    </row>
    <row r="187">
      <c r="C187" s="51"/>
      <c r="D187" s="51"/>
      <c r="E187" s="51"/>
      <c r="F187" s="51"/>
      <c r="G187" s="51"/>
      <c r="H187" s="50"/>
      <c r="J187" s="50"/>
      <c r="N187" s="50"/>
    </row>
    <row r="188">
      <c r="C188" s="51"/>
      <c r="D188" s="51"/>
      <c r="E188" s="51"/>
      <c r="F188" s="51"/>
      <c r="G188" s="51"/>
      <c r="H188" s="50"/>
      <c r="J188" s="50"/>
      <c r="N188" s="50"/>
    </row>
    <row r="189">
      <c r="C189" s="51"/>
      <c r="D189" s="51"/>
      <c r="E189" s="51"/>
      <c r="F189" s="51"/>
      <c r="G189" s="51"/>
      <c r="H189" s="50"/>
      <c r="J189" s="50"/>
      <c r="N189" s="50"/>
    </row>
    <row r="190">
      <c r="C190" s="51"/>
      <c r="D190" s="51"/>
      <c r="E190" s="51"/>
      <c r="F190" s="51"/>
      <c r="G190" s="51"/>
      <c r="H190" s="50"/>
      <c r="J190" s="50"/>
      <c r="N190" s="50"/>
    </row>
    <row r="191">
      <c r="C191" s="51"/>
      <c r="D191" s="51"/>
      <c r="E191" s="51"/>
      <c r="F191" s="51"/>
      <c r="G191" s="51"/>
      <c r="H191" s="50"/>
      <c r="J191" s="50"/>
      <c r="N191" s="50"/>
    </row>
    <row r="192">
      <c r="C192" s="51"/>
      <c r="D192" s="51"/>
      <c r="E192" s="51"/>
      <c r="F192" s="51"/>
      <c r="G192" s="51"/>
      <c r="H192" s="50"/>
      <c r="J192" s="50"/>
      <c r="N192" s="50"/>
    </row>
    <row r="193">
      <c r="C193" s="51"/>
      <c r="D193" s="51"/>
      <c r="E193" s="51"/>
      <c r="F193" s="51"/>
      <c r="G193" s="51"/>
      <c r="H193" s="50"/>
      <c r="J193" s="50"/>
      <c r="N193" s="50"/>
    </row>
    <row r="194">
      <c r="C194" s="51"/>
      <c r="D194" s="51"/>
      <c r="E194" s="51"/>
      <c r="F194" s="51"/>
      <c r="G194" s="51"/>
      <c r="H194" s="50"/>
      <c r="J194" s="50"/>
      <c r="N194" s="50"/>
    </row>
    <row r="195">
      <c r="C195" s="51"/>
      <c r="D195" s="51"/>
      <c r="E195" s="51"/>
      <c r="F195" s="51"/>
      <c r="G195" s="51"/>
      <c r="H195" s="50"/>
      <c r="J195" s="50"/>
      <c r="N195" s="50"/>
    </row>
    <row r="196">
      <c r="C196" s="51"/>
      <c r="D196" s="51"/>
      <c r="E196" s="51"/>
      <c r="F196" s="51"/>
      <c r="G196" s="51"/>
      <c r="H196" s="50"/>
      <c r="J196" s="50"/>
      <c r="N196" s="50"/>
    </row>
    <row r="197">
      <c r="C197" s="51"/>
      <c r="D197" s="51"/>
      <c r="E197" s="51"/>
      <c r="F197" s="51"/>
      <c r="G197" s="51"/>
      <c r="H197" s="50"/>
      <c r="J197" s="50"/>
      <c r="N197" s="50"/>
    </row>
    <row r="198">
      <c r="C198" s="51"/>
      <c r="D198" s="51"/>
      <c r="E198" s="51"/>
      <c r="F198" s="51"/>
      <c r="G198" s="51"/>
      <c r="H198" s="50"/>
      <c r="J198" s="50"/>
      <c r="N198" s="50"/>
    </row>
    <row r="199">
      <c r="C199" s="51"/>
      <c r="D199" s="51"/>
      <c r="E199" s="51"/>
      <c r="F199" s="51"/>
      <c r="G199" s="51"/>
      <c r="H199" s="50"/>
      <c r="J199" s="50"/>
      <c r="N199" s="50"/>
    </row>
    <row r="200">
      <c r="C200" s="51"/>
      <c r="D200" s="51"/>
      <c r="E200" s="51"/>
      <c r="F200" s="51"/>
      <c r="G200" s="51"/>
      <c r="H200" s="50"/>
      <c r="J200" s="50"/>
      <c r="N200" s="50"/>
    </row>
    <row r="201">
      <c r="C201" s="51"/>
      <c r="D201" s="51"/>
      <c r="E201" s="51"/>
      <c r="F201" s="51"/>
      <c r="G201" s="51"/>
      <c r="H201" s="50"/>
      <c r="J201" s="50"/>
      <c r="N201" s="50"/>
    </row>
    <row r="202">
      <c r="C202" s="51"/>
      <c r="D202" s="51"/>
      <c r="E202" s="51"/>
      <c r="F202" s="51"/>
      <c r="G202" s="51"/>
      <c r="H202" s="50"/>
      <c r="J202" s="50"/>
      <c r="N202" s="50"/>
    </row>
    <row r="203">
      <c r="C203" s="51"/>
      <c r="D203" s="51"/>
      <c r="E203" s="51"/>
      <c r="F203" s="51"/>
      <c r="G203" s="51"/>
      <c r="H203" s="50"/>
      <c r="J203" s="50"/>
      <c r="N203" s="50"/>
    </row>
    <row r="204">
      <c r="C204" s="51"/>
      <c r="D204" s="51"/>
      <c r="E204" s="51"/>
      <c r="F204" s="51"/>
      <c r="G204" s="51"/>
      <c r="H204" s="50"/>
      <c r="J204" s="50"/>
      <c r="N204" s="50"/>
    </row>
    <row r="205">
      <c r="C205" s="51"/>
      <c r="D205" s="51"/>
      <c r="E205" s="51"/>
      <c r="F205" s="51"/>
      <c r="G205" s="51"/>
      <c r="H205" s="50"/>
      <c r="J205" s="50"/>
      <c r="N205" s="50"/>
    </row>
    <row r="206">
      <c r="C206" s="51"/>
      <c r="D206" s="51"/>
      <c r="E206" s="51"/>
      <c r="F206" s="51"/>
      <c r="G206" s="51"/>
      <c r="H206" s="50"/>
      <c r="J206" s="50"/>
      <c r="N206" s="50"/>
    </row>
    <row r="207">
      <c r="C207" s="51"/>
      <c r="D207" s="51"/>
      <c r="E207" s="51"/>
      <c r="F207" s="51"/>
      <c r="G207" s="51"/>
      <c r="H207" s="50"/>
      <c r="J207" s="50"/>
      <c r="N207" s="50"/>
    </row>
    <row r="208">
      <c r="C208" s="51"/>
      <c r="D208" s="51"/>
      <c r="E208" s="51"/>
      <c r="F208" s="51"/>
      <c r="G208" s="51"/>
      <c r="H208" s="50"/>
      <c r="J208" s="50"/>
      <c r="N208" s="50"/>
    </row>
    <row r="209">
      <c r="C209" s="51"/>
      <c r="D209" s="51"/>
      <c r="E209" s="51"/>
      <c r="F209" s="51"/>
      <c r="G209" s="51"/>
      <c r="H209" s="50"/>
      <c r="J209" s="50"/>
      <c r="N209" s="50"/>
    </row>
    <row r="210">
      <c r="C210" s="51"/>
      <c r="D210" s="51"/>
      <c r="E210" s="51"/>
      <c r="F210" s="51"/>
      <c r="G210" s="51"/>
      <c r="H210" s="50"/>
      <c r="J210" s="50"/>
      <c r="N210" s="50"/>
    </row>
    <row r="211">
      <c r="C211" s="51"/>
      <c r="D211" s="51"/>
      <c r="E211" s="51"/>
      <c r="F211" s="51"/>
      <c r="G211" s="51"/>
      <c r="H211" s="50"/>
      <c r="J211" s="50"/>
      <c r="N211" s="50"/>
    </row>
    <row r="212">
      <c r="C212" s="51"/>
      <c r="D212" s="51"/>
      <c r="E212" s="51"/>
      <c r="F212" s="51"/>
      <c r="G212" s="51"/>
      <c r="H212" s="50"/>
      <c r="J212" s="50"/>
      <c r="N212" s="50"/>
    </row>
    <row r="213">
      <c r="C213" s="51"/>
      <c r="D213" s="51"/>
      <c r="E213" s="51"/>
      <c r="F213" s="51"/>
      <c r="G213" s="51"/>
      <c r="H213" s="50"/>
      <c r="J213" s="50"/>
      <c r="N213" s="50"/>
    </row>
    <row r="214">
      <c r="C214" s="51"/>
      <c r="D214" s="51"/>
      <c r="E214" s="51"/>
      <c r="F214" s="51"/>
      <c r="G214" s="51"/>
      <c r="H214" s="50"/>
      <c r="J214" s="50"/>
      <c r="N214" s="50"/>
    </row>
    <row r="215">
      <c r="C215" s="51"/>
      <c r="D215" s="51"/>
      <c r="E215" s="51"/>
      <c r="F215" s="51"/>
      <c r="G215" s="51"/>
      <c r="H215" s="50"/>
      <c r="J215" s="50"/>
      <c r="N215" s="50"/>
    </row>
    <row r="216">
      <c r="C216" s="51"/>
      <c r="D216" s="51"/>
      <c r="E216" s="51"/>
      <c r="F216" s="51"/>
      <c r="G216" s="51"/>
      <c r="H216" s="50"/>
      <c r="J216" s="50"/>
      <c r="N216" s="50"/>
    </row>
    <row r="217">
      <c r="C217" s="51"/>
      <c r="D217" s="51"/>
      <c r="E217" s="51"/>
      <c r="F217" s="51"/>
      <c r="G217" s="51"/>
      <c r="H217" s="50"/>
      <c r="J217" s="50"/>
      <c r="N217" s="50"/>
    </row>
    <row r="218">
      <c r="C218" s="51"/>
      <c r="D218" s="51"/>
      <c r="E218" s="51"/>
      <c r="F218" s="51"/>
      <c r="G218" s="51"/>
      <c r="H218" s="50"/>
      <c r="J218" s="50"/>
      <c r="N218" s="50"/>
    </row>
    <row r="219">
      <c r="C219" s="51"/>
      <c r="D219" s="51"/>
      <c r="E219" s="51"/>
      <c r="F219" s="51"/>
      <c r="G219" s="51"/>
      <c r="H219" s="50"/>
      <c r="J219" s="50"/>
      <c r="N219" s="50"/>
    </row>
    <row r="220">
      <c r="C220" s="51"/>
      <c r="D220" s="51"/>
      <c r="E220" s="51"/>
      <c r="F220" s="51"/>
      <c r="G220" s="51"/>
      <c r="H220" s="50"/>
      <c r="J220" s="50"/>
      <c r="N220" s="50"/>
    </row>
    <row r="221">
      <c r="C221" s="51"/>
      <c r="D221" s="51"/>
      <c r="E221" s="51"/>
      <c r="F221" s="51"/>
      <c r="G221" s="51"/>
      <c r="H221" s="50"/>
      <c r="J221" s="50"/>
      <c r="N221" s="50"/>
    </row>
    <row r="222">
      <c r="C222" s="51"/>
      <c r="D222" s="51"/>
      <c r="E222" s="51"/>
      <c r="F222" s="51"/>
      <c r="G222" s="51"/>
      <c r="H222" s="50"/>
      <c r="J222" s="50"/>
      <c r="N222" s="50"/>
    </row>
    <row r="223">
      <c r="C223" s="51"/>
      <c r="D223" s="51"/>
      <c r="E223" s="51"/>
      <c r="F223" s="51"/>
      <c r="G223" s="51"/>
      <c r="H223" s="50"/>
      <c r="J223" s="50"/>
      <c r="N223" s="50"/>
    </row>
    <row r="224">
      <c r="C224" s="51"/>
      <c r="D224" s="51"/>
      <c r="E224" s="51"/>
      <c r="F224" s="51"/>
      <c r="G224" s="51"/>
      <c r="H224" s="50"/>
      <c r="J224" s="50"/>
      <c r="N224" s="50"/>
    </row>
    <row r="225">
      <c r="C225" s="51"/>
      <c r="D225" s="51"/>
      <c r="E225" s="51"/>
      <c r="F225" s="51"/>
      <c r="G225" s="51"/>
      <c r="H225" s="50"/>
      <c r="J225" s="50"/>
      <c r="N225" s="50"/>
    </row>
    <row r="226">
      <c r="C226" s="51"/>
      <c r="D226" s="51"/>
      <c r="E226" s="51"/>
      <c r="F226" s="51"/>
      <c r="G226" s="51"/>
      <c r="H226" s="50"/>
      <c r="J226" s="50"/>
      <c r="N226" s="50"/>
    </row>
    <row r="227">
      <c r="C227" s="51"/>
      <c r="D227" s="51"/>
      <c r="E227" s="51"/>
      <c r="F227" s="51"/>
      <c r="G227" s="51"/>
      <c r="H227" s="50"/>
      <c r="J227" s="50"/>
      <c r="N227" s="50"/>
    </row>
    <row r="228">
      <c r="C228" s="51"/>
      <c r="D228" s="51"/>
      <c r="E228" s="51"/>
      <c r="F228" s="51"/>
      <c r="G228" s="51"/>
      <c r="H228" s="50"/>
      <c r="J228" s="50"/>
      <c r="N228" s="50"/>
    </row>
    <row r="229">
      <c r="C229" s="51"/>
      <c r="D229" s="51"/>
      <c r="E229" s="51"/>
      <c r="F229" s="51"/>
      <c r="G229" s="51"/>
      <c r="H229" s="50"/>
      <c r="J229" s="50"/>
      <c r="N229" s="50"/>
    </row>
    <row r="230">
      <c r="C230" s="51"/>
      <c r="D230" s="51"/>
      <c r="E230" s="51"/>
      <c r="F230" s="51"/>
      <c r="G230" s="51"/>
      <c r="H230" s="50"/>
      <c r="J230" s="50"/>
      <c r="N230" s="50"/>
    </row>
    <row r="231">
      <c r="C231" s="51"/>
      <c r="D231" s="51"/>
      <c r="E231" s="51"/>
      <c r="F231" s="51"/>
      <c r="G231" s="51"/>
      <c r="H231" s="50"/>
      <c r="J231" s="50"/>
      <c r="N231" s="50"/>
    </row>
    <row r="232">
      <c r="C232" s="51"/>
      <c r="D232" s="51"/>
      <c r="E232" s="51"/>
      <c r="F232" s="51"/>
      <c r="G232" s="51"/>
      <c r="H232" s="50"/>
      <c r="J232" s="50"/>
      <c r="N232" s="50"/>
    </row>
    <row r="233">
      <c r="C233" s="51"/>
      <c r="D233" s="51"/>
      <c r="E233" s="51"/>
      <c r="F233" s="51"/>
      <c r="G233" s="51"/>
      <c r="H233" s="50"/>
      <c r="J233" s="50"/>
      <c r="N233" s="50"/>
    </row>
    <row r="234">
      <c r="C234" s="51"/>
      <c r="D234" s="51"/>
      <c r="E234" s="51"/>
      <c r="F234" s="51"/>
      <c r="G234" s="51"/>
      <c r="H234" s="50"/>
      <c r="J234" s="50"/>
      <c r="N234" s="50"/>
    </row>
    <row r="235">
      <c r="C235" s="51"/>
      <c r="D235" s="51"/>
      <c r="E235" s="51"/>
      <c r="F235" s="51"/>
      <c r="G235" s="51"/>
      <c r="H235" s="50"/>
      <c r="J235" s="50"/>
      <c r="N235" s="50"/>
    </row>
    <row r="236">
      <c r="C236" s="51"/>
      <c r="D236" s="51"/>
      <c r="E236" s="51"/>
      <c r="F236" s="51"/>
      <c r="G236" s="51"/>
      <c r="H236" s="50"/>
      <c r="J236" s="50"/>
      <c r="N236" s="50"/>
    </row>
    <row r="237">
      <c r="C237" s="51"/>
      <c r="D237" s="51"/>
      <c r="E237" s="51"/>
      <c r="F237" s="51"/>
      <c r="G237" s="51"/>
      <c r="H237" s="50"/>
      <c r="J237" s="50"/>
      <c r="N237" s="50"/>
    </row>
    <row r="238">
      <c r="C238" s="51"/>
      <c r="D238" s="51"/>
      <c r="E238" s="51"/>
      <c r="F238" s="51"/>
      <c r="G238" s="51"/>
      <c r="H238" s="50"/>
      <c r="J238" s="50"/>
      <c r="N238" s="50"/>
    </row>
    <row r="239">
      <c r="C239" s="51"/>
      <c r="D239" s="51"/>
      <c r="E239" s="51"/>
      <c r="F239" s="51"/>
      <c r="G239" s="51"/>
      <c r="H239" s="50"/>
      <c r="J239" s="50"/>
      <c r="N239" s="50"/>
    </row>
    <row r="240">
      <c r="C240" s="51"/>
      <c r="D240" s="51"/>
      <c r="E240" s="51"/>
      <c r="F240" s="51"/>
      <c r="G240" s="51"/>
      <c r="H240" s="50"/>
      <c r="J240" s="50"/>
      <c r="N240" s="50"/>
    </row>
    <row r="241">
      <c r="C241" s="51"/>
      <c r="D241" s="51"/>
      <c r="E241" s="51"/>
      <c r="F241" s="51"/>
      <c r="G241" s="51"/>
      <c r="H241" s="50"/>
      <c r="J241" s="50"/>
      <c r="N241" s="50"/>
    </row>
    <row r="242">
      <c r="C242" s="51"/>
      <c r="D242" s="51"/>
      <c r="E242" s="51"/>
      <c r="F242" s="51"/>
      <c r="G242" s="51"/>
      <c r="H242" s="50"/>
      <c r="J242" s="50"/>
      <c r="N242" s="50"/>
    </row>
    <row r="243">
      <c r="C243" s="51"/>
      <c r="D243" s="51"/>
      <c r="E243" s="51"/>
      <c r="F243" s="51"/>
      <c r="G243" s="51"/>
      <c r="H243" s="50"/>
      <c r="J243" s="50"/>
      <c r="N243" s="50"/>
    </row>
    <row r="244">
      <c r="C244" s="51"/>
      <c r="D244" s="51"/>
      <c r="E244" s="51"/>
      <c r="F244" s="51"/>
      <c r="G244" s="51"/>
      <c r="H244" s="50"/>
      <c r="J244" s="50"/>
      <c r="N244" s="50"/>
    </row>
    <row r="245">
      <c r="C245" s="51"/>
      <c r="D245" s="51"/>
      <c r="E245" s="51"/>
      <c r="F245" s="51"/>
      <c r="G245" s="51"/>
      <c r="H245" s="50"/>
      <c r="J245" s="50"/>
      <c r="N245" s="50"/>
    </row>
    <row r="246">
      <c r="C246" s="51"/>
      <c r="D246" s="51"/>
      <c r="E246" s="51"/>
      <c r="F246" s="51"/>
      <c r="G246" s="51"/>
      <c r="H246" s="50"/>
      <c r="J246" s="50"/>
      <c r="N246" s="50"/>
    </row>
    <row r="247">
      <c r="C247" s="51"/>
      <c r="D247" s="51"/>
      <c r="E247" s="51"/>
      <c r="F247" s="51"/>
      <c r="G247" s="51"/>
      <c r="H247" s="50"/>
      <c r="J247" s="50"/>
      <c r="N247" s="50"/>
    </row>
    <row r="248">
      <c r="C248" s="51"/>
      <c r="D248" s="51"/>
      <c r="E248" s="51"/>
      <c r="F248" s="51"/>
      <c r="G248" s="51"/>
      <c r="H248" s="50"/>
      <c r="J248" s="50"/>
      <c r="N248" s="50"/>
    </row>
    <row r="249">
      <c r="C249" s="51"/>
      <c r="D249" s="51"/>
      <c r="E249" s="51"/>
      <c r="F249" s="51"/>
      <c r="G249" s="51"/>
      <c r="H249" s="50"/>
      <c r="J249" s="50"/>
      <c r="N249" s="50"/>
    </row>
    <row r="250">
      <c r="C250" s="51"/>
      <c r="D250" s="51"/>
      <c r="E250" s="51"/>
      <c r="F250" s="51"/>
      <c r="G250" s="51"/>
      <c r="H250" s="50"/>
      <c r="J250" s="50"/>
      <c r="N250" s="50"/>
    </row>
    <row r="251">
      <c r="C251" s="51"/>
      <c r="D251" s="51"/>
      <c r="E251" s="51"/>
      <c r="F251" s="51"/>
      <c r="G251" s="51"/>
      <c r="H251" s="50"/>
      <c r="J251" s="50"/>
      <c r="N251" s="50"/>
    </row>
    <row r="252">
      <c r="C252" s="51"/>
      <c r="D252" s="51"/>
      <c r="E252" s="51"/>
      <c r="F252" s="51"/>
      <c r="G252" s="51"/>
      <c r="H252" s="50"/>
      <c r="J252" s="50"/>
      <c r="N252" s="50"/>
    </row>
    <row r="253">
      <c r="C253" s="51"/>
      <c r="D253" s="51"/>
      <c r="E253" s="51"/>
      <c r="F253" s="51"/>
      <c r="G253" s="51"/>
      <c r="H253" s="50"/>
      <c r="J253" s="50"/>
      <c r="N253" s="50"/>
    </row>
    <row r="254">
      <c r="C254" s="51"/>
      <c r="D254" s="51"/>
      <c r="E254" s="51"/>
      <c r="F254" s="51"/>
      <c r="G254" s="51"/>
      <c r="H254" s="50"/>
      <c r="J254" s="50"/>
      <c r="N254" s="50"/>
    </row>
    <row r="255">
      <c r="C255" s="51"/>
      <c r="D255" s="51"/>
      <c r="E255" s="51"/>
      <c r="F255" s="51"/>
      <c r="G255" s="51"/>
      <c r="H255" s="50"/>
      <c r="J255" s="50"/>
      <c r="N255" s="50"/>
    </row>
    <row r="256">
      <c r="C256" s="51"/>
      <c r="D256" s="51"/>
      <c r="E256" s="51"/>
      <c r="F256" s="51"/>
      <c r="G256" s="51"/>
      <c r="H256" s="50"/>
      <c r="J256" s="50"/>
      <c r="N256" s="50"/>
    </row>
    <row r="257">
      <c r="C257" s="51"/>
      <c r="D257" s="51"/>
      <c r="E257" s="51"/>
      <c r="F257" s="51"/>
      <c r="G257" s="51"/>
      <c r="H257" s="50"/>
      <c r="J257" s="50"/>
      <c r="N257" s="50"/>
    </row>
    <row r="258">
      <c r="C258" s="51"/>
      <c r="D258" s="51"/>
      <c r="E258" s="51"/>
      <c r="F258" s="51"/>
      <c r="G258" s="51"/>
      <c r="H258" s="50"/>
      <c r="J258" s="50"/>
      <c r="N258" s="50"/>
    </row>
    <row r="259">
      <c r="C259" s="51"/>
      <c r="D259" s="51"/>
      <c r="E259" s="51"/>
      <c r="F259" s="51"/>
      <c r="G259" s="51"/>
      <c r="H259" s="50"/>
      <c r="J259" s="50"/>
      <c r="N259" s="50"/>
    </row>
    <row r="260">
      <c r="C260" s="51"/>
      <c r="D260" s="51"/>
      <c r="E260" s="51"/>
      <c r="F260" s="51"/>
      <c r="G260" s="51"/>
      <c r="H260" s="50"/>
      <c r="J260" s="50"/>
      <c r="N260" s="50"/>
    </row>
    <row r="261">
      <c r="C261" s="51"/>
      <c r="D261" s="51"/>
      <c r="E261" s="51"/>
      <c r="F261" s="51"/>
      <c r="G261" s="51"/>
      <c r="H261" s="50"/>
      <c r="J261" s="50"/>
      <c r="N261" s="50"/>
    </row>
    <row r="262">
      <c r="C262" s="51"/>
      <c r="D262" s="51"/>
      <c r="E262" s="51"/>
      <c r="F262" s="51"/>
      <c r="G262" s="51"/>
      <c r="H262" s="50"/>
      <c r="J262" s="50"/>
      <c r="N262" s="50"/>
    </row>
    <row r="263">
      <c r="C263" s="51"/>
      <c r="D263" s="51"/>
      <c r="E263" s="51"/>
      <c r="F263" s="51"/>
      <c r="G263" s="51"/>
      <c r="H263" s="50"/>
      <c r="J263" s="50"/>
      <c r="N263" s="50"/>
    </row>
    <row r="264">
      <c r="C264" s="51"/>
      <c r="D264" s="51"/>
      <c r="E264" s="51"/>
      <c r="F264" s="51"/>
      <c r="G264" s="51"/>
      <c r="H264" s="50"/>
      <c r="J264" s="50"/>
      <c r="N264" s="50"/>
    </row>
    <row r="265">
      <c r="C265" s="51"/>
      <c r="D265" s="51"/>
      <c r="E265" s="51"/>
      <c r="F265" s="51"/>
      <c r="G265" s="51"/>
      <c r="H265" s="50"/>
      <c r="J265" s="50"/>
      <c r="N265" s="50"/>
    </row>
    <row r="266">
      <c r="C266" s="51"/>
      <c r="D266" s="51"/>
      <c r="E266" s="51"/>
      <c r="F266" s="51"/>
      <c r="G266" s="51"/>
      <c r="H266" s="50"/>
      <c r="J266" s="50"/>
      <c r="N266" s="50"/>
    </row>
    <row r="267">
      <c r="C267" s="51"/>
      <c r="D267" s="51"/>
      <c r="E267" s="51"/>
      <c r="F267" s="51"/>
      <c r="G267" s="51"/>
      <c r="H267" s="50"/>
      <c r="J267" s="50"/>
      <c r="N267" s="50"/>
    </row>
    <row r="268">
      <c r="C268" s="51"/>
      <c r="D268" s="51"/>
      <c r="E268" s="51"/>
      <c r="F268" s="51"/>
      <c r="G268" s="51"/>
      <c r="H268" s="50"/>
      <c r="J268" s="50"/>
      <c r="N268" s="50"/>
    </row>
    <row r="269">
      <c r="C269" s="51"/>
      <c r="D269" s="51"/>
      <c r="E269" s="51"/>
      <c r="F269" s="51"/>
      <c r="G269" s="51"/>
      <c r="H269" s="50"/>
      <c r="J269" s="50"/>
      <c r="N269" s="50"/>
    </row>
    <row r="270">
      <c r="C270" s="51"/>
      <c r="D270" s="51"/>
      <c r="E270" s="51"/>
      <c r="F270" s="51"/>
      <c r="G270" s="51"/>
      <c r="H270" s="50"/>
      <c r="J270" s="50"/>
      <c r="N270" s="50"/>
    </row>
    <row r="271">
      <c r="C271" s="51"/>
      <c r="D271" s="51"/>
      <c r="E271" s="51"/>
      <c r="F271" s="51"/>
      <c r="G271" s="51"/>
      <c r="H271" s="50"/>
      <c r="J271" s="50"/>
      <c r="N271" s="50"/>
    </row>
    <row r="272">
      <c r="C272" s="51"/>
      <c r="D272" s="51"/>
      <c r="E272" s="51"/>
      <c r="F272" s="51"/>
      <c r="G272" s="51"/>
      <c r="H272" s="50"/>
      <c r="J272" s="50"/>
      <c r="N272" s="50"/>
    </row>
    <row r="273">
      <c r="C273" s="51"/>
      <c r="D273" s="51"/>
      <c r="E273" s="51"/>
      <c r="F273" s="51"/>
      <c r="G273" s="51"/>
      <c r="H273" s="50"/>
      <c r="J273" s="50"/>
      <c r="N273" s="50"/>
    </row>
    <row r="274">
      <c r="C274" s="51"/>
      <c r="D274" s="51"/>
      <c r="E274" s="51"/>
      <c r="F274" s="51"/>
      <c r="G274" s="51"/>
      <c r="H274" s="50"/>
      <c r="J274" s="50"/>
      <c r="N274" s="50"/>
    </row>
    <row r="275">
      <c r="C275" s="51"/>
      <c r="D275" s="51"/>
      <c r="E275" s="51"/>
      <c r="F275" s="51"/>
      <c r="G275" s="51"/>
      <c r="H275" s="50"/>
      <c r="J275" s="50"/>
      <c r="N275" s="50"/>
    </row>
    <row r="276">
      <c r="C276" s="51"/>
      <c r="D276" s="51"/>
      <c r="E276" s="51"/>
      <c r="F276" s="51"/>
      <c r="G276" s="51"/>
      <c r="H276" s="50"/>
      <c r="J276" s="50"/>
      <c r="N276" s="50"/>
    </row>
    <row r="277">
      <c r="C277" s="51"/>
      <c r="D277" s="51"/>
      <c r="E277" s="51"/>
      <c r="F277" s="51"/>
      <c r="G277" s="51"/>
      <c r="H277" s="50"/>
      <c r="J277" s="50"/>
      <c r="N277" s="50"/>
    </row>
    <row r="278">
      <c r="C278" s="51"/>
      <c r="D278" s="51"/>
      <c r="E278" s="51"/>
      <c r="F278" s="51"/>
      <c r="G278" s="51"/>
      <c r="H278" s="50"/>
      <c r="J278" s="50"/>
      <c r="N278" s="50"/>
    </row>
    <row r="279">
      <c r="C279" s="51"/>
      <c r="D279" s="51"/>
      <c r="E279" s="51"/>
      <c r="F279" s="51"/>
      <c r="G279" s="51"/>
      <c r="H279" s="50"/>
      <c r="J279" s="50"/>
      <c r="N279" s="50"/>
    </row>
    <row r="280">
      <c r="C280" s="51"/>
      <c r="D280" s="51"/>
      <c r="E280" s="51"/>
      <c r="F280" s="51"/>
      <c r="G280" s="51"/>
      <c r="H280" s="50"/>
      <c r="J280" s="50"/>
      <c r="N280" s="50"/>
    </row>
    <row r="281">
      <c r="C281" s="51"/>
      <c r="D281" s="51"/>
      <c r="E281" s="51"/>
      <c r="F281" s="51"/>
      <c r="G281" s="51"/>
      <c r="H281" s="50"/>
      <c r="J281" s="50"/>
      <c r="N281" s="50"/>
    </row>
    <row r="282">
      <c r="C282" s="51"/>
      <c r="D282" s="51"/>
      <c r="E282" s="51"/>
      <c r="F282" s="51"/>
      <c r="G282" s="51"/>
      <c r="H282" s="50"/>
      <c r="J282" s="50"/>
      <c r="N282" s="50"/>
    </row>
    <row r="283">
      <c r="C283" s="51"/>
      <c r="D283" s="51"/>
      <c r="E283" s="51"/>
      <c r="F283" s="51"/>
      <c r="G283" s="51"/>
      <c r="H283" s="50"/>
      <c r="J283" s="50"/>
      <c r="N283" s="50"/>
    </row>
    <row r="284">
      <c r="C284" s="51"/>
      <c r="D284" s="51"/>
      <c r="E284" s="51"/>
      <c r="F284" s="51"/>
      <c r="G284" s="51"/>
      <c r="H284" s="50"/>
      <c r="J284" s="50"/>
      <c r="N284" s="50"/>
    </row>
    <row r="285">
      <c r="C285" s="51"/>
      <c r="D285" s="51"/>
      <c r="E285" s="51"/>
      <c r="F285" s="51"/>
      <c r="G285" s="51"/>
      <c r="H285" s="50"/>
      <c r="J285" s="50"/>
      <c r="N285" s="50"/>
    </row>
    <row r="286">
      <c r="C286" s="51"/>
      <c r="D286" s="51"/>
      <c r="E286" s="51"/>
      <c r="F286" s="51"/>
      <c r="G286" s="51"/>
      <c r="H286" s="50"/>
      <c r="J286" s="50"/>
      <c r="N286" s="50"/>
    </row>
    <row r="287">
      <c r="C287" s="51"/>
      <c r="D287" s="51"/>
      <c r="E287" s="51"/>
      <c r="F287" s="51"/>
      <c r="G287" s="51"/>
      <c r="H287" s="50"/>
      <c r="J287" s="50"/>
      <c r="N287" s="50"/>
    </row>
    <row r="288">
      <c r="C288" s="51"/>
      <c r="D288" s="51"/>
      <c r="E288" s="51"/>
      <c r="F288" s="51"/>
      <c r="G288" s="51"/>
      <c r="H288" s="50"/>
      <c r="J288" s="50"/>
      <c r="N288" s="50"/>
    </row>
    <row r="289">
      <c r="C289" s="51"/>
      <c r="D289" s="51"/>
      <c r="E289" s="51"/>
      <c r="F289" s="51"/>
      <c r="G289" s="51"/>
      <c r="H289" s="50"/>
      <c r="J289" s="50"/>
      <c r="N289" s="50"/>
    </row>
    <row r="290">
      <c r="C290" s="51"/>
      <c r="D290" s="51"/>
      <c r="E290" s="51"/>
      <c r="F290" s="51"/>
      <c r="G290" s="51"/>
      <c r="H290" s="50"/>
      <c r="J290" s="50"/>
      <c r="N290" s="50"/>
    </row>
    <row r="291">
      <c r="C291" s="51"/>
      <c r="D291" s="51"/>
      <c r="E291" s="51"/>
      <c r="F291" s="51"/>
      <c r="G291" s="51"/>
      <c r="H291" s="50"/>
      <c r="J291" s="50"/>
      <c r="N291" s="50"/>
    </row>
    <row r="292">
      <c r="C292" s="51"/>
      <c r="D292" s="51"/>
      <c r="E292" s="51"/>
      <c r="F292" s="51"/>
      <c r="G292" s="51"/>
      <c r="H292" s="50"/>
      <c r="J292" s="50"/>
      <c r="N292" s="50"/>
    </row>
    <row r="293">
      <c r="C293" s="51"/>
      <c r="D293" s="51"/>
      <c r="E293" s="51"/>
      <c r="F293" s="51"/>
      <c r="G293" s="51"/>
      <c r="H293" s="50"/>
      <c r="J293" s="50"/>
      <c r="N293" s="50"/>
    </row>
    <row r="294">
      <c r="C294" s="51"/>
      <c r="D294" s="51"/>
      <c r="E294" s="51"/>
      <c r="F294" s="51"/>
      <c r="G294" s="51"/>
      <c r="H294" s="50"/>
      <c r="J294" s="50"/>
      <c r="N294" s="50"/>
    </row>
    <row r="295">
      <c r="C295" s="51"/>
      <c r="D295" s="51"/>
      <c r="E295" s="51"/>
      <c r="F295" s="51"/>
      <c r="G295" s="51"/>
      <c r="H295" s="50"/>
      <c r="J295" s="50"/>
      <c r="N295" s="50"/>
    </row>
    <row r="296">
      <c r="C296" s="51"/>
      <c r="D296" s="51"/>
      <c r="E296" s="51"/>
      <c r="F296" s="51"/>
      <c r="G296" s="51"/>
      <c r="H296" s="50"/>
      <c r="J296" s="50"/>
      <c r="N296" s="50"/>
    </row>
    <row r="297">
      <c r="C297" s="51"/>
      <c r="D297" s="51"/>
      <c r="E297" s="51"/>
      <c r="F297" s="51"/>
      <c r="G297" s="51"/>
      <c r="H297" s="50"/>
      <c r="J297" s="50"/>
      <c r="N297" s="50"/>
    </row>
    <row r="298">
      <c r="C298" s="51"/>
      <c r="D298" s="51"/>
      <c r="E298" s="51"/>
      <c r="F298" s="51"/>
      <c r="G298" s="51"/>
      <c r="H298" s="50"/>
      <c r="J298" s="50"/>
      <c r="N298" s="50"/>
    </row>
    <row r="299">
      <c r="C299" s="51"/>
      <c r="D299" s="51"/>
      <c r="E299" s="51"/>
      <c r="F299" s="51"/>
      <c r="G299" s="51"/>
      <c r="H299" s="50"/>
      <c r="J299" s="50"/>
      <c r="N299" s="50"/>
    </row>
    <row r="300">
      <c r="C300" s="51"/>
      <c r="D300" s="51"/>
      <c r="E300" s="51"/>
      <c r="F300" s="51"/>
      <c r="G300" s="51"/>
      <c r="H300" s="50"/>
      <c r="J300" s="50"/>
      <c r="N300" s="50"/>
    </row>
    <row r="301">
      <c r="C301" s="51"/>
      <c r="D301" s="51"/>
      <c r="E301" s="51"/>
      <c r="F301" s="51"/>
      <c r="G301" s="51"/>
      <c r="H301" s="50"/>
      <c r="J301" s="50"/>
      <c r="N301" s="50"/>
    </row>
    <row r="302">
      <c r="C302" s="51"/>
      <c r="D302" s="51"/>
      <c r="E302" s="51"/>
      <c r="F302" s="51"/>
      <c r="G302" s="51"/>
      <c r="H302" s="50"/>
      <c r="J302" s="50"/>
      <c r="N302" s="50"/>
    </row>
    <row r="303">
      <c r="C303" s="51"/>
      <c r="D303" s="51"/>
      <c r="E303" s="51"/>
      <c r="F303" s="51"/>
      <c r="G303" s="51"/>
      <c r="H303" s="50"/>
      <c r="J303" s="50"/>
      <c r="N303" s="50"/>
    </row>
    <row r="304">
      <c r="C304" s="51"/>
      <c r="D304" s="51"/>
      <c r="E304" s="51"/>
      <c r="F304" s="51"/>
      <c r="G304" s="51"/>
      <c r="H304" s="50"/>
      <c r="J304" s="50"/>
      <c r="N304" s="50"/>
    </row>
    <row r="305">
      <c r="C305" s="51"/>
      <c r="D305" s="51"/>
      <c r="E305" s="51"/>
      <c r="F305" s="51"/>
      <c r="G305" s="51"/>
      <c r="H305" s="50"/>
      <c r="J305" s="50"/>
      <c r="N305" s="50"/>
    </row>
    <row r="306">
      <c r="C306" s="51"/>
      <c r="D306" s="51"/>
      <c r="E306" s="51"/>
      <c r="F306" s="51"/>
      <c r="G306" s="51"/>
      <c r="H306" s="50"/>
      <c r="J306" s="50"/>
      <c r="N306" s="50"/>
    </row>
    <row r="307">
      <c r="C307" s="51"/>
      <c r="D307" s="51"/>
      <c r="E307" s="51"/>
      <c r="F307" s="51"/>
      <c r="G307" s="51"/>
      <c r="H307" s="50"/>
      <c r="J307" s="50"/>
      <c r="N307" s="50"/>
    </row>
    <row r="308">
      <c r="C308" s="51"/>
      <c r="D308" s="51"/>
      <c r="E308" s="51"/>
      <c r="F308" s="51"/>
      <c r="G308" s="51"/>
      <c r="H308" s="50"/>
      <c r="J308" s="50"/>
      <c r="N308" s="50"/>
    </row>
    <row r="309">
      <c r="C309" s="51"/>
      <c r="D309" s="51"/>
      <c r="E309" s="51"/>
      <c r="F309" s="51"/>
      <c r="G309" s="51"/>
      <c r="H309" s="50"/>
      <c r="J309" s="50"/>
      <c r="N309" s="50"/>
    </row>
    <row r="310">
      <c r="C310" s="51"/>
      <c r="D310" s="51"/>
      <c r="E310" s="51"/>
      <c r="F310" s="51"/>
      <c r="G310" s="51"/>
      <c r="H310" s="50"/>
      <c r="J310" s="50"/>
      <c r="N310" s="50"/>
    </row>
    <row r="311">
      <c r="C311" s="51"/>
      <c r="D311" s="51"/>
      <c r="E311" s="51"/>
      <c r="F311" s="51"/>
      <c r="G311" s="51"/>
      <c r="H311" s="50"/>
      <c r="J311" s="50"/>
      <c r="N311" s="50"/>
    </row>
    <row r="312">
      <c r="C312" s="51"/>
      <c r="D312" s="51"/>
      <c r="E312" s="51"/>
      <c r="F312" s="51"/>
      <c r="G312" s="51"/>
      <c r="H312" s="50"/>
      <c r="J312" s="50"/>
      <c r="N312" s="50"/>
    </row>
    <row r="313">
      <c r="C313" s="51"/>
      <c r="D313" s="51"/>
      <c r="E313" s="51"/>
      <c r="F313" s="51"/>
      <c r="G313" s="51"/>
      <c r="H313" s="50"/>
      <c r="J313" s="50"/>
      <c r="N313" s="50"/>
    </row>
    <row r="314">
      <c r="C314" s="51"/>
      <c r="D314" s="51"/>
      <c r="E314" s="51"/>
      <c r="F314" s="51"/>
      <c r="G314" s="51"/>
      <c r="H314" s="50"/>
      <c r="J314" s="50"/>
      <c r="N314" s="50"/>
    </row>
    <row r="315">
      <c r="C315" s="51"/>
      <c r="D315" s="51"/>
      <c r="E315" s="51"/>
      <c r="F315" s="51"/>
      <c r="G315" s="51"/>
      <c r="H315" s="50"/>
      <c r="J315" s="50"/>
      <c r="N315" s="50"/>
    </row>
    <row r="316">
      <c r="C316" s="51"/>
      <c r="D316" s="51"/>
      <c r="E316" s="51"/>
      <c r="F316" s="51"/>
      <c r="G316" s="51"/>
      <c r="H316" s="50"/>
      <c r="J316" s="50"/>
      <c r="N316" s="50"/>
    </row>
    <row r="317">
      <c r="C317" s="51"/>
      <c r="D317" s="51"/>
      <c r="E317" s="51"/>
      <c r="F317" s="51"/>
      <c r="G317" s="51"/>
      <c r="H317" s="50"/>
      <c r="J317" s="50"/>
      <c r="N317" s="50"/>
    </row>
    <row r="318">
      <c r="C318" s="51"/>
      <c r="D318" s="51"/>
      <c r="E318" s="51"/>
      <c r="F318" s="51"/>
      <c r="G318" s="51"/>
      <c r="H318" s="50"/>
      <c r="J318" s="50"/>
      <c r="N318" s="50"/>
    </row>
    <row r="319">
      <c r="C319" s="51"/>
      <c r="D319" s="51"/>
      <c r="E319" s="51"/>
      <c r="F319" s="51"/>
      <c r="G319" s="51"/>
      <c r="H319" s="50"/>
      <c r="J319" s="50"/>
      <c r="N319" s="50"/>
    </row>
    <row r="320">
      <c r="C320" s="51"/>
      <c r="D320" s="51"/>
      <c r="E320" s="51"/>
      <c r="F320" s="51"/>
      <c r="G320" s="51"/>
      <c r="H320" s="50"/>
      <c r="J320" s="50"/>
      <c r="N320" s="50"/>
    </row>
    <row r="321">
      <c r="C321" s="51"/>
      <c r="D321" s="51"/>
      <c r="E321" s="51"/>
      <c r="F321" s="51"/>
      <c r="G321" s="51"/>
      <c r="H321" s="50"/>
      <c r="J321" s="50"/>
      <c r="N321" s="50"/>
    </row>
    <row r="322">
      <c r="C322" s="51"/>
      <c r="D322" s="51"/>
      <c r="E322" s="51"/>
      <c r="F322" s="51"/>
      <c r="G322" s="51"/>
      <c r="H322" s="50"/>
      <c r="J322" s="50"/>
      <c r="N322" s="50"/>
    </row>
    <row r="323">
      <c r="C323" s="51"/>
      <c r="D323" s="51"/>
      <c r="E323" s="51"/>
      <c r="F323" s="51"/>
      <c r="G323" s="51"/>
      <c r="H323" s="50"/>
      <c r="J323" s="50"/>
      <c r="N323" s="50"/>
    </row>
    <row r="324">
      <c r="C324" s="51"/>
      <c r="D324" s="51"/>
      <c r="E324" s="51"/>
      <c r="F324" s="51"/>
      <c r="G324" s="51"/>
      <c r="H324" s="50"/>
      <c r="J324" s="50"/>
      <c r="N324" s="50"/>
    </row>
    <row r="325">
      <c r="C325" s="51"/>
      <c r="D325" s="51"/>
      <c r="E325" s="51"/>
      <c r="F325" s="51"/>
      <c r="G325" s="51"/>
      <c r="H325" s="50"/>
      <c r="J325" s="50"/>
      <c r="N325" s="50"/>
    </row>
    <row r="326">
      <c r="C326" s="51"/>
      <c r="D326" s="51"/>
      <c r="E326" s="51"/>
      <c r="F326" s="51"/>
      <c r="G326" s="51"/>
      <c r="H326" s="50"/>
      <c r="J326" s="50"/>
      <c r="N326" s="50"/>
    </row>
    <row r="327">
      <c r="C327" s="51"/>
      <c r="D327" s="51"/>
      <c r="E327" s="51"/>
      <c r="F327" s="51"/>
      <c r="G327" s="51"/>
      <c r="H327" s="50"/>
      <c r="J327" s="50"/>
      <c r="N327" s="50"/>
    </row>
    <row r="328">
      <c r="C328" s="51"/>
      <c r="D328" s="51"/>
      <c r="E328" s="51"/>
      <c r="F328" s="51"/>
      <c r="G328" s="51"/>
      <c r="H328" s="50"/>
      <c r="J328" s="50"/>
      <c r="N328" s="50"/>
    </row>
    <row r="329">
      <c r="C329" s="51"/>
      <c r="D329" s="51"/>
      <c r="E329" s="51"/>
      <c r="F329" s="51"/>
      <c r="G329" s="51"/>
      <c r="H329" s="50"/>
      <c r="J329" s="50"/>
      <c r="N329" s="50"/>
    </row>
    <row r="330">
      <c r="C330" s="51"/>
      <c r="D330" s="51"/>
      <c r="E330" s="51"/>
      <c r="F330" s="51"/>
      <c r="G330" s="51"/>
      <c r="H330" s="50"/>
      <c r="J330" s="50"/>
      <c r="N330" s="50"/>
    </row>
    <row r="331">
      <c r="C331" s="51"/>
      <c r="D331" s="51"/>
      <c r="E331" s="51"/>
      <c r="F331" s="51"/>
      <c r="G331" s="51"/>
      <c r="H331" s="50"/>
      <c r="J331" s="50"/>
      <c r="N331" s="50"/>
    </row>
    <row r="332">
      <c r="C332" s="51"/>
      <c r="D332" s="51"/>
      <c r="E332" s="51"/>
      <c r="F332" s="51"/>
      <c r="G332" s="51"/>
      <c r="H332" s="50"/>
      <c r="J332" s="50"/>
      <c r="N332" s="50"/>
    </row>
    <row r="333">
      <c r="C333" s="51"/>
      <c r="D333" s="51"/>
      <c r="E333" s="51"/>
      <c r="F333" s="51"/>
      <c r="G333" s="51"/>
      <c r="H333" s="50"/>
      <c r="J333" s="50"/>
      <c r="N333" s="50"/>
    </row>
    <row r="334">
      <c r="C334" s="51"/>
      <c r="D334" s="51"/>
      <c r="E334" s="51"/>
      <c r="F334" s="51"/>
      <c r="G334" s="51"/>
      <c r="H334" s="50"/>
      <c r="J334" s="50"/>
      <c r="N334" s="50"/>
    </row>
    <row r="335">
      <c r="C335" s="51"/>
      <c r="D335" s="51"/>
      <c r="E335" s="51"/>
      <c r="F335" s="51"/>
      <c r="G335" s="51"/>
      <c r="H335" s="50"/>
      <c r="J335" s="50"/>
      <c r="N335" s="50"/>
    </row>
    <row r="336">
      <c r="C336" s="51"/>
      <c r="D336" s="51"/>
      <c r="E336" s="51"/>
      <c r="F336" s="51"/>
      <c r="G336" s="51"/>
      <c r="H336" s="50"/>
      <c r="J336" s="50"/>
      <c r="N336" s="50"/>
    </row>
    <row r="337">
      <c r="C337" s="51"/>
      <c r="D337" s="51"/>
      <c r="E337" s="51"/>
      <c r="F337" s="51"/>
      <c r="G337" s="51"/>
      <c r="H337" s="50"/>
      <c r="J337" s="50"/>
      <c r="N337" s="50"/>
    </row>
    <row r="338">
      <c r="C338" s="51"/>
      <c r="D338" s="51"/>
      <c r="E338" s="51"/>
      <c r="F338" s="51"/>
      <c r="G338" s="51"/>
      <c r="H338" s="50"/>
      <c r="J338" s="50"/>
      <c r="N338" s="50"/>
    </row>
    <row r="339">
      <c r="C339" s="51"/>
      <c r="D339" s="51"/>
      <c r="E339" s="51"/>
      <c r="F339" s="51"/>
      <c r="G339" s="51"/>
      <c r="H339" s="50"/>
      <c r="J339" s="50"/>
      <c r="N339" s="50"/>
    </row>
    <row r="340">
      <c r="C340" s="51"/>
      <c r="D340" s="51"/>
      <c r="E340" s="51"/>
      <c r="F340" s="51"/>
      <c r="G340" s="51"/>
      <c r="H340" s="50"/>
      <c r="J340" s="50"/>
      <c r="N340" s="50"/>
    </row>
    <row r="341">
      <c r="C341" s="51"/>
      <c r="D341" s="51"/>
      <c r="E341" s="51"/>
      <c r="F341" s="51"/>
      <c r="G341" s="51"/>
      <c r="H341" s="50"/>
      <c r="J341" s="50"/>
      <c r="N341" s="50"/>
    </row>
    <row r="342">
      <c r="C342" s="51"/>
      <c r="D342" s="51"/>
      <c r="E342" s="51"/>
      <c r="F342" s="51"/>
      <c r="G342" s="51"/>
      <c r="H342" s="50"/>
      <c r="J342" s="50"/>
      <c r="N342" s="50"/>
    </row>
    <row r="343">
      <c r="C343" s="51"/>
      <c r="D343" s="51"/>
      <c r="E343" s="51"/>
      <c r="F343" s="51"/>
      <c r="G343" s="51"/>
      <c r="H343" s="50"/>
      <c r="J343" s="50"/>
      <c r="N343" s="50"/>
    </row>
    <row r="344">
      <c r="C344" s="51"/>
      <c r="D344" s="51"/>
      <c r="E344" s="51"/>
      <c r="F344" s="51"/>
      <c r="G344" s="51"/>
      <c r="H344" s="50"/>
      <c r="J344" s="50"/>
      <c r="N344" s="50"/>
    </row>
    <row r="345">
      <c r="C345" s="51"/>
      <c r="D345" s="51"/>
      <c r="E345" s="51"/>
      <c r="F345" s="51"/>
      <c r="G345" s="51"/>
      <c r="H345" s="50"/>
      <c r="J345" s="50"/>
      <c r="N345" s="50"/>
    </row>
    <row r="346">
      <c r="C346" s="51"/>
      <c r="D346" s="51"/>
      <c r="E346" s="51"/>
      <c r="F346" s="51"/>
      <c r="G346" s="51"/>
      <c r="H346" s="50"/>
      <c r="J346" s="50"/>
      <c r="N346" s="50"/>
    </row>
    <row r="347">
      <c r="C347" s="51"/>
      <c r="D347" s="51"/>
      <c r="E347" s="51"/>
      <c r="F347" s="51"/>
      <c r="G347" s="51"/>
      <c r="H347" s="50"/>
      <c r="J347" s="50"/>
      <c r="N347" s="50"/>
    </row>
    <row r="348">
      <c r="C348" s="51"/>
      <c r="D348" s="51"/>
      <c r="E348" s="51"/>
      <c r="F348" s="51"/>
      <c r="G348" s="51"/>
      <c r="H348" s="50"/>
      <c r="J348" s="50"/>
      <c r="N348" s="50"/>
    </row>
    <row r="349">
      <c r="C349" s="51"/>
      <c r="D349" s="51"/>
      <c r="E349" s="51"/>
      <c r="F349" s="51"/>
      <c r="G349" s="51"/>
      <c r="H349" s="50"/>
      <c r="J349" s="50"/>
      <c r="N349" s="50"/>
    </row>
    <row r="350">
      <c r="C350" s="51"/>
      <c r="D350" s="51"/>
      <c r="E350" s="51"/>
      <c r="F350" s="51"/>
      <c r="G350" s="51"/>
      <c r="H350" s="50"/>
      <c r="J350" s="50"/>
      <c r="N350" s="50"/>
    </row>
    <row r="351">
      <c r="C351" s="51"/>
      <c r="D351" s="51"/>
      <c r="E351" s="51"/>
      <c r="F351" s="51"/>
      <c r="G351" s="51"/>
      <c r="H351" s="50"/>
      <c r="J351" s="50"/>
      <c r="N351" s="50"/>
    </row>
    <row r="352">
      <c r="C352" s="51"/>
      <c r="D352" s="51"/>
      <c r="E352" s="51"/>
      <c r="F352" s="51"/>
      <c r="G352" s="51"/>
      <c r="H352" s="50"/>
      <c r="J352" s="50"/>
      <c r="N352" s="50"/>
    </row>
    <row r="353">
      <c r="C353" s="51"/>
      <c r="D353" s="51"/>
      <c r="E353" s="51"/>
      <c r="F353" s="51"/>
      <c r="G353" s="51"/>
      <c r="H353" s="50"/>
      <c r="J353" s="50"/>
      <c r="N353" s="50"/>
    </row>
    <row r="354">
      <c r="C354" s="51"/>
      <c r="D354" s="51"/>
      <c r="E354" s="51"/>
      <c r="F354" s="51"/>
      <c r="G354" s="51"/>
      <c r="H354" s="50"/>
      <c r="J354" s="50"/>
      <c r="N354" s="50"/>
    </row>
    <row r="355">
      <c r="C355" s="51"/>
      <c r="D355" s="51"/>
      <c r="E355" s="51"/>
      <c r="F355" s="51"/>
      <c r="G355" s="51"/>
      <c r="H355" s="50"/>
      <c r="J355" s="50"/>
      <c r="N355" s="50"/>
    </row>
    <row r="356">
      <c r="C356" s="51"/>
      <c r="D356" s="51"/>
      <c r="E356" s="51"/>
      <c r="F356" s="51"/>
      <c r="G356" s="51"/>
      <c r="H356" s="50"/>
      <c r="J356" s="50"/>
      <c r="N356" s="50"/>
    </row>
    <row r="357">
      <c r="C357" s="51"/>
      <c r="D357" s="51"/>
      <c r="E357" s="51"/>
      <c r="F357" s="51"/>
      <c r="G357" s="51"/>
      <c r="H357" s="50"/>
      <c r="J357" s="50"/>
      <c r="N357" s="50"/>
    </row>
    <row r="358">
      <c r="C358" s="51"/>
      <c r="D358" s="51"/>
      <c r="E358" s="51"/>
      <c r="F358" s="51"/>
      <c r="G358" s="51"/>
      <c r="H358" s="50"/>
      <c r="J358" s="50"/>
      <c r="N358" s="50"/>
    </row>
    <row r="359">
      <c r="C359" s="51"/>
      <c r="D359" s="51"/>
      <c r="E359" s="51"/>
      <c r="F359" s="51"/>
      <c r="G359" s="51"/>
      <c r="H359" s="50"/>
      <c r="J359" s="50"/>
      <c r="N359" s="50"/>
    </row>
    <row r="360">
      <c r="C360" s="51"/>
      <c r="D360" s="51"/>
      <c r="E360" s="51"/>
      <c r="F360" s="51"/>
      <c r="G360" s="51"/>
      <c r="H360" s="50"/>
      <c r="J360" s="50"/>
      <c r="N360" s="50"/>
    </row>
    <row r="361">
      <c r="C361" s="51"/>
      <c r="D361" s="51"/>
      <c r="E361" s="51"/>
      <c r="F361" s="51"/>
      <c r="G361" s="51"/>
      <c r="H361" s="50"/>
      <c r="J361" s="50"/>
      <c r="N361" s="50"/>
    </row>
    <row r="362">
      <c r="C362" s="51"/>
      <c r="D362" s="51"/>
      <c r="E362" s="51"/>
      <c r="F362" s="51"/>
      <c r="G362" s="51"/>
      <c r="H362" s="50"/>
      <c r="J362" s="50"/>
      <c r="N362" s="50"/>
    </row>
    <row r="363">
      <c r="C363" s="51"/>
      <c r="D363" s="51"/>
      <c r="E363" s="51"/>
      <c r="F363" s="51"/>
      <c r="G363" s="51"/>
      <c r="H363" s="50"/>
      <c r="J363" s="50"/>
      <c r="N363" s="50"/>
    </row>
    <row r="364">
      <c r="C364" s="51"/>
      <c r="D364" s="51"/>
      <c r="E364" s="51"/>
      <c r="F364" s="51"/>
      <c r="G364" s="51"/>
      <c r="H364" s="50"/>
      <c r="J364" s="50"/>
      <c r="N364" s="50"/>
    </row>
    <row r="365">
      <c r="C365" s="51"/>
      <c r="D365" s="51"/>
      <c r="E365" s="51"/>
      <c r="F365" s="51"/>
      <c r="G365" s="51"/>
      <c r="H365" s="50"/>
      <c r="J365" s="50"/>
      <c r="N365" s="50"/>
    </row>
    <row r="366">
      <c r="C366" s="51"/>
      <c r="D366" s="51"/>
      <c r="E366" s="51"/>
      <c r="F366" s="51"/>
      <c r="G366" s="51"/>
      <c r="H366" s="50"/>
      <c r="J366" s="50"/>
      <c r="N366" s="50"/>
    </row>
    <row r="367">
      <c r="C367" s="51"/>
      <c r="D367" s="51"/>
      <c r="E367" s="51"/>
      <c r="F367" s="51"/>
      <c r="G367" s="51"/>
      <c r="H367" s="50"/>
      <c r="J367" s="50"/>
      <c r="N367" s="50"/>
    </row>
    <row r="368">
      <c r="C368" s="51"/>
      <c r="D368" s="51"/>
      <c r="E368" s="51"/>
      <c r="F368" s="51"/>
      <c r="G368" s="51"/>
      <c r="H368" s="50"/>
      <c r="J368" s="50"/>
      <c r="N368" s="50"/>
    </row>
    <row r="369">
      <c r="C369" s="51"/>
      <c r="D369" s="51"/>
      <c r="E369" s="51"/>
      <c r="F369" s="51"/>
      <c r="G369" s="51"/>
      <c r="H369" s="50"/>
      <c r="J369" s="50"/>
      <c r="N369" s="50"/>
    </row>
    <row r="370">
      <c r="C370" s="51"/>
      <c r="D370" s="51"/>
      <c r="E370" s="51"/>
      <c r="F370" s="51"/>
      <c r="G370" s="51"/>
      <c r="H370" s="50"/>
      <c r="J370" s="50"/>
      <c r="N370" s="50"/>
    </row>
    <row r="371">
      <c r="C371" s="51"/>
      <c r="D371" s="51"/>
      <c r="E371" s="51"/>
      <c r="F371" s="51"/>
      <c r="G371" s="51"/>
      <c r="H371" s="50"/>
      <c r="J371" s="50"/>
      <c r="N371" s="50"/>
    </row>
    <row r="372">
      <c r="C372" s="51"/>
      <c r="D372" s="51"/>
      <c r="E372" s="51"/>
      <c r="F372" s="51"/>
      <c r="G372" s="51"/>
      <c r="H372" s="50"/>
      <c r="J372" s="50"/>
      <c r="N372" s="50"/>
    </row>
    <row r="373">
      <c r="C373" s="51"/>
      <c r="D373" s="51"/>
      <c r="E373" s="51"/>
      <c r="F373" s="51"/>
      <c r="G373" s="51"/>
      <c r="H373" s="50"/>
      <c r="J373" s="50"/>
      <c r="N373" s="50"/>
    </row>
    <row r="374">
      <c r="C374" s="51"/>
      <c r="D374" s="51"/>
      <c r="E374" s="51"/>
      <c r="F374" s="51"/>
      <c r="G374" s="51"/>
      <c r="H374" s="50"/>
      <c r="J374" s="50"/>
      <c r="N374" s="50"/>
    </row>
    <row r="375">
      <c r="C375" s="51"/>
      <c r="D375" s="51"/>
      <c r="E375" s="51"/>
      <c r="F375" s="51"/>
      <c r="G375" s="51"/>
      <c r="H375" s="50"/>
      <c r="J375" s="50"/>
      <c r="N375" s="50"/>
    </row>
    <row r="376">
      <c r="C376" s="51"/>
      <c r="D376" s="51"/>
      <c r="E376" s="51"/>
      <c r="F376" s="51"/>
      <c r="G376" s="51"/>
      <c r="H376" s="50"/>
      <c r="J376" s="50"/>
      <c r="N376" s="50"/>
    </row>
    <row r="377">
      <c r="C377" s="51"/>
      <c r="D377" s="51"/>
      <c r="E377" s="51"/>
      <c r="F377" s="51"/>
      <c r="G377" s="51"/>
      <c r="H377" s="50"/>
      <c r="J377" s="50"/>
      <c r="N377" s="50"/>
    </row>
    <row r="378">
      <c r="C378" s="51"/>
      <c r="D378" s="51"/>
      <c r="E378" s="51"/>
      <c r="F378" s="51"/>
      <c r="G378" s="51"/>
      <c r="H378" s="50"/>
      <c r="J378" s="50"/>
      <c r="N378" s="50"/>
    </row>
    <row r="379">
      <c r="C379" s="51"/>
      <c r="D379" s="51"/>
      <c r="E379" s="51"/>
      <c r="F379" s="51"/>
      <c r="G379" s="51"/>
      <c r="H379" s="50"/>
      <c r="J379" s="50"/>
      <c r="N379" s="50"/>
    </row>
    <row r="380">
      <c r="C380" s="51"/>
      <c r="D380" s="51"/>
      <c r="E380" s="51"/>
      <c r="F380" s="51"/>
      <c r="G380" s="51"/>
      <c r="H380" s="50"/>
      <c r="J380" s="50"/>
      <c r="N380" s="50"/>
    </row>
    <row r="381">
      <c r="C381" s="51"/>
      <c r="D381" s="51"/>
      <c r="E381" s="51"/>
      <c r="F381" s="51"/>
      <c r="G381" s="51"/>
      <c r="H381" s="50"/>
      <c r="J381" s="50"/>
      <c r="N381" s="50"/>
    </row>
    <row r="382">
      <c r="C382" s="51"/>
      <c r="D382" s="51"/>
      <c r="E382" s="51"/>
      <c r="F382" s="51"/>
      <c r="G382" s="51"/>
      <c r="H382" s="50"/>
      <c r="J382" s="50"/>
      <c r="N382" s="50"/>
    </row>
    <row r="383">
      <c r="C383" s="51"/>
      <c r="D383" s="51"/>
      <c r="E383" s="51"/>
      <c r="F383" s="51"/>
      <c r="G383" s="51"/>
      <c r="H383" s="50"/>
      <c r="J383" s="50"/>
      <c r="N383" s="50"/>
    </row>
    <row r="384">
      <c r="C384" s="51"/>
      <c r="D384" s="51"/>
      <c r="E384" s="51"/>
      <c r="F384" s="51"/>
      <c r="G384" s="51"/>
      <c r="H384" s="50"/>
      <c r="J384" s="50"/>
      <c r="N384" s="50"/>
    </row>
    <row r="385">
      <c r="C385" s="51"/>
      <c r="D385" s="51"/>
      <c r="E385" s="51"/>
      <c r="F385" s="51"/>
      <c r="G385" s="51"/>
      <c r="H385" s="50"/>
      <c r="J385" s="50"/>
      <c r="N385" s="50"/>
    </row>
    <row r="386">
      <c r="C386" s="51"/>
      <c r="D386" s="51"/>
      <c r="E386" s="51"/>
      <c r="F386" s="51"/>
      <c r="G386" s="51"/>
      <c r="H386" s="50"/>
      <c r="J386" s="50"/>
      <c r="N386" s="50"/>
    </row>
    <row r="387">
      <c r="C387" s="51"/>
      <c r="D387" s="51"/>
      <c r="E387" s="51"/>
      <c r="F387" s="51"/>
      <c r="G387" s="51"/>
      <c r="H387" s="50"/>
      <c r="J387" s="50"/>
      <c r="N387" s="50"/>
    </row>
    <row r="388">
      <c r="C388" s="51"/>
      <c r="D388" s="51"/>
      <c r="E388" s="51"/>
      <c r="F388" s="51"/>
      <c r="G388" s="51"/>
      <c r="H388" s="50"/>
      <c r="J388" s="50"/>
      <c r="N388" s="50"/>
    </row>
    <row r="389">
      <c r="C389" s="51"/>
      <c r="D389" s="51"/>
      <c r="E389" s="51"/>
      <c r="F389" s="51"/>
      <c r="G389" s="51"/>
      <c r="H389" s="50"/>
      <c r="J389" s="50"/>
      <c r="N389" s="50"/>
    </row>
    <row r="390">
      <c r="C390" s="51"/>
      <c r="D390" s="51"/>
      <c r="E390" s="51"/>
      <c r="F390" s="51"/>
      <c r="G390" s="51"/>
      <c r="H390" s="50"/>
      <c r="J390" s="50"/>
      <c r="N390" s="50"/>
    </row>
    <row r="391">
      <c r="C391" s="51"/>
      <c r="D391" s="51"/>
      <c r="E391" s="51"/>
      <c r="F391" s="51"/>
      <c r="G391" s="51"/>
      <c r="H391" s="50"/>
      <c r="J391" s="50"/>
      <c r="N391" s="50"/>
    </row>
    <row r="392">
      <c r="C392" s="51"/>
      <c r="D392" s="51"/>
      <c r="E392" s="51"/>
      <c r="F392" s="51"/>
      <c r="G392" s="51"/>
      <c r="H392" s="50"/>
      <c r="J392" s="50"/>
      <c r="N392" s="50"/>
    </row>
    <row r="393">
      <c r="C393" s="51"/>
      <c r="D393" s="51"/>
      <c r="E393" s="51"/>
      <c r="F393" s="51"/>
      <c r="G393" s="51"/>
      <c r="H393" s="50"/>
      <c r="J393" s="50"/>
      <c r="N393" s="50"/>
    </row>
    <row r="394">
      <c r="C394" s="51"/>
      <c r="D394" s="51"/>
      <c r="E394" s="51"/>
      <c r="F394" s="51"/>
      <c r="G394" s="51"/>
      <c r="H394" s="50"/>
      <c r="J394" s="50"/>
      <c r="N394" s="50"/>
    </row>
    <row r="395">
      <c r="C395" s="51"/>
      <c r="D395" s="51"/>
      <c r="E395" s="51"/>
      <c r="F395" s="51"/>
      <c r="G395" s="51"/>
      <c r="H395" s="50"/>
      <c r="J395" s="50"/>
      <c r="N395" s="50"/>
    </row>
    <row r="396">
      <c r="C396" s="51"/>
      <c r="D396" s="51"/>
      <c r="E396" s="51"/>
      <c r="F396" s="51"/>
      <c r="G396" s="51"/>
      <c r="H396" s="50"/>
      <c r="J396" s="50"/>
      <c r="N396" s="50"/>
    </row>
    <row r="397">
      <c r="C397" s="51"/>
      <c r="D397" s="51"/>
      <c r="E397" s="51"/>
      <c r="F397" s="51"/>
      <c r="G397" s="51"/>
      <c r="H397" s="50"/>
      <c r="J397" s="50"/>
      <c r="N397" s="50"/>
    </row>
    <row r="398">
      <c r="C398" s="51"/>
      <c r="D398" s="51"/>
      <c r="E398" s="51"/>
      <c r="F398" s="51"/>
      <c r="G398" s="51"/>
      <c r="H398" s="50"/>
      <c r="J398" s="50"/>
      <c r="N398" s="50"/>
    </row>
    <row r="399">
      <c r="C399" s="51"/>
      <c r="D399" s="51"/>
      <c r="E399" s="51"/>
      <c r="F399" s="51"/>
      <c r="G399" s="51"/>
      <c r="H399" s="50"/>
      <c r="J399" s="50"/>
      <c r="N399" s="50"/>
    </row>
    <row r="400">
      <c r="C400" s="51"/>
      <c r="D400" s="51"/>
      <c r="E400" s="51"/>
      <c r="F400" s="51"/>
      <c r="G400" s="51"/>
      <c r="H400" s="50"/>
      <c r="J400" s="50"/>
      <c r="N400" s="50"/>
    </row>
    <row r="401">
      <c r="C401" s="51"/>
      <c r="D401" s="51"/>
      <c r="E401" s="51"/>
      <c r="F401" s="51"/>
      <c r="G401" s="51"/>
      <c r="H401" s="50"/>
      <c r="J401" s="50"/>
      <c r="N401" s="50"/>
    </row>
    <row r="402">
      <c r="C402" s="51"/>
      <c r="D402" s="51"/>
      <c r="E402" s="51"/>
      <c r="F402" s="51"/>
      <c r="G402" s="51"/>
      <c r="H402" s="50"/>
      <c r="J402" s="50"/>
      <c r="N402" s="50"/>
    </row>
    <row r="403">
      <c r="C403" s="51"/>
      <c r="D403" s="51"/>
      <c r="E403" s="51"/>
      <c r="F403" s="51"/>
      <c r="G403" s="51"/>
      <c r="H403" s="50"/>
      <c r="J403" s="50"/>
      <c r="N403" s="50"/>
    </row>
    <row r="404">
      <c r="C404" s="51"/>
      <c r="D404" s="51"/>
      <c r="E404" s="51"/>
      <c r="F404" s="51"/>
      <c r="G404" s="51"/>
      <c r="H404" s="50"/>
      <c r="J404" s="50"/>
      <c r="N404" s="50"/>
    </row>
    <row r="405">
      <c r="C405" s="51"/>
      <c r="D405" s="51"/>
      <c r="E405" s="51"/>
      <c r="F405" s="51"/>
      <c r="G405" s="51"/>
      <c r="H405" s="50"/>
      <c r="J405" s="50"/>
      <c r="N405" s="50"/>
    </row>
    <row r="406">
      <c r="C406" s="51"/>
      <c r="D406" s="51"/>
      <c r="E406" s="51"/>
      <c r="F406" s="51"/>
      <c r="G406" s="51"/>
      <c r="H406" s="50"/>
      <c r="J406" s="50"/>
      <c r="N406" s="50"/>
    </row>
    <row r="407">
      <c r="C407" s="51"/>
      <c r="D407" s="51"/>
      <c r="E407" s="51"/>
      <c r="F407" s="51"/>
      <c r="G407" s="51"/>
      <c r="H407" s="50"/>
      <c r="J407" s="50"/>
      <c r="N407" s="50"/>
    </row>
    <row r="408">
      <c r="C408" s="51"/>
      <c r="D408" s="51"/>
      <c r="E408" s="51"/>
      <c r="F408" s="51"/>
      <c r="G408" s="51"/>
      <c r="H408" s="50"/>
      <c r="J408" s="50"/>
      <c r="N408" s="50"/>
    </row>
    <row r="409">
      <c r="C409" s="51"/>
      <c r="D409" s="51"/>
      <c r="E409" s="51"/>
      <c r="F409" s="51"/>
      <c r="G409" s="51"/>
      <c r="H409" s="50"/>
      <c r="J409" s="50"/>
      <c r="N409" s="50"/>
    </row>
    <row r="410">
      <c r="C410" s="51"/>
      <c r="D410" s="51"/>
      <c r="E410" s="51"/>
      <c r="F410" s="51"/>
      <c r="G410" s="51"/>
      <c r="H410" s="50"/>
      <c r="J410" s="50"/>
      <c r="N410" s="50"/>
    </row>
    <row r="411">
      <c r="C411" s="51"/>
      <c r="D411" s="51"/>
      <c r="E411" s="51"/>
      <c r="F411" s="51"/>
      <c r="G411" s="51"/>
      <c r="H411" s="50"/>
      <c r="J411" s="50"/>
      <c r="N411" s="50"/>
    </row>
    <row r="412">
      <c r="C412" s="51"/>
      <c r="D412" s="51"/>
      <c r="E412" s="51"/>
      <c r="F412" s="51"/>
      <c r="G412" s="51"/>
      <c r="H412" s="50"/>
      <c r="J412" s="50"/>
      <c r="N412" s="50"/>
    </row>
    <row r="413">
      <c r="C413" s="51"/>
      <c r="D413" s="51"/>
      <c r="E413" s="51"/>
      <c r="F413" s="51"/>
      <c r="G413" s="51"/>
      <c r="H413" s="50"/>
      <c r="J413" s="50"/>
      <c r="N413" s="50"/>
    </row>
    <row r="414">
      <c r="C414" s="51"/>
      <c r="D414" s="51"/>
      <c r="E414" s="51"/>
      <c r="F414" s="51"/>
      <c r="G414" s="51"/>
      <c r="H414" s="50"/>
      <c r="J414" s="50"/>
      <c r="N414" s="50"/>
    </row>
    <row r="415">
      <c r="C415" s="51"/>
      <c r="D415" s="51"/>
      <c r="E415" s="51"/>
      <c r="F415" s="51"/>
      <c r="G415" s="51"/>
      <c r="H415" s="50"/>
      <c r="J415" s="50"/>
      <c r="N415" s="50"/>
    </row>
    <row r="416">
      <c r="C416" s="51"/>
      <c r="D416" s="51"/>
      <c r="E416" s="51"/>
      <c r="F416" s="51"/>
      <c r="G416" s="51"/>
      <c r="H416" s="50"/>
      <c r="J416" s="50"/>
      <c r="N416" s="50"/>
    </row>
    <row r="417">
      <c r="C417" s="51"/>
      <c r="D417" s="51"/>
      <c r="E417" s="51"/>
      <c r="F417" s="51"/>
      <c r="G417" s="51"/>
      <c r="H417" s="50"/>
      <c r="J417" s="50"/>
      <c r="N417" s="50"/>
    </row>
    <row r="418">
      <c r="C418" s="51"/>
      <c r="D418" s="51"/>
      <c r="E418" s="51"/>
      <c r="F418" s="51"/>
      <c r="G418" s="51"/>
      <c r="H418" s="50"/>
      <c r="J418" s="50"/>
      <c r="N418" s="50"/>
    </row>
    <row r="419">
      <c r="C419" s="51"/>
      <c r="D419" s="51"/>
      <c r="E419" s="51"/>
      <c r="F419" s="51"/>
      <c r="G419" s="51"/>
      <c r="H419" s="50"/>
      <c r="J419" s="50"/>
      <c r="N419" s="50"/>
    </row>
    <row r="420">
      <c r="C420" s="51"/>
      <c r="D420" s="51"/>
      <c r="E420" s="51"/>
      <c r="F420" s="51"/>
      <c r="G420" s="51"/>
      <c r="H420" s="50"/>
      <c r="J420" s="50"/>
      <c r="N420" s="50"/>
    </row>
    <row r="421">
      <c r="C421" s="51"/>
      <c r="D421" s="51"/>
      <c r="E421" s="51"/>
      <c r="F421" s="51"/>
      <c r="G421" s="51"/>
      <c r="H421" s="50"/>
      <c r="J421" s="50"/>
      <c r="N421" s="50"/>
    </row>
    <row r="422">
      <c r="C422" s="51"/>
      <c r="D422" s="51"/>
      <c r="E422" s="51"/>
      <c r="F422" s="51"/>
      <c r="G422" s="51"/>
      <c r="H422" s="50"/>
      <c r="J422" s="50"/>
      <c r="N422" s="50"/>
    </row>
    <row r="423">
      <c r="C423" s="51"/>
      <c r="D423" s="51"/>
      <c r="E423" s="51"/>
      <c r="F423" s="51"/>
      <c r="G423" s="51"/>
      <c r="H423" s="50"/>
      <c r="J423" s="50"/>
      <c r="N423" s="50"/>
    </row>
    <row r="424">
      <c r="C424" s="51"/>
      <c r="D424" s="51"/>
      <c r="E424" s="51"/>
      <c r="F424" s="51"/>
      <c r="G424" s="51"/>
      <c r="H424" s="50"/>
      <c r="J424" s="50"/>
      <c r="N424" s="50"/>
    </row>
    <row r="425">
      <c r="C425" s="51"/>
      <c r="D425" s="51"/>
      <c r="E425" s="51"/>
      <c r="F425" s="51"/>
      <c r="G425" s="51"/>
      <c r="H425" s="50"/>
      <c r="J425" s="50"/>
      <c r="N425" s="50"/>
    </row>
    <row r="426">
      <c r="C426" s="51"/>
      <c r="D426" s="51"/>
      <c r="E426" s="51"/>
      <c r="F426" s="51"/>
      <c r="G426" s="51"/>
      <c r="H426" s="50"/>
      <c r="J426" s="50"/>
      <c r="N426" s="50"/>
    </row>
    <row r="427">
      <c r="C427" s="51"/>
      <c r="D427" s="51"/>
      <c r="E427" s="51"/>
      <c r="F427" s="51"/>
      <c r="G427" s="51"/>
      <c r="H427" s="50"/>
      <c r="J427" s="50"/>
      <c r="N427" s="50"/>
    </row>
    <row r="428">
      <c r="C428" s="51"/>
      <c r="D428" s="51"/>
      <c r="E428" s="51"/>
      <c r="F428" s="51"/>
      <c r="G428" s="51"/>
      <c r="H428" s="50"/>
      <c r="J428" s="50"/>
      <c r="N428" s="50"/>
    </row>
    <row r="429">
      <c r="C429" s="51"/>
      <c r="D429" s="51"/>
      <c r="E429" s="51"/>
      <c r="F429" s="51"/>
      <c r="G429" s="51"/>
      <c r="H429" s="50"/>
      <c r="J429" s="50"/>
      <c r="N429" s="50"/>
    </row>
    <row r="430">
      <c r="C430" s="51"/>
      <c r="D430" s="51"/>
      <c r="E430" s="51"/>
      <c r="F430" s="51"/>
      <c r="G430" s="51"/>
      <c r="H430" s="50"/>
      <c r="J430" s="50"/>
      <c r="N430" s="50"/>
    </row>
    <row r="431">
      <c r="C431" s="51"/>
      <c r="D431" s="51"/>
      <c r="E431" s="51"/>
      <c r="F431" s="51"/>
      <c r="G431" s="51"/>
      <c r="H431" s="50"/>
      <c r="J431" s="50"/>
      <c r="N431" s="50"/>
    </row>
    <row r="432">
      <c r="C432" s="51"/>
      <c r="D432" s="51"/>
      <c r="E432" s="51"/>
      <c r="F432" s="51"/>
      <c r="G432" s="51"/>
      <c r="H432" s="50"/>
      <c r="J432" s="50"/>
      <c r="N432" s="50"/>
    </row>
    <row r="433">
      <c r="C433" s="51"/>
      <c r="D433" s="51"/>
      <c r="E433" s="51"/>
      <c r="F433" s="51"/>
      <c r="G433" s="51"/>
      <c r="H433" s="50"/>
      <c r="J433" s="50"/>
      <c r="N433" s="50"/>
    </row>
    <row r="434">
      <c r="C434" s="51"/>
      <c r="D434" s="51"/>
      <c r="E434" s="51"/>
      <c r="F434" s="51"/>
      <c r="G434" s="51"/>
      <c r="H434" s="50"/>
      <c r="J434" s="50"/>
      <c r="N434" s="50"/>
    </row>
    <row r="435">
      <c r="C435" s="51"/>
      <c r="D435" s="51"/>
      <c r="E435" s="51"/>
      <c r="F435" s="51"/>
      <c r="G435" s="51"/>
      <c r="H435" s="50"/>
      <c r="J435" s="50"/>
      <c r="N435" s="50"/>
    </row>
    <row r="436">
      <c r="C436" s="51"/>
      <c r="D436" s="51"/>
      <c r="E436" s="51"/>
      <c r="F436" s="51"/>
      <c r="G436" s="51"/>
      <c r="H436" s="50"/>
      <c r="J436" s="50"/>
      <c r="N436" s="50"/>
    </row>
    <row r="437">
      <c r="C437" s="51"/>
      <c r="D437" s="51"/>
      <c r="E437" s="51"/>
      <c r="F437" s="51"/>
      <c r="G437" s="51"/>
      <c r="H437" s="50"/>
      <c r="J437" s="50"/>
      <c r="N437" s="50"/>
    </row>
    <row r="438">
      <c r="C438" s="51"/>
      <c r="D438" s="51"/>
      <c r="E438" s="51"/>
      <c r="F438" s="51"/>
      <c r="G438" s="51"/>
      <c r="H438" s="50"/>
      <c r="J438" s="50"/>
      <c r="N438" s="50"/>
    </row>
    <row r="439">
      <c r="C439" s="51"/>
      <c r="D439" s="51"/>
      <c r="E439" s="51"/>
      <c r="F439" s="51"/>
      <c r="G439" s="51"/>
      <c r="H439" s="50"/>
      <c r="J439" s="50"/>
      <c r="N439" s="50"/>
    </row>
    <row r="440">
      <c r="C440" s="51"/>
      <c r="D440" s="51"/>
      <c r="E440" s="51"/>
      <c r="F440" s="51"/>
      <c r="G440" s="51"/>
      <c r="H440" s="50"/>
      <c r="J440" s="50"/>
      <c r="N440" s="50"/>
    </row>
    <row r="441">
      <c r="C441" s="51"/>
      <c r="D441" s="51"/>
      <c r="E441" s="51"/>
      <c r="F441" s="51"/>
      <c r="G441" s="51"/>
      <c r="H441" s="50"/>
      <c r="J441" s="50"/>
      <c r="N441" s="50"/>
    </row>
    <row r="442">
      <c r="C442" s="51"/>
      <c r="D442" s="51"/>
      <c r="E442" s="51"/>
      <c r="F442" s="51"/>
      <c r="G442" s="51"/>
      <c r="H442" s="50"/>
      <c r="J442" s="50"/>
      <c r="N442" s="50"/>
    </row>
    <row r="443">
      <c r="C443" s="51"/>
      <c r="D443" s="51"/>
      <c r="E443" s="51"/>
      <c r="F443" s="51"/>
      <c r="G443" s="51"/>
      <c r="H443" s="50"/>
      <c r="J443" s="50"/>
      <c r="N443" s="50"/>
    </row>
    <row r="444">
      <c r="C444" s="51"/>
      <c r="D444" s="51"/>
      <c r="E444" s="51"/>
      <c r="F444" s="51"/>
      <c r="G444" s="51"/>
      <c r="H444" s="50"/>
      <c r="J444" s="50"/>
      <c r="N444" s="50"/>
    </row>
    <row r="445">
      <c r="C445" s="51"/>
      <c r="D445" s="51"/>
      <c r="E445" s="51"/>
      <c r="F445" s="51"/>
      <c r="G445" s="51"/>
      <c r="H445" s="50"/>
      <c r="J445" s="50"/>
      <c r="N445" s="50"/>
    </row>
    <row r="446">
      <c r="C446" s="51"/>
      <c r="D446" s="51"/>
      <c r="E446" s="51"/>
      <c r="F446" s="51"/>
      <c r="G446" s="51"/>
      <c r="H446" s="50"/>
      <c r="J446" s="50"/>
      <c r="N446" s="50"/>
    </row>
    <row r="447">
      <c r="C447" s="51"/>
      <c r="D447" s="51"/>
      <c r="E447" s="51"/>
      <c r="F447" s="51"/>
      <c r="G447" s="51"/>
      <c r="H447" s="50"/>
      <c r="J447" s="50"/>
      <c r="N447" s="50"/>
    </row>
    <row r="448">
      <c r="C448" s="51"/>
      <c r="D448" s="51"/>
      <c r="E448" s="51"/>
      <c r="F448" s="51"/>
      <c r="G448" s="51"/>
      <c r="H448" s="50"/>
      <c r="J448" s="50"/>
      <c r="N448" s="50"/>
    </row>
    <row r="449">
      <c r="C449" s="51"/>
      <c r="D449" s="51"/>
      <c r="E449" s="51"/>
      <c r="F449" s="51"/>
      <c r="G449" s="51"/>
      <c r="H449" s="50"/>
      <c r="J449" s="50"/>
      <c r="N449" s="50"/>
    </row>
    <row r="450">
      <c r="C450" s="51"/>
      <c r="D450" s="51"/>
      <c r="E450" s="51"/>
      <c r="F450" s="51"/>
      <c r="G450" s="51"/>
      <c r="H450" s="50"/>
      <c r="J450" s="50"/>
      <c r="N450" s="50"/>
    </row>
    <row r="451">
      <c r="C451" s="51"/>
      <c r="D451" s="51"/>
      <c r="E451" s="51"/>
      <c r="F451" s="51"/>
      <c r="G451" s="51"/>
      <c r="H451" s="50"/>
      <c r="J451" s="50"/>
      <c r="N451" s="50"/>
    </row>
    <row r="452">
      <c r="C452" s="51"/>
      <c r="D452" s="51"/>
      <c r="E452" s="51"/>
      <c r="F452" s="51"/>
      <c r="G452" s="51"/>
      <c r="H452" s="50"/>
      <c r="J452" s="50"/>
      <c r="N452" s="50"/>
    </row>
    <row r="453">
      <c r="C453" s="51"/>
      <c r="D453" s="51"/>
      <c r="E453" s="51"/>
      <c r="F453" s="51"/>
      <c r="G453" s="51"/>
      <c r="H453" s="50"/>
      <c r="J453" s="50"/>
      <c r="N453" s="50"/>
    </row>
    <row r="454">
      <c r="C454" s="51"/>
      <c r="D454" s="51"/>
      <c r="E454" s="51"/>
      <c r="F454" s="51"/>
      <c r="G454" s="51"/>
      <c r="H454" s="50"/>
      <c r="J454" s="50"/>
      <c r="N454" s="50"/>
    </row>
    <row r="455">
      <c r="C455" s="51"/>
      <c r="D455" s="51"/>
      <c r="E455" s="51"/>
      <c r="F455" s="51"/>
      <c r="G455" s="51"/>
      <c r="H455" s="50"/>
      <c r="J455" s="50"/>
      <c r="N455" s="50"/>
    </row>
    <row r="456">
      <c r="C456" s="51"/>
      <c r="D456" s="51"/>
      <c r="E456" s="51"/>
      <c r="F456" s="51"/>
      <c r="G456" s="51"/>
      <c r="H456" s="50"/>
      <c r="J456" s="50"/>
      <c r="N456" s="50"/>
    </row>
    <row r="457">
      <c r="C457" s="51"/>
      <c r="D457" s="51"/>
      <c r="E457" s="51"/>
      <c r="F457" s="51"/>
      <c r="G457" s="51"/>
      <c r="H457" s="50"/>
      <c r="J457" s="50"/>
      <c r="N457" s="50"/>
    </row>
    <row r="458">
      <c r="C458" s="51"/>
      <c r="D458" s="51"/>
      <c r="E458" s="51"/>
      <c r="F458" s="51"/>
      <c r="G458" s="51"/>
      <c r="H458" s="50"/>
      <c r="J458" s="50"/>
      <c r="N458" s="50"/>
    </row>
    <row r="459">
      <c r="C459" s="51"/>
      <c r="D459" s="51"/>
      <c r="E459" s="51"/>
      <c r="F459" s="51"/>
      <c r="G459" s="51"/>
      <c r="H459" s="50"/>
      <c r="J459" s="50"/>
      <c r="N459" s="50"/>
    </row>
    <row r="460">
      <c r="C460" s="51"/>
      <c r="D460" s="51"/>
      <c r="E460" s="51"/>
      <c r="F460" s="51"/>
      <c r="G460" s="51"/>
      <c r="H460" s="50"/>
      <c r="J460" s="50"/>
      <c r="N460" s="50"/>
    </row>
    <row r="461">
      <c r="C461" s="51"/>
      <c r="D461" s="51"/>
      <c r="E461" s="51"/>
      <c r="F461" s="51"/>
      <c r="G461" s="51"/>
      <c r="H461" s="50"/>
      <c r="J461" s="50"/>
      <c r="N461" s="50"/>
    </row>
    <row r="462">
      <c r="C462" s="51"/>
      <c r="D462" s="51"/>
      <c r="E462" s="51"/>
      <c r="F462" s="51"/>
      <c r="G462" s="51"/>
      <c r="H462" s="50"/>
      <c r="J462" s="50"/>
      <c r="N462" s="50"/>
    </row>
    <row r="463">
      <c r="C463" s="51"/>
      <c r="D463" s="51"/>
      <c r="E463" s="51"/>
      <c r="F463" s="51"/>
      <c r="G463" s="51"/>
      <c r="H463" s="50"/>
      <c r="J463" s="50"/>
      <c r="N463" s="50"/>
    </row>
    <row r="464">
      <c r="C464" s="51"/>
      <c r="D464" s="51"/>
      <c r="E464" s="51"/>
      <c r="F464" s="51"/>
      <c r="G464" s="51"/>
      <c r="H464" s="50"/>
      <c r="J464" s="50"/>
      <c r="N464" s="50"/>
    </row>
    <row r="465">
      <c r="C465" s="51"/>
      <c r="D465" s="51"/>
      <c r="E465" s="51"/>
      <c r="F465" s="51"/>
      <c r="G465" s="51"/>
      <c r="H465" s="50"/>
      <c r="J465" s="50"/>
      <c r="N465" s="50"/>
    </row>
    <row r="466">
      <c r="C466" s="51"/>
      <c r="D466" s="51"/>
      <c r="E466" s="51"/>
      <c r="F466" s="51"/>
      <c r="G466" s="51"/>
      <c r="H466" s="50"/>
      <c r="J466" s="50"/>
      <c r="N466" s="50"/>
    </row>
    <row r="467">
      <c r="C467" s="51"/>
      <c r="D467" s="51"/>
      <c r="E467" s="51"/>
      <c r="F467" s="51"/>
      <c r="G467" s="51"/>
      <c r="H467" s="50"/>
      <c r="J467" s="50"/>
      <c r="N467" s="50"/>
    </row>
    <row r="468">
      <c r="C468" s="51"/>
      <c r="D468" s="51"/>
      <c r="E468" s="51"/>
      <c r="F468" s="51"/>
      <c r="G468" s="51"/>
      <c r="H468" s="50"/>
      <c r="J468" s="50"/>
      <c r="N468" s="50"/>
    </row>
    <row r="469">
      <c r="C469" s="51"/>
      <c r="D469" s="51"/>
      <c r="E469" s="51"/>
      <c r="F469" s="51"/>
      <c r="G469" s="51"/>
      <c r="H469" s="50"/>
      <c r="J469" s="50"/>
      <c r="N469" s="50"/>
    </row>
    <row r="470">
      <c r="C470" s="51"/>
      <c r="D470" s="51"/>
      <c r="E470" s="51"/>
      <c r="F470" s="51"/>
      <c r="G470" s="51"/>
      <c r="H470" s="50"/>
      <c r="J470" s="50"/>
      <c r="N470" s="50"/>
    </row>
    <row r="471">
      <c r="C471" s="51"/>
      <c r="D471" s="51"/>
      <c r="E471" s="51"/>
      <c r="F471" s="51"/>
      <c r="G471" s="51"/>
      <c r="H471" s="50"/>
      <c r="J471" s="50"/>
      <c r="N471" s="50"/>
    </row>
    <row r="472">
      <c r="C472" s="51"/>
      <c r="D472" s="51"/>
      <c r="E472" s="51"/>
      <c r="F472" s="51"/>
      <c r="G472" s="51"/>
      <c r="H472" s="50"/>
      <c r="J472" s="50"/>
      <c r="N472" s="50"/>
    </row>
    <row r="473">
      <c r="C473" s="51"/>
      <c r="D473" s="51"/>
      <c r="E473" s="51"/>
      <c r="F473" s="51"/>
      <c r="G473" s="51"/>
      <c r="H473" s="50"/>
      <c r="J473" s="50"/>
      <c r="N473" s="50"/>
    </row>
    <row r="474">
      <c r="C474" s="51"/>
      <c r="D474" s="51"/>
      <c r="E474" s="51"/>
      <c r="F474" s="51"/>
      <c r="G474" s="51"/>
      <c r="H474" s="50"/>
      <c r="J474" s="50"/>
      <c r="N474" s="50"/>
    </row>
    <row r="475">
      <c r="C475" s="51"/>
      <c r="D475" s="51"/>
      <c r="E475" s="51"/>
      <c r="F475" s="51"/>
      <c r="G475" s="51"/>
      <c r="H475" s="50"/>
      <c r="J475" s="50"/>
      <c r="N475" s="50"/>
    </row>
    <row r="476">
      <c r="C476" s="51"/>
      <c r="D476" s="51"/>
      <c r="E476" s="51"/>
      <c r="F476" s="51"/>
      <c r="G476" s="51"/>
      <c r="H476" s="50"/>
      <c r="J476" s="50"/>
      <c r="N476" s="50"/>
    </row>
    <row r="477">
      <c r="C477" s="51"/>
      <c r="D477" s="51"/>
      <c r="E477" s="51"/>
      <c r="F477" s="51"/>
      <c r="G477" s="51"/>
      <c r="H477" s="50"/>
      <c r="J477" s="50"/>
      <c r="N477" s="50"/>
    </row>
    <row r="478">
      <c r="C478" s="51"/>
      <c r="D478" s="51"/>
      <c r="E478" s="51"/>
      <c r="F478" s="51"/>
      <c r="G478" s="51"/>
      <c r="H478" s="50"/>
      <c r="J478" s="50"/>
      <c r="N478" s="50"/>
    </row>
    <row r="479">
      <c r="C479" s="51"/>
      <c r="D479" s="51"/>
      <c r="E479" s="51"/>
      <c r="F479" s="51"/>
      <c r="G479" s="51"/>
      <c r="H479" s="50"/>
      <c r="J479" s="50"/>
      <c r="N479" s="50"/>
    </row>
    <row r="480">
      <c r="C480" s="51"/>
      <c r="D480" s="51"/>
      <c r="E480" s="51"/>
      <c r="F480" s="51"/>
      <c r="G480" s="51"/>
      <c r="H480" s="50"/>
      <c r="J480" s="50"/>
      <c r="N480" s="50"/>
    </row>
    <row r="481">
      <c r="C481" s="51"/>
      <c r="D481" s="51"/>
      <c r="E481" s="51"/>
      <c r="F481" s="51"/>
      <c r="G481" s="51"/>
      <c r="H481" s="50"/>
      <c r="J481" s="50"/>
      <c r="N481" s="50"/>
    </row>
    <row r="482">
      <c r="C482" s="51"/>
      <c r="D482" s="51"/>
      <c r="E482" s="51"/>
      <c r="F482" s="51"/>
      <c r="G482" s="51"/>
      <c r="H482" s="50"/>
      <c r="J482" s="50"/>
      <c r="N482" s="50"/>
    </row>
    <row r="483">
      <c r="C483" s="51"/>
      <c r="D483" s="51"/>
      <c r="E483" s="51"/>
      <c r="F483" s="51"/>
      <c r="G483" s="51"/>
      <c r="H483" s="50"/>
      <c r="J483" s="50"/>
      <c r="N483" s="50"/>
    </row>
    <row r="484">
      <c r="C484" s="51"/>
      <c r="D484" s="51"/>
      <c r="E484" s="51"/>
      <c r="F484" s="51"/>
      <c r="G484" s="51"/>
      <c r="H484" s="50"/>
      <c r="J484" s="50"/>
      <c r="N484" s="50"/>
    </row>
    <row r="485">
      <c r="C485" s="51"/>
      <c r="D485" s="51"/>
      <c r="E485" s="51"/>
      <c r="F485" s="51"/>
      <c r="G485" s="51"/>
      <c r="H485" s="50"/>
      <c r="J485" s="50"/>
      <c r="N485" s="50"/>
    </row>
    <row r="486">
      <c r="C486" s="51"/>
      <c r="D486" s="51"/>
      <c r="E486" s="51"/>
      <c r="F486" s="51"/>
      <c r="G486" s="51"/>
      <c r="H486" s="50"/>
      <c r="J486" s="50"/>
      <c r="N486" s="50"/>
    </row>
    <row r="487">
      <c r="C487" s="51"/>
      <c r="D487" s="51"/>
      <c r="E487" s="51"/>
      <c r="F487" s="51"/>
      <c r="G487" s="51"/>
      <c r="H487" s="50"/>
      <c r="J487" s="50"/>
      <c r="N487" s="50"/>
    </row>
    <row r="488">
      <c r="C488" s="51"/>
      <c r="D488" s="51"/>
      <c r="E488" s="51"/>
      <c r="F488" s="51"/>
      <c r="G488" s="51"/>
      <c r="H488" s="50"/>
      <c r="J488" s="50"/>
      <c r="N488" s="50"/>
    </row>
    <row r="489">
      <c r="C489" s="51"/>
      <c r="D489" s="51"/>
      <c r="E489" s="51"/>
      <c r="F489" s="51"/>
      <c r="G489" s="51"/>
      <c r="H489" s="50"/>
      <c r="J489" s="50"/>
      <c r="N489" s="50"/>
    </row>
    <row r="490">
      <c r="C490" s="51"/>
      <c r="D490" s="51"/>
      <c r="E490" s="51"/>
      <c r="F490" s="51"/>
      <c r="G490" s="51"/>
      <c r="H490" s="50"/>
      <c r="J490" s="50"/>
      <c r="N490" s="50"/>
    </row>
    <row r="491">
      <c r="C491" s="51"/>
      <c r="D491" s="51"/>
      <c r="E491" s="51"/>
      <c r="F491" s="51"/>
      <c r="G491" s="51"/>
      <c r="H491" s="50"/>
      <c r="J491" s="50"/>
      <c r="N491" s="50"/>
    </row>
    <row r="492">
      <c r="C492" s="51"/>
      <c r="D492" s="51"/>
      <c r="E492" s="51"/>
      <c r="F492" s="51"/>
      <c r="G492" s="51"/>
      <c r="H492" s="50"/>
      <c r="J492" s="50"/>
      <c r="N492" s="50"/>
    </row>
    <row r="493">
      <c r="C493" s="51"/>
      <c r="D493" s="51"/>
      <c r="E493" s="51"/>
      <c r="F493" s="51"/>
      <c r="G493" s="51"/>
      <c r="H493" s="50"/>
      <c r="J493" s="50"/>
      <c r="N493" s="50"/>
    </row>
    <row r="494">
      <c r="C494" s="51"/>
      <c r="D494" s="51"/>
      <c r="E494" s="51"/>
      <c r="F494" s="51"/>
      <c r="G494" s="51"/>
      <c r="H494" s="50"/>
      <c r="J494" s="50"/>
      <c r="N494" s="50"/>
    </row>
    <row r="495">
      <c r="C495" s="51"/>
      <c r="D495" s="51"/>
      <c r="E495" s="51"/>
      <c r="F495" s="51"/>
      <c r="G495" s="51"/>
      <c r="H495" s="50"/>
      <c r="J495" s="50"/>
      <c r="N495" s="50"/>
    </row>
    <row r="496">
      <c r="C496" s="51"/>
      <c r="D496" s="51"/>
      <c r="E496" s="51"/>
      <c r="F496" s="51"/>
      <c r="G496" s="51"/>
      <c r="H496" s="50"/>
      <c r="J496" s="50"/>
      <c r="N496" s="50"/>
    </row>
    <row r="497">
      <c r="C497" s="51"/>
      <c r="D497" s="51"/>
      <c r="E497" s="51"/>
      <c r="F497" s="51"/>
      <c r="G497" s="51"/>
      <c r="H497" s="50"/>
      <c r="J497" s="50"/>
      <c r="N497" s="50"/>
    </row>
    <row r="498">
      <c r="C498" s="51"/>
      <c r="D498" s="51"/>
      <c r="E498" s="51"/>
      <c r="F498" s="51"/>
      <c r="G498" s="51"/>
      <c r="H498" s="50"/>
      <c r="J498" s="50"/>
      <c r="N498" s="50"/>
    </row>
    <row r="499">
      <c r="C499" s="51"/>
      <c r="D499" s="51"/>
      <c r="E499" s="51"/>
      <c r="F499" s="51"/>
      <c r="G499" s="51"/>
      <c r="H499" s="50"/>
      <c r="J499" s="50"/>
      <c r="N499" s="50"/>
    </row>
    <row r="500">
      <c r="C500" s="51"/>
      <c r="D500" s="51"/>
      <c r="E500" s="51"/>
      <c r="F500" s="51"/>
      <c r="G500" s="51"/>
      <c r="H500" s="50"/>
      <c r="J500" s="50"/>
      <c r="N500" s="50"/>
    </row>
    <row r="501">
      <c r="C501" s="51"/>
      <c r="D501" s="51"/>
      <c r="E501" s="51"/>
      <c r="F501" s="51"/>
      <c r="G501" s="51"/>
      <c r="H501" s="50"/>
      <c r="J501" s="50"/>
      <c r="N501" s="50"/>
    </row>
    <row r="502">
      <c r="C502" s="51"/>
      <c r="D502" s="51"/>
      <c r="E502" s="51"/>
      <c r="F502" s="51"/>
      <c r="G502" s="51"/>
      <c r="H502" s="50"/>
      <c r="J502" s="50"/>
      <c r="N502" s="50"/>
    </row>
    <row r="503">
      <c r="C503" s="51"/>
      <c r="D503" s="51"/>
      <c r="E503" s="51"/>
      <c r="F503" s="51"/>
      <c r="G503" s="51"/>
      <c r="H503" s="50"/>
      <c r="J503" s="50"/>
      <c r="N503" s="50"/>
    </row>
    <row r="504">
      <c r="C504" s="51"/>
      <c r="D504" s="51"/>
      <c r="E504" s="51"/>
      <c r="F504" s="51"/>
      <c r="G504" s="51"/>
      <c r="H504" s="50"/>
      <c r="J504" s="50"/>
      <c r="N504" s="50"/>
    </row>
    <row r="505">
      <c r="C505" s="51"/>
      <c r="D505" s="51"/>
      <c r="E505" s="51"/>
      <c r="F505" s="51"/>
      <c r="G505" s="51"/>
      <c r="H505" s="50"/>
      <c r="J505" s="50"/>
      <c r="N505" s="50"/>
    </row>
    <row r="506">
      <c r="C506" s="51"/>
      <c r="D506" s="51"/>
      <c r="E506" s="51"/>
      <c r="F506" s="51"/>
      <c r="G506" s="51"/>
      <c r="H506" s="50"/>
      <c r="J506" s="50"/>
      <c r="N506" s="50"/>
    </row>
    <row r="507">
      <c r="C507" s="51"/>
      <c r="D507" s="51"/>
      <c r="E507" s="51"/>
      <c r="F507" s="51"/>
      <c r="G507" s="51"/>
      <c r="H507" s="50"/>
      <c r="J507" s="50"/>
      <c r="N507" s="50"/>
    </row>
    <row r="508">
      <c r="C508" s="51"/>
      <c r="D508" s="51"/>
      <c r="E508" s="51"/>
      <c r="F508" s="51"/>
      <c r="G508" s="51"/>
      <c r="H508" s="50"/>
      <c r="J508" s="50"/>
      <c r="N508" s="50"/>
    </row>
    <row r="509">
      <c r="C509" s="51"/>
      <c r="D509" s="51"/>
      <c r="E509" s="51"/>
      <c r="F509" s="51"/>
      <c r="G509" s="51"/>
      <c r="H509" s="50"/>
      <c r="J509" s="50"/>
      <c r="N509" s="50"/>
    </row>
    <row r="510">
      <c r="C510" s="51"/>
      <c r="D510" s="51"/>
      <c r="E510" s="51"/>
      <c r="F510" s="51"/>
      <c r="G510" s="51"/>
      <c r="H510" s="50"/>
      <c r="J510" s="50"/>
      <c r="N510" s="50"/>
    </row>
    <row r="511">
      <c r="C511" s="51"/>
      <c r="D511" s="51"/>
      <c r="E511" s="51"/>
      <c r="F511" s="51"/>
      <c r="G511" s="51"/>
      <c r="H511" s="50"/>
      <c r="J511" s="50"/>
      <c r="N511" s="50"/>
    </row>
    <row r="512">
      <c r="C512" s="51"/>
      <c r="D512" s="51"/>
      <c r="E512" s="51"/>
      <c r="F512" s="51"/>
      <c r="G512" s="51"/>
      <c r="H512" s="50"/>
      <c r="J512" s="50"/>
      <c r="N512" s="50"/>
    </row>
    <row r="513">
      <c r="C513" s="51"/>
      <c r="D513" s="51"/>
      <c r="E513" s="51"/>
      <c r="F513" s="51"/>
      <c r="G513" s="51"/>
      <c r="H513" s="50"/>
      <c r="J513" s="50"/>
      <c r="N513" s="50"/>
    </row>
    <row r="514">
      <c r="C514" s="51"/>
      <c r="D514" s="51"/>
      <c r="E514" s="51"/>
      <c r="F514" s="51"/>
      <c r="G514" s="51"/>
      <c r="H514" s="50"/>
      <c r="J514" s="50"/>
      <c r="N514" s="50"/>
    </row>
    <row r="515">
      <c r="C515" s="51"/>
      <c r="D515" s="51"/>
      <c r="E515" s="51"/>
      <c r="F515" s="51"/>
      <c r="G515" s="51"/>
      <c r="H515" s="50"/>
      <c r="J515" s="50"/>
      <c r="N515" s="50"/>
    </row>
    <row r="516">
      <c r="C516" s="51"/>
      <c r="D516" s="51"/>
      <c r="E516" s="51"/>
      <c r="F516" s="51"/>
      <c r="G516" s="51"/>
      <c r="H516" s="50"/>
      <c r="J516" s="50"/>
      <c r="N516" s="50"/>
    </row>
    <row r="517">
      <c r="C517" s="51"/>
      <c r="D517" s="51"/>
      <c r="E517" s="51"/>
      <c r="F517" s="51"/>
      <c r="G517" s="51"/>
      <c r="H517" s="50"/>
      <c r="J517" s="50"/>
      <c r="N517" s="50"/>
    </row>
    <row r="518">
      <c r="C518" s="51"/>
      <c r="D518" s="51"/>
      <c r="E518" s="51"/>
      <c r="F518" s="51"/>
      <c r="G518" s="51"/>
      <c r="H518" s="50"/>
      <c r="J518" s="50"/>
      <c r="N518" s="50"/>
    </row>
    <row r="519">
      <c r="C519" s="51"/>
      <c r="D519" s="51"/>
      <c r="E519" s="51"/>
      <c r="F519" s="51"/>
      <c r="G519" s="51"/>
      <c r="H519" s="50"/>
      <c r="J519" s="50"/>
      <c r="N519" s="50"/>
    </row>
    <row r="520">
      <c r="C520" s="51"/>
      <c r="D520" s="51"/>
      <c r="E520" s="51"/>
      <c r="F520" s="51"/>
      <c r="G520" s="51"/>
      <c r="H520" s="50"/>
      <c r="J520" s="50"/>
      <c r="N520" s="50"/>
    </row>
    <row r="521">
      <c r="C521" s="51"/>
      <c r="D521" s="51"/>
      <c r="E521" s="51"/>
      <c r="F521" s="51"/>
      <c r="G521" s="51"/>
      <c r="H521" s="50"/>
      <c r="J521" s="50"/>
      <c r="N521" s="50"/>
    </row>
    <row r="522">
      <c r="C522" s="51"/>
      <c r="D522" s="51"/>
      <c r="E522" s="51"/>
      <c r="F522" s="51"/>
      <c r="G522" s="51"/>
      <c r="H522" s="50"/>
      <c r="J522" s="50"/>
      <c r="N522" s="50"/>
    </row>
    <row r="523">
      <c r="C523" s="51"/>
      <c r="D523" s="51"/>
      <c r="E523" s="51"/>
      <c r="F523" s="51"/>
      <c r="G523" s="51"/>
      <c r="H523" s="50"/>
      <c r="J523" s="50"/>
      <c r="N523" s="50"/>
    </row>
    <row r="524">
      <c r="C524" s="51"/>
      <c r="D524" s="51"/>
      <c r="E524" s="51"/>
      <c r="F524" s="51"/>
      <c r="G524" s="51"/>
      <c r="H524" s="50"/>
      <c r="J524" s="50"/>
      <c r="N524" s="50"/>
    </row>
    <row r="525">
      <c r="C525" s="51"/>
      <c r="D525" s="51"/>
      <c r="E525" s="51"/>
      <c r="F525" s="51"/>
      <c r="G525" s="51"/>
      <c r="H525" s="50"/>
      <c r="J525" s="50"/>
      <c r="N525" s="50"/>
    </row>
    <row r="526">
      <c r="C526" s="51"/>
      <c r="D526" s="51"/>
      <c r="E526" s="51"/>
      <c r="F526" s="51"/>
      <c r="G526" s="51"/>
      <c r="H526" s="50"/>
      <c r="J526" s="50"/>
      <c r="N526" s="50"/>
    </row>
    <row r="527">
      <c r="C527" s="51"/>
      <c r="D527" s="51"/>
      <c r="E527" s="51"/>
      <c r="F527" s="51"/>
      <c r="G527" s="51"/>
      <c r="H527" s="50"/>
      <c r="J527" s="50"/>
      <c r="N527" s="50"/>
    </row>
    <row r="528">
      <c r="C528" s="51"/>
      <c r="D528" s="51"/>
      <c r="E528" s="51"/>
      <c r="F528" s="51"/>
      <c r="G528" s="51"/>
      <c r="H528" s="50"/>
      <c r="J528" s="50"/>
      <c r="N528" s="50"/>
    </row>
    <row r="529">
      <c r="C529" s="51"/>
      <c r="D529" s="51"/>
      <c r="E529" s="51"/>
      <c r="F529" s="51"/>
      <c r="G529" s="51"/>
      <c r="H529" s="50"/>
      <c r="J529" s="50"/>
      <c r="N529" s="50"/>
    </row>
    <row r="530">
      <c r="C530" s="51"/>
      <c r="D530" s="51"/>
      <c r="E530" s="51"/>
      <c r="F530" s="51"/>
      <c r="G530" s="51"/>
      <c r="H530" s="50"/>
      <c r="J530" s="50"/>
      <c r="N530" s="50"/>
    </row>
    <row r="531">
      <c r="C531" s="51"/>
      <c r="D531" s="51"/>
      <c r="E531" s="51"/>
      <c r="F531" s="51"/>
      <c r="G531" s="51"/>
      <c r="H531" s="50"/>
      <c r="J531" s="50"/>
      <c r="N531" s="50"/>
    </row>
    <row r="532">
      <c r="C532" s="51"/>
      <c r="D532" s="51"/>
      <c r="E532" s="51"/>
      <c r="F532" s="51"/>
      <c r="G532" s="51"/>
      <c r="H532" s="50"/>
      <c r="J532" s="50"/>
      <c r="N532" s="50"/>
    </row>
    <row r="533">
      <c r="C533" s="51"/>
      <c r="D533" s="51"/>
      <c r="E533" s="51"/>
      <c r="F533" s="51"/>
      <c r="G533" s="51"/>
      <c r="H533" s="50"/>
      <c r="J533" s="50"/>
      <c r="N533" s="50"/>
    </row>
    <row r="534">
      <c r="C534" s="51"/>
      <c r="D534" s="51"/>
      <c r="E534" s="51"/>
      <c r="F534" s="51"/>
      <c r="G534" s="51"/>
      <c r="H534" s="50"/>
      <c r="J534" s="50"/>
      <c r="N534" s="50"/>
    </row>
    <row r="535">
      <c r="C535" s="51"/>
      <c r="D535" s="51"/>
      <c r="E535" s="51"/>
      <c r="F535" s="51"/>
      <c r="G535" s="51"/>
      <c r="H535" s="50"/>
      <c r="J535" s="50"/>
      <c r="N535" s="50"/>
    </row>
    <row r="536">
      <c r="C536" s="51"/>
      <c r="D536" s="51"/>
      <c r="E536" s="51"/>
      <c r="F536" s="51"/>
      <c r="G536" s="51"/>
      <c r="H536" s="50"/>
      <c r="J536" s="50"/>
      <c r="N536" s="50"/>
    </row>
    <row r="537">
      <c r="C537" s="51"/>
      <c r="D537" s="51"/>
      <c r="E537" s="51"/>
      <c r="F537" s="51"/>
      <c r="G537" s="51"/>
      <c r="H537" s="50"/>
      <c r="J537" s="50"/>
      <c r="N537" s="50"/>
    </row>
    <row r="538">
      <c r="C538" s="51"/>
      <c r="D538" s="51"/>
      <c r="E538" s="51"/>
      <c r="F538" s="51"/>
      <c r="G538" s="51"/>
      <c r="H538" s="50"/>
      <c r="J538" s="50"/>
      <c r="N538" s="50"/>
    </row>
    <row r="539">
      <c r="C539" s="51"/>
      <c r="D539" s="51"/>
      <c r="E539" s="51"/>
      <c r="F539" s="51"/>
      <c r="G539" s="51"/>
      <c r="H539" s="50"/>
      <c r="J539" s="50"/>
      <c r="N539" s="50"/>
    </row>
    <row r="540">
      <c r="C540" s="51"/>
      <c r="D540" s="51"/>
      <c r="E540" s="51"/>
      <c r="F540" s="51"/>
      <c r="G540" s="51"/>
      <c r="H540" s="50"/>
      <c r="J540" s="50"/>
      <c r="N540" s="50"/>
    </row>
    <row r="541">
      <c r="C541" s="51"/>
      <c r="D541" s="51"/>
      <c r="E541" s="51"/>
      <c r="F541" s="51"/>
      <c r="G541" s="51"/>
      <c r="H541" s="50"/>
      <c r="J541" s="50"/>
      <c r="N541" s="50"/>
    </row>
    <row r="542">
      <c r="C542" s="51"/>
      <c r="D542" s="51"/>
      <c r="E542" s="51"/>
      <c r="F542" s="51"/>
      <c r="G542" s="51"/>
      <c r="H542" s="50"/>
      <c r="J542" s="50"/>
      <c r="N542" s="50"/>
    </row>
    <row r="543">
      <c r="C543" s="51"/>
      <c r="D543" s="51"/>
      <c r="E543" s="51"/>
      <c r="F543" s="51"/>
      <c r="G543" s="51"/>
      <c r="H543" s="50"/>
      <c r="J543" s="50"/>
      <c r="N543" s="50"/>
    </row>
    <row r="544">
      <c r="C544" s="51"/>
      <c r="D544" s="51"/>
      <c r="E544" s="51"/>
      <c r="F544" s="51"/>
      <c r="G544" s="51"/>
      <c r="H544" s="50"/>
      <c r="J544" s="50"/>
      <c r="N544" s="50"/>
    </row>
    <row r="545">
      <c r="C545" s="51"/>
      <c r="D545" s="51"/>
      <c r="E545" s="51"/>
      <c r="F545" s="51"/>
      <c r="G545" s="51"/>
      <c r="H545" s="50"/>
      <c r="J545" s="50"/>
      <c r="N545" s="50"/>
    </row>
    <row r="546">
      <c r="C546" s="51"/>
      <c r="D546" s="51"/>
      <c r="E546" s="51"/>
      <c r="F546" s="51"/>
      <c r="G546" s="51"/>
      <c r="H546" s="50"/>
      <c r="J546" s="50"/>
      <c r="N546" s="50"/>
    </row>
    <row r="547">
      <c r="C547" s="51"/>
      <c r="D547" s="51"/>
      <c r="E547" s="51"/>
      <c r="F547" s="51"/>
      <c r="G547" s="51"/>
      <c r="H547" s="50"/>
      <c r="J547" s="50"/>
      <c r="N547" s="50"/>
    </row>
    <row r="548">
      <c r="C548" s="51"/>
      <c r="D548" s="51"/>
      <c r="E548" s="51"/>
      <c r="F548" s="51"/>
      <c r="G548" s="51"/>
      <c r="H548" s="50"/>
      <c r="J548" s="50"/>
      <c r="N548" s="50"/>
    </row>
    <row r="549">
      <c r="C549" s="51"/>
      <c r="D549" s="51"/>
      <c r="E549" s="51"/>
      <c r="F549" s="51"/>
      <c r="G549" s="51"/>
      <c r="H549" s="50"/>
      <c r="J549" s="50"/>
      <c r="N549" s="50"/>
    </row>
    <row r="550">
      <c r="C550" s="51"/>
      <c r="D550" s="51"/>
      <c r="E550" s="51"/>
      <c r="F550" s="51"/>
      <c r="G550" s="51"/>
      <c r="H550" s="50"/>
      <c r="J550" s="50"/>
      <c r="N550" s="50"/>
    </row>
    <row r="551">
      <c r="C551" s="51"/>
      <c r="D551" s="51"/>
      <c r="E551" s="51"/>
      <c r="F551" s="51"/>
      <c r="G551" s="51"/>
      <c r="H551" s="50"/>
      <c r="J551" s="50"/>
      <c r="N551" s="50"/>
    </row>
    <row r="552">
      <c r="C552" s="51"/>
      <c r="D552" s="51"/>
      <c r="E552" s="51"/>
      <c r="F552" s="51"/>
      <c r="G552" s="51"/>
      <c r="H552" s="50"/>
      <c r="J552" s="50"/>
      <c r="N552" s="50"/>
    </row>
    <row r="553">
      <c r="C553" s="51"/>
      <c r="D553" s="51"/>
      <c r="E553" s="51"/>
      <c r="F553" s="51"/>
      <c r="G553" s="51"/>
      <c r="H553" s="50"/>
      <c r="J553" s="50"/>
      <c r="N553" s="50"/>
    </row>
    <row r="554">
      <c r="C554" s="51"/>
      <c r="D554" s="51"/>
      <c r="E554" s="51"/>
      <c r="F554" s="51"/>
      <c r="G554" s="51"/>
      <c r="H554" s="50"/>
      <c r="J554" s="50"/>
      <c r="N554" s="50"/>
    </row>
    <row r="555">
      <c r="C555" s="51"/>
      <c r="D555" s="51"/>
      <c r="E555" s="51"/>
      <c r="F555" s="51"/>
      <c r="G555" s="51"/>
      <c r="H555" s="50"/>
      <c r="J555" s="50"/>
      <c r="N555" s="50"/>
    </row>
    <row r="556">
      <c r="C556" s="51"/>
      <c r="D556" s="51"/>
      <c r="E556" s="51"/>
      <c r="F556" s="51"/>
      <c r="G556" s="51"/>
      <c r="H556" s="50"/>
      <c r="J556" s="50"/>
      <c r="N556" s="50"/>
    </row>
    <row r="557">
      <c r="C557" s="51"/>
      <c r="D557" s="51"/>
      <c r="E557" s="51"/>
      <c r="F557" s="51"/>
      <c r="G557" s="51"/>
      <c r="H557" s="50"/>
      <c r="J557" s="50"/>
      <c r="N557" s="50"/>
    </row>
    <row r="558">
      <c r="C558" s="51"/>
      <c r="D558" s="51"/>
      <c r="E558" s="51"/>
      <c r="F558" s="51"/>
      <c r="G558" s="51"/>
      <c r="H558" s="50"/>
      <c r="J558" s="50"/>
      <c r="N558" s="50"/>
    </row>
    <row r="559">
      <c r="C559" s="51"/>
      <c r="D559" s="51"/>
      <c r="E559" s="51"/>
      <c r="F559" s="51"/>
      <c r="G559" s="51"/>
      <c r="H559" s="50"/>
      <c r="J559" s="50"/>
      <c r="N559" s="50"/>
    </row>
    <row r="560">
      <c r="C560" s="51"/>
      <c r="D560" s="51"/>
      <c r="E560" s="51"/>
      <c r="F560" s="51"/>
      <c r="G560" s="51"/>
      <c r="H560" s="50"/>
      <c r="J560" s="50"/>
      <c r="N560" s="50"/>
    </row>
    <row r="561">
      <c r="C561" s="51"/>
      <c r="D561" s="51"/>
      <c r="E561" s="51"/>
      <c r="F561" s="51"/>
      <c r="G561" s="51"/>
      <c r="H561" s="50"/>
      <c r="J561" s="50"/>
      <c r="N561" s="50"/>
    </row>
    <row r="562">
      <c r="C562" s="51"/>
      <c r="D562" s="51"/>
      <c r="E562" s="51"/>
      <c r="F562" s="51"/>
      <c r="G562" s="51"/>
      <c r="H562" s="50"/>
      <c r="J562" s="50"/>
      <c r="N562" s="50"/>
    </row>
    <row r="563">
      <c r="C563" s="51"/>
      <c r="D563" s="51"/>
      <c r="E563" s="51"/>
      <c r="F563" s="51"/>
      <c r="G563" s="51"/>
      <c r="H563" s="50"/>
      <c r="J563" s="50"/>
      <c r="N563" s="50"/>
    </row>
    <row r="564">
      <c r="C564" s="51"/>
      <c r="D564" s="51"/>
      <c r="E564" s="51"/>
      <c r="F564" s="51"/>
      <c r="G564" s="51"/>
      <c r="H564" s="50"/>
      <c r="J564" s="50"/>
      <c r="N564" s="50"/>
    </row>
    <row r="565">
      <c r="C565" s="51"/>
      <c r="D565" s="51"/>
      <c r="E565" s="51"/>
      <c r="F565" s="51"/>
      <c r="G565" s="51"/>
      <c r="H565" s="50"/>
      <c r="J565" s="50"/>
      <c r="N565" s="50"/>
    </row>
    <row r="566">
      <c r="C566" s="51"/>
      <c r="D566" s="51"/>
      <c r="E566" s="51"/>
      <c r="F566" s="51"/>
      <c r="G566" s="51"/>
      <c r="H566" s="50"/>
      <c r="J566" s="50"/>
      <c r="N566" s="50"/>
    </row>
    <row r="567">
      <c r="C567" s="51"/>
      <c r="D567" s="51"/>
      <c r="E567" s="51"/>
      <c r="F567" s="51"/>
      <c r="G567" s="51"/>
      <c r="H567" s="50"/>
      <c r="J567" s="50"/>
      <c r="N567" s="50"/>
    </row>
    <row r="568">
      <c r="C568" s="51"/>
      <c r="D568" s="51"/>
      <c r="E568" s="51"/>
      <c r="F568" s="51"/>
      <c r="G568" s="51"/>
      <c r="H568" s="50"/>
      <c r="J568" s="50"/>
      <c r="N568" s="50"/>
    </row>
    <row r="569">
      <c r="C569" s="51"/>
      <c r="D569" s="51"/>
      <c r="E569" s="51"/>
      <c r="F569" s="51"/>
      <c r="G569" s="51"/>
      <c r="H569" s="50"/>
      <c r="J569" s="50"/>
      <c r="N569" s="50"/>
    </row>
    <row r="570">
      <c r="C570" s="51"/>
      <c r="D570" s="51"/>
      <c r="E570" s="51"/>
      <c r="F570" s="51"/>
      <c r="G570" s="51"/>
      <c r="H570" s="50"/>
      <c r="J570" s="50"/>
      <c r="N570" s="50"/>
    </row>
    <row r="571">
      <c r="C571" s="51"/>
      <c r="D571" s="51"/>
      <c r="E571" s="51"/>
      <c r="F571" s="51"/>
      <c r="G571" s="51"/>
      <c r="H571" s="50"/>
      <c r="J571" s="50"/>
      <c r="N571" s="50"/>
    </row>
    <row r="572">
      <c r="C572" s="51"/>
      <c r="D572" s="51"/>
      <c r="E572" s="51"/>
      <c r="F572" s="51"/>
      <c r="G572" s="51"/>
      <c r="H572" s="50"/>
      <c r="J572" s="50"/>
      <c r="N572" s="50"/>
    </row>
    <row r="573">
      <c r="C573" s="51"/>
      <c r="D573" s="51"/>
      <c r="E573" s="51"/>
      <c r="F573" s="51"/>
      <c r="G573" s="51"/>
      <c r="H573" s="50"/>
      <c r="J573" s="50"/>
      <c r="N573" s="50"/>
    </row>
    <row r="574">
      <c r="C574" s="51"/>
      <c r="D574" s="51"/>
      <c r="E574" s="51"/>
      <c r="F574" s="51"/>
      <c r="G574" s="51"/>
      <c r="H574" s="50"/>
      <c r="J574" s="50"/>
      <c r="N574" s="50"/>
    </row>
    <row r="575">
      <c r="C575" s="51"/>
      <c r="D575" s="51"/>
      <c r="E575" s="51"/>
      <c r="F575" s="51"/>
      <c r="G575" s="51"/>
      <c r="H575" s="50"/>
      <c r="J575" s="50"/>
      <c r="N575" s="50"/>
    </row>
    <row r="576">
      <c r="C576" s="51"/>
      <c r="D576" s="51"/>
      <c r="E576" s="51"/>
      <c r="F576" s="51"/>
      <c r="G576" s="51"/>
      <c r="H576" s="50"/>
      <c r="J576" s="50"/>
      <c r="N576" s="50"/>
    </row>
    <row r="577">
      <c r="C577" s="51"/>
      <c r="D577" s="51"/>
      <c r="E577" s="51"/>
      <c r="F577" s="51"/>
      <c r="G577" s="51"/>
      <c r="H577" s="50"/>
      <c r="J577" s="50"/>
      <c r="N577" s="50"/>
    </row>
    <row r="578">
      <c r="C578" s="51"/>
      <c r="D578" s="51"/>
      <c r="E578" s="51"/>
      <c r="F578" s="51"/>
      <c r="G578" s="51"/>
      <c r="H578" s="50"/>
      <c r="J578" s="50"/>
      <c r="N578" s="50"/>
    </row>
    <row r="579">
      <c r="C579" s="51"/>
      <c r="D579" s="51"/>
      <c r="E579" s="51"/>
      <c r="F579" s="51"/>
      <c r="G579" s="51"/>
      <c r="H579" s="50"/>
      <c r="J579" s="50"/>
      <c r="N579" s="50"/>
    </row>
    <row r="580">
      <c r="C580" s="51"/>
      <c r="D580" s="51"/>
      <c r="E580" s="51"/>
      <c r="F580" s="51"/>
      <c r="G580" s="51"/>
      <c r="H580" s="50"/>
      <c r="J580" s="50"/>
      <c r="N580" s="50"/>
    </row>
    <row r="581">
      <c r="C581" s="51"/>
      <c r="D581" s="51"/>
      <c r="E581" s="51"/>
      <c r="F581" s="51"/>
      <c r="G581" s="51"/>
      <c r="H581" s="50"/>
      <c r="J581" s="50"/>
      <c r="N581" s="50"/>
    </row>
    <row r="582">
      <c r="C582" s="51"/>
      <c r="D582" s="51"/>
      <c r="E582" s="51"/>
      <c r="F582" s="51"/>
      <c r="G582" s="51"/>
      <c r="H582" s="50"/>
      <c r="J582" s="50"/>
      <c r="N582" s="50"/>
    </row>
    <row r="583">
      <c r="C583" s="51"/>
      <c r="D583" s="51"/>
      <c r="E583" s="51"/>
      <c r="F583" s="51"/>
      <c r="G583" s="51"/>
      <c r="H583" s="50"/>
      <c r="J583" s="50"/>
      <c r="N583" s="50"/>
    </row>
    <row r="584">
      <c r="C584" s="51"/>
      <c r="D584" s="51"/>
      <c r="E584" s="51"/>
      <c r="F584" s="51"/>
      <c r="G584" s="51"/>
      <c r="H584" s="50"/>
      <c r="J584" s="50"/>
      <c r="N584" s="50"/>
    </row>
    <row r="585">
      <c r="C585" s="51"/>
      <c r="D585" s="51"/>
      <c r="E585" s="51"/>
      <c r="F585" s="51"/>
      <c r="G585" s="51"/>
      <c r="H585" s="50"/>
      <c r="J585" s="50"/>
      <c r="N585" s="50"/>
    </row>
    <row r="586">
      <c r="C586" s="51"/>
      <c r="D586" s="51"/>
      <c r="E586" s="51"/>
      <c r="F586" s="51"/>
      <c r="G586" s="51"/>
      <c r="H586" s="50"/>
      <c r="J586" s="50"/>
      <c r="N586" s="50"/>
    </row>
    <row r="587">
      <c r="C587" s="51"/>
      <c r="D587" s="51"/>
      <c r="E587" s="51"/>
      <c r="F587" s="51"/>
      <c r="G587" s="51"/>
      <c r="H587" s="50"/>
      <c r="J587" s="50"/>
      <c r="N587" s="50"/>
    </row>
    <row r="588">
      <c r="C588" s="51"/>
      <c r="D588" s="51"/>
      <c r="E588" s="51"/>
      <c r="F588" s="51"/>
      <c r="G588" s="51"/>
      <c r="H588" s="50"/>
      <c r="J588" s="50"/>
      <c r="N588" s="50"/>
    </row>
    <row r="589">
      <c r="C589" s="51"/>
      <c r="D589" s="51"/>
      <c r="E589" s="51"/>
      <c r="F589" s="51"/>
      <c r="G589" s="51"/>
      <c r="H589" s="50"/>
      <c r="J589" s="50"/>
      <c r="N589" s="50"/>
    </row>
    <row r="590">
      <c r="C590" s="51"/>
      <c r="D590" s="51"/>
      <c r="E590" s="51"/>
      <c r="F590" s="51"/>
      <c r="G590" s="51"/>
      <c r="H590" s="50"/>
      <c r="J590" s="50"/>
      <c r="N590" s="50"/>
    </row>
    <row r="591">
      <c r="C591" s="51"/>
      <c r="D591" s="51"/>
      <c r="E591" s="51"/>
      <c r="F591" s="51"/>
      <c r="G591" s="51"/>
      <c r="H591" s="50"/>
      <c r="J591" s="50"/>
      <c r="N591" s="50"/>
    </row>
    <row r="592">
      <c r="C592" s="51"/>
      <c r="D592" s="51"/>
      <c r="E592" s="51"/>
      <c r="F592" s="51"/>
      <c r="G592" s="51"/>
      <c r="H592" s="50"/>
      <c r="J592" s="50"/>
      <c r="N592" s="50"/>
    </row>
    <row r="593">
      <c r="C593" s="51"/>
      <c r="D593" s="51"/>
      <c r="E593" s="51"/>
      <c r="F593" s="51"/>
      <c r="G593" s="51"/>
      <c r="H593" s="50"/>
      <c r="J593" s="50"/>
      <c r="N593" s="50"/>
    </row>
    <row r="594">
      <c r="C594" s="51"/>
      <c r="D594" s="51"/>
      <c r="E594" s="51"/>
      <c r="F594" s="51"/>
      <c r="G594" s="51"/>
      <c r="H594" s="50"/>
      <c r="J594" s="50"/>
      <c r="N594" s="50"/>
    </row>
    <row r="595">
      <c r="C595" s="51"/>
      <c r="D595" s="51"/>
      <c r="E595" s="51"/>
      <c r="F595" s="51"/>
      <c r="G595" s="51"/>
      <c r="H595" s="50"/>
      <c r="J595" s="50"/>
      <c r="N595" s="50"/>
    </row>
    <row r="596">
      <c r="C596" s="51"/>
      <c r="D596" s="51"/>
      <c r="E596" s="51"/>
      <c r="F596" s="51"/>
      <c r="G596" s="51"/>
      <c r="H596" s="50"/>
      <c r="J596" s="50"/>
      <c r="N596" s="50"/>
    </row>
    <row r="597">
      <c r="C597" s="51"/>
      <c r="D597" s="51"/>
      <c r="E597" s="51"/>
      <c r="F597" s="51"/>
      <c r="G597" s="51"/>
      <c r="H597" s="50"/>
      <c r="J597" s="50"/>
      <c r="N597" s="50"/>
    </row>
    <row r="598">
      <c r="C598" s="51"/>
      <c r="D598" s="51"/>
      <c r="E598" s="51"/>
      <c r="F598" s="51"/>
      <c r="G598" s="51"/>
      <c r="H598" s="50"/>
      <c r="J598" s="50"/>
      <c r="N598" s="50"/>
    </row>
    <row r="599">
      <c r="C599" s="51"/>
      <c r="D599" s="51"/>
      <c r="E599" s="51"/>
      <c r="F599" s="51"/>
      <c r="G599" s="51"/>
      <c r="H599" s="50"/>
      <c r="J599" s="50"/>
      <c r="N599" s="50"/>
    </row>
    <row r="600">
      <c r="C600" s="51"/>
      <c r="D600" s="51"/>
      <c r="E600" s="51"/>
      <c r="F600" s="51"/>
      <c r="G600" s="51"/>
      <c r="H600" s="50"/>
      <c r="J600" s="50"/>
      <c r="N600" s="50"/>
    </row>
    <row r="601">
      <c r="C601" s="51"/>
      <c r="D601" s="51"/>
      <c r="E601" s="51"/>
      <c r="F601" s="51"/>
      <c r="G601" s="51"/>
      <c r="H601" s="50"/>
      <c r="J601" s="50"/>
      <c r="N601" s="50"/>
    </row>
    <row r="602">
      <c r="C602" s="51"/>
      <c r="D602" s="51"/>
      <c r="E602" s="51"/>
      <c r="F602" s="51"/>
      <c r="G602" s="51"/>
      <c r="H602" s="50"/>
      <c r="J602" s="50"/>
      <c r="N602" s="50"/>
    </row>
    <row r="603">
      <c r="C603" s="51"/>
      <c r="D603" s="51"/>
      <c r="E603" s="51"/>
      <c r="F603" s="51"/>
      <c r="G603" s="51"/>
      <c r="H603" s="50"/>
      <c r="J603" s="50"/>
      <c r="N603" s="50"/>
    </row>
    <row r="604">
      <c r="C604" s="51"/>
      <c r="D604" s="51"/>
      <c r="E604" s="51"/>
      <c r="F604" s="51"/>
      <c r="G604" s="51"/>
      <c r="H604" s="50"/>
      <c r="J604" s="50"/>
      <c r="N604" s="50"/>
    </row>
    <row r="605">
      <c r="C605" s="51"/>
      <c r="D605" s="51"/>
      <c r="E605" s="51"/>
      <c r="F605" s="51"/>
      <c r="G605" s="51"/>
      <c r="H605" s="50"/>
      <c r="J605" s="50"/>
      <c r="N605" s="50"/>
    </row>
    <row r="606">
      <c r="C606" s="51"/>
      <c r="D606" s="51"/>
      <c r="E606" s="51"/>
      <c r="F606" s="51"/>
      <c r="G606" s="51"/>
      <c r="H606" s="50"/>
      <c r="J606" s="50"/>
      <c r="N606" s="50"/>
    </row>
    <row r="607">
      <c r="C607" s="51"/>
      <c r="D607" s="51"/>
      <c r="E607" s="51"/>
      <c r="F607" s="51"/>
      <c r="G607" s="51"/>
      <c r="H607" s="50"/>
      <c r="J607" s="50"/>
      <c r="N607" s="50"/>
    </row>
    <row r="608">
      <c r="C608" s="51"/>
      <c r="D608" s="51"/>
      <c r="E608" s="51"/>
      <c r="F608" s="51"/>
      <c r="G608" s="51"/>
      <c r="H608" s="50"/>
      <c r="J608" s="50"/>
      <c r="N608" s="50"/>
    </row>
    <row r="609">
      <c r="C609" s="51"/>
      <c r="D609" s="51"/>
      <c r="E609" s="51"/>
      <c r="F609" s="51"/>
      <c r="G609" s="51"/>
      <c r="H609" s="50"/>
      <c r="J609" s="50"/>
      <c r="N609" s="50"/>
    </row>
    <row r="610">
      <c r="C610" s="51"/>
      <c r="D610" s="51"/>
      <c r="E610" s="51"/>
      <c r="F610" s="51"/>
      <c r="G610" s="51"/>
      <c r="H610" s="50"/>
      <c r="J610" s="50"/>
      <c r="N610" s="50"/>
    </row>
    <row r="611">
      <c r="C611" s="51"/>
      <c r="D611" s="51"/>
      <c r="E611" s="51"/>
      <c r="F611" s="51"/>
      <c r="G611" s="51"/>
      <c r="H611" s="50"/>
      <c r="J611" s="50"/>
      <c r="N611" s="50"/>
    </row>
    <row r="612">
      <c r="C612" s="51"/>
      <c r="D612" s="51"/>
      <c r="E612" s="51"/>
      <c r="F612" s="51"/>
      <c r="G612" s="51"/>
      <c r="H612" s="50"/>
      <c r="J612" s="50"/>
      <c r="N612" s="50"/>
    </row>
    <row r="613">
      <c r="C613" s="51"/>
      <c r="D613" s="51"/>
      <c r="E613" s="51"/>
      <c r="F613" s="51"/>
      <c r="G613" s="51"/>
      <c r="H613" s="50"/>
      <c r="J613" s="50"/>
      <c r="N613" s="50"/>
    </row>
    <row r="614">
      <c r="C614" s="51"/>
      <c r="D614" s="51"/>
      <c r="E614" s="51"/>
      <c r="F614" s="51"/>
      <c r="G614" s="51"/>
      <c r="H614" s="50"/>
      <c r="J614" s="50"/>
      <c r="N614" s="50"/>
    </row>
    <row r="615">
      <c r="C615" s="51"/>
      <c r="D615" s="51"/>
      <c r="E615" s="51"/>
      <c r="F615" s="51"/>
      <c r="G615" s="51"/>
      <c r="H615" s="50"/>
      <c r="J615" s="50"/>
      <c r="N615" s="50"/>
    </row>
    <row r="616">
      <c r="C616" s="51"/>
      <c r="D616" s="51"/>
      <c r="E616" s="51"/>
      <c r="F616" s="51"/>
      <c r="G616" s="51"/>
      <c r="H616" s="50"/>
      <c r="J616" s="50"/>
      <c r="N616" s="50"/>
    </row>
    <row r="617">
      <c r="C617" s="51"/>
      <c r="D617" s="51"/>
      <c r="E617" s="51"/>
      <c r="F617" s="51"/>
      <c r="G617" s="51"/>
      <c r="H617" s="50"/>
      <c r="J617" s="50"/>
      <c r="N617" s="50"/>
    </row>
    <row r="618">
      <c r="C618" s="51"/>
      <c r="D618" s="51"/>
      <c r="E618" s="51"/>
      <c r="F618" s="51"/>
      <c r="G618" s="51"/>
      <c r="H618" s="50"/>
      <c r="J618" s="50"/>
      <c r="N618" s="50"/>
    </row>
    <row r="619">
      <c r="C619" s="51"/>
      <c r="D619" s="51"/>
      <c r="E619" s="51"/>
      <c r="F619" s="51"/>
      <c r="G619" s="51"/>
      <c r="H619" s="50"/>
      <c r="J619" s="50"/>
      <c r="N619" s="50"/>
    </row>
    <row r="620">
      <c r="C620" s="51"/>
      <c r="D620" s="51"/>
      <c r="E620" s="51"/>
      <c r="F620" s="51"/>
      <c r="G620" s="51"/>
      <c r="H620" s="50"/>
      <c r="J620" s="50"/>
      <c r="N620" s="50"/>
    </row>
    <row r="621">
      <c r="C621" s="51"/>
      <c r="D621" s="51"/>
      <c r="E621" s="51"/>
      <c r="F621" s="51"/>
      <c r="G621" s="51"/>
      <c r="H621" s="50"/>
      <c r="J621" s="50"/>
      <c r="N621" s="50"/>
    </row>
    <row r="622">
      <c r="C622" s="51"/>
      <c r="D622" s="51"/>
      <c r="E622" s="51"/>
      <c r="F622" s="51"/>
      <c r="G622" s="51"/>
      <c r="H622" s="50"/>
      <c r="J622" s="50"/>
      <c r="N622" s="50"/>
    </row>
    <row r="623">
      <c r="C623" s="51"/>
      <c r="D623" s="51"/>
      <c r="E623" s="51"/>
      <c r="F623" s="51"/>
      <c r="G623" s="51"/>
      <c r="H623" s="50"/>
      <c r="J623" s="50"/>
      <c r="N623" s="50"/>
    </row>
    <row r="624">
      <c r="C624" s="51"/>
      <c r="D624" s="51"/>
      <c r="E624" s="51"/>
      <c r="F624" s="51"/>
      <c r="G624" s="51"/>
      <c r="H624" s="50"/>
      <c r="J624" s="50"/>
      <c r="N624" s="50"/>
    </row>
    <row r="625">
      <c r="C625" s="51"/>
      <c r="D625" s="51"/>
      <c r="E625" s="51"/>
      <c r="F625" s="51"/>
      <c r="G625" s="51"/>
      <c r="H625" s="50"/>
      <c r="J625" s="50"/>
      <c r="N625" s="50"/>
    </row>
    <row r="626">
      <c r="C626" s="51"/>
      <c r="D626" s="51"/>
      <c r="E626" s="51"/>
      <c r="F626" s="51"/>
      <c r="G626" s="51"/>
      <c r="H626" s="50"/>
      <c r="J626" s="50"/>
      <c r="N626" s="50"/>
    </row>
    <row r="627">
      <c r="C627" s="51"/>
      <c r="D627" s="51"/>
      <c r="E627" s="51"/>
      <c r="F627" s="51"/>
      <c r="G627" s="51"/>
      <c r="H627" s="50"/>
      <c r="J627" s="50"/>
      <c r="N627" s="50"/>
    </row>
    <row r="628">
      <c r="C628" s="51"/>
      <c r="D628" s="51"/>
      <c r="E628" s="51"/>
      <c r="F628" s="51"/>
      <c r="G628" s="51"/>
      <c r="H628" s="50"/>
      <c r="J628" s="50"/>
      <c r="N628" s="50"/>
    </row>
    <row r="629">
      <c r="C629" s="51"/>
      <c r="D629" s="51"/>
      <c r="E629" s="51"/>
      <c r="F629" s="51"/>
      <c r="G629" s="51"/>
      <c r="H629" s="50"/>
      <c r="J629" s="50"/>
      <c r="N629" s="50"/>
    </row>
    <row r="630">
      <c r="C630" s="51"/>
      <c r="D630" s="51"/>
      <c r="E630" s="51"/>
      <c r="F630" s="51"/>
      <c r="G630" s="51"/>
      <c r="H630" s="50"/>
      <c r="J630" s="50"/>
      <c r="N630" s="50"/>
    </row>
    <row r="631">
      <c r="C631" s="51"/>
      <c r="D631" s="51"/>
      <c r="E631" s="51"/>
      <c r="F631" s="51"/>
      <c r="G631" s="51"/>
      <c r="H631" s="50"/>
      <c r="J631" s="50"/>
      <c r="N631" s="50"/>
    </row>
    <row r="632">
      <c r="C632" s="51"/>
      <c r="D632" s="51"/>
      <c r="E632" s="51"/>
      <c r="F632" s="51"/>
      <c r="G632" s="51"/>
      <c r="H632" s="50"/>
      <c r="J632" s="50"/>
      <c r="N632" s="50"/>
    </row>
    <row r="633">
      <c r="C633" s="51"/>
      <c r="D633" s="51"/>
      <c r="E633" s="51"/>
      <c r="F633" s="51"/>
      <c r="G633" s="51"/>
      <c r="H633" s="50"/>
      <c r="J633" s="50"/>
      <c r="N633" s="50"/>
    </row>
    <row r="634">
      <c r="C634" s="51"/>
      <c r="D634" s="51"/>
      <c r="E634" s="51"/>
      <c r="F634" s="51"/>
      <c r="G634" s="51"/>
      <c r="H634" s="50"/>
      <c r="J634" s="50"/>
      <c r="N634" s="50"/>
    </row>
    <row r="635">
      <c r="C635" s="51"/>
      <c r="D635" s="51"/>
      <c r="E635" s="51"/>
      <c r="F635" s="51"/>
      <c r="G635" s="51"/>
      <c r="H635" s="50"/>
      <c r="J635" s="50"/>
      <c r="N635" s="50"/>
    </row>
    <row r="636">
      <c r="C636" s="51"/>
      <c r="D636" s="51"/>
      <c r="E636" s="51"/>
      <c r="F636" s="51"/>
      <c r="G636" s="51"/>
      <c r="H636" s="50"/>
      <c r="J636" s="50"/>
      <c r="N636" s="50"/>
    </row>
    <row r="637">
      <c r="C637" s="51"/>
      <c r="D637" s="51"/>
      <c r="E637" s="51"/>
      <c r="F637" s="51"/>
      <c r="G637" s="51"/>
      <c r="H637" s="50"/>
      <c r="J637" s="50"/>
      <c r="N637" s="50"/>
    </row>
    <row r="638">
      <c r="C638" s="51"/>
      <c r="D638" s="51"/>
      <c r="E638" s="51"/>
      <c r="F638" s="51"/>
      <c r="G638" s="51"/>
      <c r="H638" s="50"/>
      <c r="J638" s="50"/>
      <c r="N638" s="50"/>
    </row>
    <row r="639">
      <c r="C639" s="51"/>
      <c r="D639" s="51"/>
      <c r="E639" s="51"/>
      <c r="F639" s="51"/>
      <c r="G639" s="51"/>
      <c r="H639" s="50"/>
      <c r="J639" s="50"/>
      <c r="N639" s="50"/>
    </row>
    <row r="640">
      <c r="C640" s="51"/>
      <c r="D640" s="51"/>
      <c r="E640" s="51"/>
      <c r="F640" s="51"/>
      <c r="G640" s="51"/>
      <c r="H640" s="50"/>
      <c r="J640" s="50"/>
      <c r="N640" s="50"/>
    </row>
    <row r="641">
      <c r="C641" s="51"/>
      <c r="D641" s="51"/>
      <c r="E641" s="51"/>
      <c r="F641" s="51"/>
      <c r="G641" s="51"/>
      <c r="H641" s="50"/>
      <c r="J641" s="50"/>
      <c r="N641" s="50"/>
    </row>
    <row r="642">
      <c r="C642" s="51"/>
      <c r="D642" s="51"/>
      <c r="E642" s="51"/>
      <c r="F642" s="51"/>
      <c r="G642" s="51"/>
      <c r="H642" s="50"/>
      <c r="J642" s="50"/>
      <c r="N642" s="50"/>
    </row>
    <row r="643">
      <c r="C643" s="51"/>
      <c r="D643" s="51"/>
      <c r="E643" s="51"/>
      <c r="F643" s="51"/>
      <c r="G643" s="51"/>
      <c r="H643" s="50"/>
      <c r="J643" s="50"/>
      <c r="N643" s="50"/>
    </row>
    <row r="644">
      <c r="C644" s="51"/>
      <c r="D644" s="51"/>
      <c r="E644" s="51"/>
      <c r="F644" s="51"/>
      <c r="G644" s="51"/>
      <c r="H644" s="50"/>
      <c r="J644" s="50"/>
      <c r="N644" s="50"/>
    </row>
    <row r="645">
      <c r="C645" s="51"/>
      <c r="D645" s="51"/>
      <c r="E645" s="51"/>
      <c r="F645" s="51"/>
      <c r="G645" s="51"/>
      <c r="H645" s="50"/>
      <c r="J645" s="50"/>
      <c r="N645" s="50"/>
    </row>
    <row r="646">
      <c r="C646" s="51"/>
      <c r="D646" s="51"/>
      <c r="E646" s="51"/>
      <c r="F646" s="51"/>
      <c r="G646" s="51"/>
      <c r="H646" s="50"/>
      <c r="J646" s="50"/>
      <c r="N646" s="50"/>
    </row>
    <row r="647">
      <c r="C647" s="51"/>
      <c r="D647" s="51"/>
      <c r="E647" s="51"/>
      <c r="F647" s="51"/>
      <c r="G647" s="51"/>
      <c r="H647" s="50"/>
      <c r="J647" s="50"/>
      <c r="N647" s="50"/>
    </row>
    <row r="648">
      <c r="C648" s="51"/>
      <c r="D648" s="51"/>
      <c r="E648" s="51"/>
      <c r="F648" s="51"/>
      <c r="G648" s="51"/>
      <c r="H648" s="50"/>
      <c r="J648" s="50"/>
      <c r="N648" s="50"/>
    </row>
    <row r="649">
      <c r="C649" s="51"/>
      <c r="D649" s="51"/>
      <c r="E649" s="51"/>
      <c r="F649" s="51"/>
      <c r="G649" s="51"/>
      <c r="H649" s="50"/>
      <c r="J649" s="50"/>
      <c r="N649" s="50"/>
    </row>
    <row r="650">
      <c r="C650" s="51"/>
      <c r="D650" s="51"/>
      <c r="E650" s="51"/>
      <c r="F650" s="51"/>
      <c r="G650" s="51"/>
      <c r="H650" s="50"/>
      <c r="J650" s="50"/>
      <c r="N650" s="50"/>
    </row>
    <row r="651">
      <c r="C651" s="51"/>
      <c r="D651" s="51"/>
      <c r="E651" s="51"/>
      <c r="F651" s="51"/>
      <c r="G651" s="51"/>
      <c r="H651" s="50"/>
      <c r="J651" s="50"/>
      <c r="N651" s="50"/>
    </row>
    <row r="652">
      <c r="C652" s="51"/>
      <c r="D652" s="51"/>
      <c r="E652" s="51"/>
      <c r="F652" s="51"/>
      <c r="G652" s="51"/>
      <c r="H652" s="50"/>
      <c r="J652" s="50"/>
      <c r="N652" s="50"/>
    </row>
    <row r="653">
      <c r="C653" s="51"/>
      <c r="D653" s="51"/>
      <c r="E653" s="51"/>
      <c r="F653" s="51"/>
      <c r="G653" s="51"/>
      <c r="H653" s="50"/>
      <c r="J653" s="50"/>
      <c r="N653" s="50"/>
    </row>
    <row r="654">
      <c r="C654" s="51"/>
      <c r="D654" s="51"/>
      <c r="E654" s="51"/>
      <c r="F654" s="51"/>
      <c r="G654" s="51"/>
      <c r="H654" s="50"/>
      <c r="J654" s="50"/>
      <c r="N654" s="50"/>
    </row>
    <row r="655">
      <c r="C655" s="51"/>
      <c r="D655" s="51"/>
      <c r="E655" s="51"/>
      <c r="F655" s="51"/>
      <c r="G655" s="51"/>
      <c r="H655" s="50"/>
      <c r="J655" s="50"/>
      <c r="N655" s="50"/>
    </row>
    <row r="656">
      <c r="C656" s="51"/>
      <c r="D656" s="51"/>
      <c r="E656" s="51"/>
      <c r="F656" s="51"/>
      <c r="G656" s="51"/>
      <c r="H656" s="50"/>
      <c r="J656" s="50"/>
      <c r="N656" s="50"/>
    </row>
    <row r="657">
      <c r="C657" s="51"/>
      <c r="D657" s="51"/>
      <c r="E657" s="51"/>
      <c r="F657" s="51"/>
      <c r="G657" s="51"/>
      <c r="H657" s="50"/>
      <c r="J657" s="50"/>
      <c r="N657" s="50"/>
    </row>
    <row r="658">
      <c r="C658" s="51"/>
      <c r="D658" s="51"/>
      <c r="E658" s="51"/>
      <c r="F658" s="51"/>
      <c r="G658" s="51"/>
      <c r="H658" s="50"/>
      <c r="J658" s="50"/>
      <c r="N658" s="50"/>
    </row>
    <row r="659">
      <c r="C659" s="51"/>
      <c r="D659" s="51"/>
      <c r="E659" s="51"/>
      <c r="F659" s="51"/>
      <c r="G659" s="51"/>
      <c r="H659" s="50"/>
      <c r="J659" s="50"/>
      <c r="N659" s="50"/>
    </row>
    <row r="660">
      <c r="C660" s="51"/>
      <c r="D660" s="51"/>
      <c r="E660" s="51"/>
      <c r="F660" s="51"/>
      <c r="G660" s="51"/>
      <c r="H660" s="50"/>
      <c r="J660" s="50"/>
      <c r="N660" s="50"/>
    </row>
    <row r="661">
      <c r="C661" s="51"/>
      <c r="D661" s="51"/>
      <c r="E661" s="51"/>
      <c r="F661" s="51"/>
      <c r="G661" s="51"/>
      <c r="H661" s="50"/>
      <c r="J661" s="50"/>
      <c r="N661" s="50"/>
    </row>
    <row r="662">
      <c r="C662" s="51"/>
      <c r="D662" s="51"/>
      <c r="E662" s="51"/>
      <c r="F662" s="51"/>
      <c r="G662" s="51"/>
      <c r="H662" s="50"/>
      <c r="J662" s="50"/>
      <c r="N662" s="50"/>
    </row>
    <row r="663">
      <c r="C663" s="51"/>
      <c r="D663" s="51"/>
      <c r="E663" s="51"/>
      <c r="F663" s="51"/>
      <c r="G663" s="51"/>
      <c r="H663" s="50"/>
      <c r="J663" s="50"/>
      <c r="N663" s="50"/>
    </row>
    <row r="664">
      <c r="C664" s="51"/>
      <c r="D664" s="51"/>
      <c r="E664" s="51"/>
      <c r="F664" s="51"/>
      <c r="G664" s="51"/>
      <c r="H664" s="50"/>
      <c r="J664" s="50"/>
      <c r="N664" s="50"/>
    </row>
    <row r="665">
      <c r="C665" s="51"/>
      <c r="D665" s="51"/>
      <c r="E665" s="51"/>
      <c r="F665" s="51"/>
      <c r="G665" s="51"/>
      <c r="H665" s="50"/>
      <c r="J665" s="50"/>
      <c r="N665" s="50"/>
    </row>
    <row r="666">
      <c r="C666" s="51"/>
      <c r="D666" s="51"/>
      <c r="E666" s="51"/>
      <c r="F666" s="51"/>
      <c r="G666" s="51"/>
      <c r="H666" s="50"/>
      <c r="J666" s="50"/>
      <c r="N666" s="50"/>
    </row>
    <row r="667">
      <c r="C667" s="51"/>
      <c r="D667" s="51"/>
      <c r="E667" s="51"/>
      <c r="F667" s="51"/>
      <c r="G667" s="51"/>
      <c r="H667" s="50"/>
      <c r="J667" s="50"/>
      <c r="N667" s="50"/>
    </row>
    <row r="668">
      <c r="C668" s="51"/>
      <c r="D668" s="51"/>
      <c r="E668" s="51"/>
      <c r="F668" s="51"/>
      <c r="G668" s="51"/>
      <c r="H668" s="50"/>
      <c r="J668" s="50"/>
      <c r="N668" s="50"/>
    </row>
    <row r="669">
      <c r="C669" s="51"/>
      <c r="D669" s="51"/>
      <c r="E669" s="51"/>
      <c r="F669" s="51"/>
      <c r="G669" s="51"/>
      <c r="H669" s="50"/>
      <c r="J669" s="50"/>
      <c r="N669" s="50"/>
    </row>
    <row r="670">
      <c r="C670" s="51"/>
      <c r="D670" s="51"/>
      <c r="E670" s="51"/>
      <c r="F670" s="51"/>
      <c r="G670" s="51"/>
      <c r="H670" s="50"/>
      <c r="J670" s="50"/>
      <c r="N670" s="50"/>
    </row>
    <row r="671">
      <c r="C671" s="51"/>
      <c r="D671" s="51"/>
      <c r="E671" s="51"/>
      <c r="F671" s="51"/>
      <c r="G671" s="51"/>
      <c r="H671" s="50"/>
      <c r="J671" s="50"/>
      <c r="N671" s="50"/>
    </row>
    <row r="672">
      <c r="C672" s="51"/>
      <c r="D672" s="51"/>
      <c r="E672" s="51"/>
      <c r="F672" s="51"/>
      <c r="G672" s="51"/>
      <c r="H672" s="50"/>
      <c r="J672" s="50"/>
      <c r="N672" s="50"/>
    </row>
    <row r="673">
      <c r="C673" s="51"/>
      <c r="D673" s="51"/>
      <c r="E673" s="51"/>
      <c r="F673" s="51"/>
      <c r="G673" s="51"/>
      <c r="H673" s="50"/>
      <c r="J673" s="50"/>
      <c r="N673" s="50"/>
    </row>
    <row r="674">
      <c r="C674" s="51"/>
      <c r="D674" s="51"/>
      <c r="E674" s="51"/>
      <c r="F674" s="51"/>
      <c r="G674" s="51"/>
      <c r="H674" s="50"/>
      <c r="J674" s="50"/>
      <c r="N674" s="50"/>
    </row>
    <row r="675">
      <c r="C675" s="51"/>
      <c r="D675" s="51"/>
      <c r="E675" s="51"/>
      <c r="F675" s="51"/>
      <c r="G675" s="51"/>
      <c r="H675" s="50"/>
      <c r="J675" s="50"/>
      <c r="N675" s="50"/>
    </row>
    <row r="676">
      <c r="C676" s="51"/>
      <c r="D676" s="51"/>
      <c r="E676" s="51"/>
      <c r="F676" s="51"/>
      <c r="G676" s="51"/>
      <c r="H676" s="50"/>
      <c r="J676" s="50"/>
      <c r="N676" s="50"/>
    </row>
    <row r="677">
      <c r="C677" s="51"/>
      <c r="D677" s="51"/>
      <c r="E677" s="51"/>
      <c r="F677" s="51"/>
      <c r="G677" s="51"/>
      <c r="H677" s="50"/>
      <c r="J677" s="50"/>
      <c r="N677" s="50"/>
    </row>
    <row r="678">
      <c r="C678" s="51"/>
      <c r="D678" s="51"/>
      <c r="E678" s="51"/>
      <c r="F678" s="51"/>
      <c r="G678" s="51"/>
      <c r="H678" s="50"/>
      <c r="J678" s="50"/>
      <c r="N678" s="50"/>
    </row>
    <row r="679">
      <c r="C679" s="51"/>
      <c r="D679" s="51"/>
      <c r="E679" s="51"/>
      <c r="F679" s="51"/>
      <c r="G679" s="51"/>
      <c r="H679" s="50"/>
      <c r="J679" s="50"/>
      <c r="N679" s="50"/>
    </row>
    <row r="680">
      <c r="C680" s="51"/>
      <c r="D680" s="51"/>
      <c r="E680" s="51"/>
      <c r="F680" s="51"/>
      <c r="G680" s="51"/>
      <c r="H680" s="50"/>
      <c r="J680" s="50"/>
      <c r="N680" s="50"/>
    </row>
    <row r="681">
      <c r="C681" s="51"/>
      <c r="D681" s="51"/>
      <c r="E681" s="51"/>
      <c r="F681" s="51"/>
      <c r="G681" s="51"/>
      <c r="H681" s="50"/>
      <c r="J681" s="50"/>
      <c r="N681" s="50"/>
    </row>
    <row r="682">
      <c r="C682" s="51"/>
      <c r="D682" s="51"/>
      <c r="E682" s="51"/>
      <c r="F682" s="51"/>
      <c r="G682" s="51"/>
      <c r="H682" s="50"/>
      <c r="J682" s="50"/>
      <c r="N682" s="50"/>
    </row>
    <row r="683">
      <c r="C683" s="51"/>
      <c r="D683" s="51"/>
      <c r="E683" s="51"/>
      <c r="F683" s="51"/>
      <c r="G683" s="51"/>
      <c r="H683" s="50"/>
      <c r="J683" s="50"/>
      <c r="N683" s="50"/>
    </row>
    <row r="684">
      <c r="C684" s="51"/>
      <c r="D684" s="51"/>
      <c r="E684" s="51"/>
      <c r="F684" s="51"/>
      <c r="G684" s="51"/>
      <c r="H684" s="50"/>
      <c r="J684" s="50"/>
      <c r="N684" s="50"/>
    </row>
    <row r="685">
      <c r="C685" s="51"/>
      <c r="D685" s="51"/>
      <c r="E685" s="51"/>
      <c r="F685" s="51"/>
      <c r="G685" s="51"/>
      <c r="H685" s="50"/>
      <c r="J685" s="50"/>
      <c r="N685" s="50"/>
    </row>
    <row r="686">
      <c r="C686" s="51"/>
      <c r="D686" s="51"/>
      <c r="E686" s="51"/>
      <c r="F686" s="51"/>
      <c r="G686" s="51"/>
      <c r="H686" s="50"/>
      <c r="J686" s="50"/>
      <c r="N686" s="50"/>
    </row>
    <row r="687">
      <c r="C687" s="51"/>
      <c r="D687" s="51"/>
      <c r="E687" s="51"/>
      <c r="F687" s="51"/>
      <c r="G687" s="51"/>
      <c r="H687" s="50"/>
      <c r="J687" s="50"/>
      <c r="N687" s="50"/>
    </row>
    <row r="688">
      <c r="C688" s="51"/>
      <c r="D688" s="51"/>
      <c r="E688" s="51"/>
      <c r="F688" s="51"/>
      <c r="G688" s="51"/>
      <c r="H688" s="50"/>
      <c r="J688" s="50"/>
      <c r="N688" s="50"/>
    </row>
    <row r="689">
      <c r="C689" s="51"/>
      <c r="D689" s="51"/>
      <c r="E689" s="51"/>
      <c r="F689" s="51"/>
      <c r="G689" s="51"/>
      <c r="H689" s="50"/>
      <c r="J689" s="50"/>
      <c r="N689" s="50"/>
    </row>
    <row r="690">
      <c r="C690" s="51"/>
      <c r="D690" s="51"/>
      <c r="E690" s="51"/>
      <c r="F690" s="51"/>
      <c r="G690" s="51"/>
      <c r="H690" s="50"/>
      <c r="J690" s="50"/>
      <c r="N690" s="50"/>
    </row>
    <row r="691">
      <c r="C691" s="51"/>
      <c r="D691" s="51"/>
      <c r="E691" s="51"/>
      <c r="F691" s="51"/>
      <c r="G691" s="51"/>
      <c r="H691" s="50"/>
      <c r="J691" s="50"/>
      <c r="N691" s="50"/>
    </row>
    <row r="692">
      <c r="C692" s="51"/>
      <c r="D692" s="51"/>
      <c r="E692" s="51"/>
      <c r="F692" s="51"/>
      <c r="G692" s="51"/>
      <c r="H692" s="50"/>
      <c r="J692" s="50"/>
      <c r="N692" s="50"/>
    </row>
    <row r="693">
      <c r="C693" s="51"/>
      <c r="D693" s="51"/>
      <c r="E693" s="51"/>
      <c r="F693" s="51"/>
      <c r="G693" s="51"/>
      <c r="H693" s="50"/>
      <c r="J693" s="50"/>
      <c r="N693" s="50"/>
    </row>
    <row r="694">
      <c r="C694" s="51"/>
      <c r="D694" s="51"/>
      <c r="E694" s="51"/>
      <c r="F694" s="51"/>
      <c r="G694" s="51"/>
      <c r="H694" s="50"/>
      <c r="J694" s="50"/>
      <c r="N694" s="50"/>
    </row>
    <row r="695">
      <c r="C695" s="51"/>
      <c r="D695" s="51"/>
      <c r="E695" s="51"/>
      <c r="F695" s="51"/>
      <c r="G695" s="51"/>
      <c r="H695" s="50"/>
      <c r="J695" s="50"/>
      <c r="N695" s="50"/>
    </row>
    <row r="696">
      <c r="C696" s="51"/>
      <c r="D696" s="51"/>
      <c r="E696" s="51"/>
      <c r="F696" s="51"/>
      <c r="G696" s="51"/>
      <c r="H696" s="50"/>
      <c r="J696" s="50"/>
      <c r="N696" s="50"/>
    </row>
    <row r="697">
      <c r="C697" s="51"/>
      <c r="D697" s="51"/>
      <c r="E697" s="51"/>
      <c r="F697" s="51"/>
      <c r="G697" s="51"/>
      <c r="H697" s="50"/>
      <c r="J697" s="50"/>
      <c r="N697" s="50"/>
    </row>
    <row r="698">
      <c r="C698" s="51"/>
      <c r="D698" s="51"/>
      <c r="E698" s="51"/>
      <c r="F698" s="51"/>
      <c r="G698" s="51"/>
      <c r="H698" s="50"/>
      <c r="J698" s="50"/>
      <c r="N698" s="50"/>
    </row>
    <row r="699">
      <c r="C699" s="51"/>
      <c r="D699" s="51"/>
      <c r="E699" s="51"/>
      <c r="F699" s="51"/>
      <c r="G699" s="51"/>
      <c r="H699" s="50"/>
      <c r="J699" s="50"/>
      <c r="N699" s="50"/>
    </row>
    <row r="700">
      <c r="C700" s="51"/>
      <c r="D700" s="51"/>
      <c r="E700" s="51"/>
      <c r="F700" s="51"/>
      <c r="G700" s="51"/>
      <c r="H700" s="50"/>
      <c r="J700" s="50"/>
      <c r="N700" s="50"/>
    </row>
    <row r="701">
      <c r="C701" s="51"/>
      <c r="D701" s="51"/>
      <c r="E701" s="51"/>
      <c r="F701" s="51"/>
      <c r="G701" s="51"/>
      <c r="H701" s="50"/>
      <c r="J701" s="50"/>
      <c r="N701" s="50"/>
    </row>
    <row r="702">
      <c r="C702" s="51"/>
      <c r="D702" s="51"/>
      <c r="E702" s="51"/>
      <c r="F702" s="51"/>
      <c r="G702" s="51"/>
      <c r="H702" s="50"/>
      <c r="J702" s="50"/>
      <c r="N702" s="50"/>
    </row>
    <row r="703">
      <c r="C703" s="51"/>
      <c r="D703" s="51"/>
      <c r="E703" s="51"/>
      <c r="F703" s="51"/>
      <c r="G703" s="51"/>
      <c r="H703" s="50"/>
      <c r="J703" s="50"/>
      <c r="N703" s="50"/>
    </row>
    <row r="704">
      <c r="C704" s="51"/>
      <c r="D704" s="51"/>
      <c r="E704" s="51"/>
      <c r="F704" s="51"/>
      <c r="G704" s="51"/>
      <c r="H704" s="50"/>
      <c r="J704" s="50"/>
      <c r="N704" s="50"/>
    </row>
    <row r="705">
      <c r="C705" s="51"/>
      <c r="D705" s="51"/>
      <c r="E705" s="51"/>
      <c r="F705" s="51"/>
      <c r="G705" s="51"/>
      <c r="H705" s="50"/>
      <c r="J705" s="50"/>
      <c r="N705" s="50"/>
    </row>
    <row r="706">
      <c r="C706" s="51"/>
      <c r="D706" s="51"/>
      <c r="E706" s="51"/>
      <c r="F706" s="51"/>
      <c r="G706" s="51"/>
      <c r="H706" s="50"/>
      <c r="J706" s="50"/>
      <c r="N706" s="50"/>
    </row>
    <row r="707">
      <c r="C707" s="51"/>
      <c r="D707" s="51"/>
      <c r="E707" s="51"/>
      <c r="F707" s="51"/>
      <c r="G707" s="51"/>
      <c r="H707" s="50"/>
      <c r="J707" s="50"/>
      <c r="N707" s="50"/>
    </row>
    <row r="708">
      <c r="C708" s="51"/>
      <c r="D708" s="51"/>
      <c r="E708" s="51"/>
      <c r="F708" s="51"/>
      <c r="G708" s="51"/>
      <c r="H708" s="50"/>
      <c r="J708" s="50"/>
      <c r="N708" s="50"/>
    </row>
    <row r="709">
      <c r="C709" s="51"/>
      <c r="D709" s="51"/>
      <c r="E709" s="51"/>
      <c r="F709" s="51"/>
      <c r="G709" s="51"/>
      <c r="H709" s="50"/>
      <c r="J709" s="50"/>
      <c r="N709" s="50"/>
    </row>
    <row r="710">
      <c r="C710" s="51"/>
      <c r="D710" s="51"/>
      <c r="E710" s="51"/>
      <c r="F710" s="51"/>
      <c r="G710" s="51"/>
      <c r="H710" s="50"/>
      <c r="J710" s="50"/>
      <c r="N710" s="50"/>
    </row>
    <row r="711">
      <c r="C711" s="51"/>
      <c r="D711" s="51"/>
      <c r="E711" s="51"/>
      <c r="F711" s="51"/>
      <c r="G711" s="51"/>
      <c r="H711" s="50"/>
      <c r="J711" s="50"/>
      <c r="N711" s="50"/>
    </row>
    <row r="712">
      <c r="C712" s="51"/>
      <c r="D712" s="51"/>
      <c r="E712" s="51"/>
      <c r="F712" s="51"/>
      <c r="G712" s="51"/>
      <c r="H712" s="50"/>
      <c r="J712" s="50"/>
      <c r="N712" s="50"/>
    </row>
    <row r="713">
      <c r="C713" s="51"/>
      <c r="D713" s="51"/>
      <c r="E713" s="51"/>
      <c r="F713" s="51"/>
      <c r="G713" s="51"/>
      <c r="H713" s="50"/>
      <c r="J713" s="50"/>
      <c r="N713" s="50"/>
    </row>
    <row r="714">
      <c r="C714" s="51"/>
      <c r="D714" s="51"/>
      <c r="E714" s="51"/>
      <c r="F714" s="51"/>
      <c r="G714" s="51"/>
      <c r="H714" s="50"/>
      <c r="J714" s="50"/>
      <c r="N714" s="50"/>
    </row>
    <row r="715">
      <c r="C715" s="51"/>
      <c r="D715" s="51"/>
      <c r="E715" s="51"/>
      <c r="F715" s="51"/>
      <c r="G715" s="51"/>
      <c r="H715" s="50"/>
      <c r="J715" s="50"/>
      <c r="N715" s="50"/>
    </row>
    <row r="716">
      <c r="C716" s="51"/>
      <c r="D716" s="51"/>
      <c r="E716" s="51"/>
      <c r="F716" s="51"/>
      <c r="G716" s="51"/>
      <c r="H716" s="50"/>
      <c r="J716" s="50"/>
      <c r="N716" s="50"/>
    </row>
    <row r="717">
      <c r="C717" s="51"/>
      <c r="D717" s="51"/>
      <c r="E717" s="51"/>
      <c r="F717" s="51"/>
      <c r="G717" s="51"/>
      <c r="H717" s="50"/>
      <c r="J717" s="50"/>
      <c r="N717" s="50"/>
    </row>
    <row r="718">
      <c r="C718" s="51"/>
      <c r="D718" s="51"/>
      <c r="E718" s="51"/>
      <c r="F718" s="51"/>
      <c r="G718" s="51"/>
      <c r="H718" s="50"/>
      <c r="J718" s="50"/>
      <c r="N718" s="50"/>
    </row>
    <row r="719">
      <c r="C719" s="51"/>
      <c r="D719" s="51"/>
      <c r="E719" s="51"/>
      <c r="F719" s="51"/>
      <c r="G719" s="51"/>
      <c r="H719" s="50"/>
      <c r="J719" s="50"/>
      <c r="N719" s="50"/>
    </row>
    <row r="720">
      <c r="C720" s="51"/>
      <c r="D720" s="51"/>
      <c r="E720" s="51"/>
      <c r="F720" s="51"/>
      <c r="G720" s="51"/>
      <c r="H720" s="50"/>
      <c r="J720" s="50"/>
      <c r="N720" s="50"/>
    </row>
    <row r="721">
      <c r="C721" s="51"/>
      <c r="D721" s="51"/>
      <c r="E721" s="51"/>
      <c r="F721" s="51"/>
      <c r="G721" s="51"/>
      <c r="H721" s="50"/>
      <c r="J721" s="50"/>
      <c r="N721" s="50"/>
    </row>
    <row r="722">
      <c r="C722" s="51"/>
      <c r="D722" s="51"/>
      <c r="E722" s="51"/>
      <c r="F722" s="51"/>
      <c r="G722" s="51"/>
      <c r="H722" s="50"/>
      <c r="J722" s="50"/>
      <c r="N722" s="50"/>
    </row>
    <row r="723">
      <c r="C723" s="51"/>
      <c r="D723" s="51"/>
      <c r="E723" s="51"/>
      <c r="F723" s="51"/>
      <c r="G723" s="51"/>
      <c r="H723" s="50"/>
      <c r="J723" s="50"/>
      <c r="N723" s="50"/>
    </row>
    <row r="724">
      <c r="C724" s="51"/>
      <c r="D724" s="51"/>
      <c r="E724" s="51"/>
      <c r="F724" s="51"/>
      <c r="G724" s="51"/>
      <c r="H724" s="50"/>
      <c r="J724" s="50"/>
      <c r="N724" s="50"/>
    </row>
    <row r="725">
      <c r="C725" s="51"/>
      <c r="D725" s="51"/>
      <c r="E725" s="51"/>
      <c r="F725" s="51"/>
      <c r="G725" s="51"/>
      <c r="H725" s="50"/>
      <c r="J725" s="50"/>
      <c r="N725" s="50"/>
    </row>
    <row r="726">
      <c r="C726" s="51"/>
      <c r="D726" s="51"/>
      <c r="E726" s="51"/>
      <c r="F726" s="51"/>
      <c r="G726" s="51"/>
      <c r="H726" s="50"/>
      <c r="J726" s="50"/>
      <c r="N726" s="50"/>
    </row>
    <row r="727">
      <c r="C727" s="51"/>
      <c r="D727" s="51"/>
      <c r="E727" s="51"/>
      <c r="F727" s="51"/>
      <c r="G727" s="51"/>
      <c r="H727" s="50"/>
      <c r="J727" s="50"/>
      <c r="N727" s="50"/>
    </row>
    <row r="728">
      <c r="C728" s="51"/>
      <c r="D728" s="51"/>
      <c r="E728" s="51"/>
      <c r="F728" s="51"/>
      <c r="G728" s="51"/>
      <c r="H728" s="50"/>
      <c r="J728" s="50"/>
      <c r="N728" s="50"/>
    </row>
    <row r="729">
      <c r="C729" s="51"/>
      <c r="D729" s="51"/>
      <c r="E729" s="51"/>
      <c r="F729" s="51"/>
      <c r="G729" s="51"/>
      <c r="H729" s="50"/>
      <c r="J729" s="50"/>
      <c r="N729" s="50"/>
    </row>
    <row r="730">
      <c r="C730" s="51"/>
      <c r="D730" s="51"/>
      <c r="E730" s="51"/>
      <c r="F730" s="51"/>
      <c r="G730" s="51"/>
      <c r="H730" s="50"/>
      <c r="J730" s="50"/>
      <c r="N730" s="50"/>
    </row>
    <row r="731">
      <c r="C731" s="51"/>
      <c r="D731" s="51"/>
      <c r="E731" s="51"/>
      <c r="F731" s="51"/>
      <c r="G731" s="51"/>
      <c r="H731" s="50"/>
      <c r="J731" s="50"/>
      <c r="N731" s="50"/>
    </row>
    <row r="732">
      <c r="C732" s="51"/>
      <c r="D732" s="51"/>
      <c r="E732" s="51"/>
      <c r="F732" s="51"/>
      <c r="G732" s="51"/>
      <c r="H732" s="50"/>
      <c r="J732" s="50"/>
      <c r="N732" s="50"/>
    </row>
    <row r="733">
      <c r="C733" s="51"/>
      <c r="D733" s="51"/>
      <c r="E733" s="51"/>
      <c r="F733" s="51"/>
      <c r="G733" s="51"/>
      <c r="H733" s="50"/>
      <c r="J733" s="50"/>
      <c r="N733" s="50"/>
    </row>
    <row r="734">
      <c r="C734" s="51"/>
      <c r="D734" s="51"/>
      <c r="E734" s="51"/>
      <c r="F734" s="51"/>
      <c r="G734" s="51"/>
      <c r="H734" s="50"/>
      <c r="J734" s="50"/>
      <c r="N734" s="50"/>
    </row>
    <row r="735">
      <c r="C735" s="51"/>
      <c r="D735" s="51"/>
      <c r="E735" s="51"/>
      <c r="F735" s="51"/>
      <c r="G735" s="51"/>
      <c r="H735" s="50"/>
      <c r="J735" s="50"/>
      <c r="N735" s="50"/>
    </row>
    <row r="736">
      <c r="C736" s="51"/>
      <c r="D736" s="51"/>
      <c r="E736" s="51"/>
      <c r="F736" s="51"/>
      <c r="G736" s="51"/>
      <c r="H736" s="50"/>
      <c r="J736" s="50"/>
      <c r="N736" s="50"/>
    </row>
    <row r="737">
      <c r="C737" s="51"/>
      <c r="D737" s="51"/>
      <c r="E737" s="51"/>
      <c r="F737" s="51"/>
      <c r="G737" s="51"/>
      <c r="H737" s="50"/>
      <c r="J737" s="50"/>
      <c r="N737" s="50"/>
    </row>
    <row r="738">
      <c r="C738" s="51"/>
      <c r="D738" s="51"/>
      <c r="E738" s="51"/>
      <c r="F738" s="51"/>
      <c r="G738" s="51"/>
      <c r="H738" s="50"/>
      <c r="J738" s="50"/>
      <c r="N738" s="50"/>
    </row>
    <row r="739">
      <c r="C739" s="51"/>
      <c r="D739" s="51"/>
      <c r="E739" s="51"/>
      <c r="F739" s="51"/>
      <c r="G739" s="51"/>
      <c r="H739" s="50"/>
      <c r="J739" s="50"/>
      <c r="N739" s="50"/>
    </row>
    <row r="740">
      <c r="C740" s="51"/>
      <c r="D740" s="51"/>
      <c r="E740" s="51"/>
      <c r="F740" s="51"/>
      <c r="G740" s="51"/>
      <c r="H740" s="50"/>
      <c r="J740" s="50"/>
      <c r="N740" s="50"/>
    </row>
    <row r="741">
      <c r="C741" s="51"/>
      <c r="D741" s="51"/>
      <c r="E741" s="51"/>
      <c r="F741" s="51"/>
      <c r="G741" s="51"/>
      <c r="H741" s="50"/>
      <c r="J741" s="50"/>
      <c r="N741" s="50"/>
    </row>
    <row r="742">
      <c r="C742" s="51"/>
      <c r="D742" s="51"/>
      <c r="E742" s="51"/>
      <c r="F742" s="51"/>
      <c r="G742" s="51"/>
      <c r="H742" s="50"/>
      <c r="J742" s="50"/>
      <c r="N742" s="50"/>
    </row>
    <row r="743">
      <c r="C743" s="51"/>
      <c r="D743" s="51"/>
      <c r="E743" s="51"/>
      <c r="F743" s="51"/>
      <c r="G743" s="51"/>
      <c r="H743" s="50"/>
      <c r="J743" s="50"/>
      <c r="N743" s="50"/>
    </row>
    <row r="744">
      <c r="C744" s="51"/>
      <c r="D744" s="51"/>
      <c r="E744" s="51"/>
      <c r="F744" s="51"/>
      <c r="G744" s="51"/>
      <c r="H744" s="50"/>
      <c r="J744" s="50"/>
      <c r="N744" s="50"/>
    </row>
    <row r="745">
      <c r="C745" s="51"/>
      <c r="D745" s="51"/>
      <c r="E745" s="51"/>
      <c r="F745" s="51"/>
      <c r="G745" s="51"/>
      <c r="H745" s="50"/>
      <c r="J745" s="50"/>
      <c r="N745" s="50"/>
    </row>
    <row r="746">
      <c r="C746" s="51"/>
      <c r="D746" s="51"/>
      <c r="E746" s="51"/>
      <c r="F746" s="51"/>
      <c r="G746" s="51"/>
      <c r="H746" s="50"/>
      <c r="J746" s="50"/>
      <c r="N746" s="50"/>
    </row>
    <row r="747">
      <c r="C747" s="51"/>
      <c r="D747" s="51"/>
      <c r="E747" s="51"/>
      <c r="F747" s="51"/>
      <c r="G747" s="51"/>
      <c r="H747" s="50"/>
      <c r="J747" s="50"/>
      <c r="N747" s="50"/>
    </row>
    <row r="748">
      <c r="C748" s="51"/>
      <c r="D748" s="51"/>
      <c r="E748" s="51"/>
      <c r="F748" s="51"/>
      <c r="G748" s="51"/>
      <c r="H748" s="50"/>
      <c r="J748" s="50"/>
      <c r="N748" s="50"/>
    </row>
    <row r="749">
      <c r="C749" s="51"/>
      <c r="D749" s="51"/>
      <c r="E749" s="51"/>
      <c r="F749" s="51"/>
      <c r="G749" s="51"/>
      <c r="H749" s="50"/>
      <c r="J749" s="50"/>
      <c r="N749" s="50"/>
    </row>
    <row r="750">
      <c r="C750" s="51"/>
      <c r="D750" s="51"/>
      <c r="E750" s="51"/>
      <c r="F750" s="51"/>
      <c r="G750" s="51"/>
      <c r="H750" s="50"/>
      <c r="J750" s="50"/>
      <c r="N750" s="50"/>
    </row>
    <row r="751">
      <c r="C751" s="51"/>
      <c r="D751" s="51"/>
      <c r="E751" s="51"/>
      <c r="F751" s="51"/>
      <c r="G751" s="51"/>
      <c r="H751" s="50"/>
      <c r="J751" s="50"/>
      <c r="N751" s="50"/>
    </row>
    <row r="752">
      <c r="C752" s="51"/>
      <c r="D752" s="51"/>
      <c r="E752" s="51"/>
      <c r="F752" s="51"/>
      <c r="G752" s="51"/>
      <c r="H752" s="50"/>
      <c r="J752" s="50"/>
      <c r="N752" s="50"/>
    </row>
    <row r="753">
      <c r="C753" s="51"/>
      <c r="D753" s="51"/>
      <c r="E753" s="51"/>
      <c r="F753" s="51"/>
      <c r="G753" s="51"/>
      <c r="H753" s="50"/>
      <c r="J753" s="50"/>
      <c r="N753" s="50"/>
    </row>
    <row r="754">
      <c r="C754" s="51"/>
      <c r="D754" s="51"/>
      <c r="E754" s="51"/>
      <c r="F754" s="51"/>
      <c r="G754" s="51"/>
      <c r="H754" s="50"/>
      <c r="J754" s="50"/>
      <c r="N754" s="50"/>
    </row>
    <row r="755">
      <c r="C755" s="51"/>
      <c r="D755" s="51"/>
      <c r="E755" s="51"/>
      <c r="F755" s="51"/>
      <c r="G755" s="51"/>
      <c r="H755" s="50"/>
      <c r="J755" s="50"/>
      <c r="N755" s="50"/>
    </row>
    <row r="756">
      <c r="C756" s="51"/>
      <c r="D756" s="51"/>
      <c r="E756" s="51"/>
      <c r="F756" s="51"/>
      <c r="G756" s="51"/>
      <c r="H756" s="50"/>
      <c r="J756" s="50"/>
      <c r="N756" s="50"/>
    </row>
    <row r="757">
      <c r="C757" s="51"/>
      <c r="D757" s="51"/>
      <c r="E757" s="51"/>
      <c r="F757" s="51"/>
      <c r="G757" s="51"/>
      <c r="H757" s="50"/>
      <c r="J757" s="50"/>
      <c r="N757" s="50"/>
    </row>
    <row r="758">
      <c r="C758" s="51"/>
      <c r="D758" s="51"/>
      <c r="E758" s="51"/>
      <c r="F758" s="51"/>
      <c r="G758" s="51"/>
      <c r="H758" s="50"/>
      <c r="J758" s="50"/>
      <c r="N758" s="50"/>
    </row>
    <row r="759">
      <c r="C759" s="51"/>
      <c r="D759" s="51"/>
      <c r="E759" s="51"/>
      <c r="F759" s="51"/>
      <c r="G759" s="51"/>
      <c r="H759" s="50"/>
      <c r="J759" s="50"/>
      <c r="N759" s="50"/>
    </row>
    <row r="760">
      <c r="C760" s="51"/>
      <c r="D760" s="51"/>
      <c r="E760" s="51"/>
      <c r="F760" s="51"/>
      <c r="G760" s="51"/>
      <c r="H760" s="50"/>
      <c r="J760" s="50"/>
      <c r="N760" s="50"/>
    </row>
    <row r="761">
      <c r="C761" s="51"/>
      <c r="D761" s="51"/>
      <c r="E761" s="51"/>
      <c r="F761" s="51"/>
      <c r="G761" s="51"/>
      <c r="H761" s="50"/>
      <c r="J761" s="50"/>
      <c r="N761" s="50"/>
    </row>
    <row r="762">
      <c r="C762" s="51"/>
      <c r="D762" s="51"/>
      <c r="E762" s="51"/>
      <c r="F762" s="51"/>
      <c r="G762" s="51"/>
      <c r="H762" s="50"/>
      <c r="J762" s="50"/>
      <c r="N762" s="50"/>
    </row>
    <row r="763">
      <c r="C763" s="51"/>
      <c r="D763" s="51"/>
      <c r="E763" s="51"/>
      <c r="F763" s="51"/>
      <c r="G763" s="51"/>
      <c r="H763" s="50"/>
      <c r="J763" s="50"/>
      <c r="N763" s="50"/>
    </row>
    <row r="764">
      <c r="C764" s="51"/>
      <c r="D764" s="51"/>
      <c r="E764" s="51"/>
      <c r="F764" s="51"/>
      <c r="G764" s="51"/>
      <c r="H764" s="50"/>
      <c r="J764" s="50"/>
      <c r="N764" s="50"/>
    </row>
    <row r="765">
      <c r="C765" s="51"/>
      <c r="D765" s="51"/>
      <c r="E765" s="51"/>
      <c r="F765" s="51"/>
      <c r="G765" s="51"/>
      <c r="H765" s="50"/>
      <c r="J765" s="50"/>
      <c r="N765" s="50"/>
    </row>
    <row r="766">
      <c r="C766" s="51"/>
      <c r="D766" s="51"/>
      <c r="E766" s="51"/>
      <c r="F766" s="51"/>
      <c r="G766" s="51"/>
      <c r="H766" s="50"/>
      <c r="J766" s="50"/>
      <c r="N766" s="50"/>
    </row>
    <row r="767">
      <c r="C767" s="51"/>
      <c r="D767" s="51"/>
      <c r="E767" s="51"/>
      <c r="F767" s="51"/>
      <c r="G767" s="51"/>
      <c r="H767" s="50"/>
      <c r="J767" s="50"/>
      <c r="N767" s="50"/>
    </row>
    <row r="768">
      <c r="C768" s="51"/>
      <c r="D768" s="51"/>
      <c r="E768" s="51"/>
      <c r="F768" s="51"/>
      <c r="G768" s="51"/>
      <c r="H768" s="50"/>
      <c r="J768" s="50"/>
      <c r="N768" s="50"/>
    </row>
    <row r="769">
      <c r="C769" s="51"/>
      <c r="D769" s="51"/>
      <c r="E769" s="51"/>
      <c r="F769" s="51"/>
      <c r="G769" s="51"/>
      <c r="H769" s="50"/>
      <c r="J769" s="50"/>
      <c r="N769" s="50"/>
    </row>
    <row r="770">
      <c r="C770" s="51"/>
      <c r="D770" s="51"/>
      <c r="E770" s="51"/>
      <c r="F770" s="51"/>
      <c r="G770" s="51"/>
      <c r="H770" s="50"/>
      <c r="J770" s="50"/>
      <c r="N770" s="50"/>
    </row>
    <row r="771">
      <c r="C771" s="51"/>
      <c r="D771" s="51"/>
      <c r="E771" s="51"/>
      <c r="F771" s="51"/>
      <c r="G771" s="51"/>
      <c r="H771" s="50"/>
      <c r="J771" s="50"/>
      <c r="N771" s="50"/>
    </row>
    <row r="772">
      <c r="C772" s="51"/>
      <c r="D772" s="51"/>
      <c r="E772" s="51"/>
      <c r="F772" s="51"/>
      <c r="G772" s="51"/>
      <c r="H772" s="50"/>
      <c r="J772" s="50"/>
      <c r="N772" s="50"/>
    </row>
    <row r="773">
      <c r="C773" s="51"/>
      <c r="D773" s="51"/>
      <c r="E773" s="51"/>
      <c r="F773" s="51"/>
      <c r="G773" s="51"/>
      <c r="H773" s="50"/>
      <c r="J773" s="50"/>
      <c r="N773" s="50"/>
    </row>
    <row r="774">
      <c r="C774" s="51"/>
      <c r="D774" s="51"/>
      <c r="E774" s="51"/>
      <c r="F774" s="51"/>
      <c r="G774" s="51"/>
      <c r="H774" s="50"/>
      <c r="J774" s="50"/>
      <c r="N774" s="50"/>
    </row>
    <row r="775">
      <c r="C775" s="51"/>
      <c r="D775" s="51"/>
      <c r="E775" s="51"/>
      <c r="F775" s="51"/>
      <c r="G775" s="51"/>
      <c r="H775" s="50"/>
      <c r="J775" s="50"/>
      <c r="N775" s="50"/>
    </row>
    <row r="776">
      <c r="C776" s="51"/>
      <c r="D776" s="51"/>
      <c r="E776" s="51"/>
      <c r="F776" s="51"/>
      <c r="G776" s="51"/>
      <c r="H776" s="50"/>
      <c r="J776" s="50"/>
      <c r="N776" s="50"/>
    </row>
    <row r="777">
      <c r="C777" s="51"/>
      <c r="D777" s="51"/>
      <c r="E777" s="51"/>
      <c r="F777" s="51"/>
      <c r="G777" s="51"/>
      <c r="H777" s="50"/>
      <c r="J777" s="50"/>
      <c r="N777" s="50"/>
    </row>
    <row r="778">
      <c r="C778" s="51"/>
      <c r="D778" s="51"/>
      <c r="E778" s="51"/>
      <c r="F778" s="51"/>
      <c r="G778" s="51"/>
      <c r="H778" s="50"/>
      <c r="J778" s="50"/>
      <c r="N778" s="50"/>
    </row>
    <row r="779">
      <c r="C779" s="51"/>
      <c r="D779" s="51"/>
      <c r="E779" s="51"/>
      <c r="F779" s="51"/>
      <c r="G779" s="51"/>
      <c r="H779" s="50"/>
      <c r="J779" s="50"/>
      <c r="N779" s="50"/>
    </row>
    <row r="780">
      <c r="C780" s="51"/>
      <c r="D780" s="51"/>
      <c r="E780" s="51"/>
      <c r="F780" s="51"/>
      <c r="G780" s="51"/>
      <c r="H780" s="50"/>
      <c r="J780" s="50"/>
      <c r="N780" s="50"/>
    </row>
    <row r="781">
      <c r="C781" s="51"/>
      <c r="D781" s="51"/>
      <c r="E781" s="51"/>
      <c r="F781" s="51"/>
      <c r="G781" s="51"/>
      <c r="H781" s="50"/>
      <c r="J781" s="50"/>
      <c r="N781" s="50"/>
    </row>
    <row r="782">
      <c r="C782" s="51"/>
      <c r="D782" s="51"/>
      <c r="E782" s="51"/>
      <c r="F782" s="51"/>
      <c r="G782" s="51"/>
      <c r="H782" s="50"/>
      <c r="J782" s="50"/>
      <c r="N782" s="50"/>
    </row>
    <row r="783">
      <c r="C783" s="51"/>
      <c r="D783" s="51"/>
      <c r="E783" s="51"/>
      <c r="F783" s="51"/>
      <c r="G783" s="51"/>
      <c r="H783" s="50"/>
      <c r="J783" s="50"/>
      <c r="N783" s="50"/>
    </row>
    <row r="784">
      <c r="C784" s="51"/>
      <c r="D784" s="51"/>
      <c r="E784" s="51"/>
      <c r="F784" s="51"/>
      <c r="G784" s="51"/>
      <c r="H784" s="50"/>
      <c r="J784" s="50"/>
      <c r="N784" s="50"/>
    </row>
    <row r="785">
      <c r="C785" s="51"/>
      <c r="D785" s="51"/>
      <c r="E785" s="51"/>
      <c r="F785" s="51"/>
      <c r="G785" s="51"/>
      <c r="H785" s="50"/>
      <c r="J785" s="50"/>
      <c r="N785" s="50"/>
    </row>
    <row r="786">
      <c r="C786" s="51"/>
      <c r="D786" s="51"/>
      <c r="E786" s="51"/>
      <c r="F786" s="51"/>
      <c r="G786" s="51"/>
      <c r="H786" s="50"/>
      <c r="J786" s="50"/>
      <c r="N786" s="50"/>
    </row>
    <row r="787">
      <c r="C787" s="51"/>
      <c r="D787" s="51"/>
      <c r="E787" s="51"/>
      <c r="F787" s="51"/>
      <c r="G787" s="51"/>
      <c r="H787" s="50"/>
      <c r="J787" s="50"/>
      <c r="N787" s="50"/>
    </row>
    <row r="788">
      <c r="C788" s="51"/>
      <c r="D788" s="51"/>
      <c r="E788" s="51"/>
      <c r="F788" s="51"/>
      <c r="G788" s="51"/>
      <c r="H788" s="50"/>
      <c r="J788" s="50"/>
      <c r="N788" s="50"/>
    </row>
    <row r="789">
      <c r="C789" s="51"/>
      <c r="D789" s="51"/>
      <c r="E789" s="51"/>
      <c r="F789" s="51"/>
      <c r="G789" s="51"/>
      <c r="H789" s="50"/>
      <c r="J789" s="50"/>
      <c r="N789" s="50"/>
    </row>
    <row r="790">
      <c r="C790" s="51"/>
      <c r="D790" s="51"/>
      <c r="E790" s="51"/>
      <c r="F790" s="51"/>
      <c r="G790" s="51"/>
      <c r="H790" s="50"/>
      <c r="J790" s="50"/>
      <c r="N790" s="50"/>
    </row>
    <row r="791">
      <c r="C791" s="51"/>
      <c r="D791" s="51"/>
      <c r="E791" s="51"/>
      <c r="F791" s="51"/>
      <c r="G791" s="51"/>
      <c r="H791" s="50"/>
      <c r="J791" s="50"/>
      <c r="N791" s="50"/>
    </row>
    <row r="792">
      <c r="C792" s="51"/>
      <c r="D792" s="51"/>
      <c r="E792" s="51"/>
      <c r="F792" s="51"/>
      <c r="G792" s="51"/>
      <c r="H792" s="50"/>
      <c r="J792" s="50"/>
      <c r="N792" s="50"/>
    </row>
    <row r="793">
      <c r="C793" s="51"/>
      <c r="D793" s="51"/>
      <c r="E793" s="51"/>
      <c r="F793" s="51"/>
      <c r="G793" s="51"/>
      <c r="H793" s="50"/>
      <c r="J793" s="50"/>
      <c r="N793" s="50"/>
    </row>
    <row r="794">
      <c r="C794" s="51"/>
      <c r="D794" s="51"/>
      <c r="E794" s="51"/>
      <c r="F794" s="51"/>
      <c r="G794" s="51"/>
      <c r="H794" s="50"/>
      <c r="J794" s="50"/>
      <c r="N794" s="50"/>
    </row>
    <row r="795">
      <c r="C795" s="51"/>
      <c r="D795" s="51"/>
      <c r="E795" s="51"/>
      <c r="F795" s="51"/>
      <c r="G795" s="51"/>
      <c r="H795" s="50"/>
      <c r="J795" s="50"/>
      <c r="N795" s="50"/>
    </row>
    <row r="796">
      <c r="C796" s="51"/>
      <c r="D796" s="51"/>
      <c r="E796" s="51"/>
      <c r="F796" s="51"/>
      <c r="G796" s="51"/>
      <c r="H796" s="50"/>
      <c r="J796" s="50"/>
      <c r="N796" s="50"/>
    </row>
    <row r="797">
      <c r="C797" s="51"/>
      <c r="D797" s="51"/>
      <c r="E797" s="51"/>
      <c r="F797" s="51"/>
      <c r="G797" s="51"/>
      <c r="H797" s="50"/>
      <c r="J797" s="50"/>
      <c r="N797" s="50"/>
    </row>
    <row r="798">
      <c r="C798" s="51"/>
      <c r="D798" s="51"/>
      <c r="E798" s="51"/>
      <c r="F798" s="51"/>
      <c r="G798" s="51"/>
      <c r="H798" s="50"/>
      <c r="J798" s="50"/>
      <c r="N798" s="50"/>
    </row>
    <row r="799">
      <c r="C799" s="51"/>
      <c r="D799" s="51"/>
      <c r="E799" s="51"/>
      <c r="F799" s="51"/>
      <c r="G799" s="51"/>
      <c r="H799" s="50"/>
      <c r="J799" s="50"/>
      <c r="N799" s="50"/>
    </row>
    <row r="800">
      <c r="C800" s="51"/>
      <c r="D800" s="51"/>
      <c r="E800" s="51"/>
      <c r="F800" s="51"/>
      <c r="G800" s="51"/>
      <c r="H800" s="50"/>
      <c r="J800" s="50"/>
      <c r="N800" s="50"/>
    </row>
    <row r="801">
      <c r="C801" s="51"/>
      <c r="D801" s="51"/>
      <c r="E801" s="51"/>
      <c r="F801" s="51"/>
      <c r="G801" s="51"/>
      <c r="H801" s="50"/>
      <c r="J801" s="50"/>
      <c r="N801" s="50"/>
    </row>
    <row r="802">
      <c r="C802" s="51"/>
      <c r="D802" s="51"/>
      <c r="E802" s="51"/>
      <c r="F802" s="51"/>
      <c r="G802" s="51"/>
      <c r="H802" s="50"/>
      <c r="J802" s="50"/>
      <c r="N802" s="50"/>
    </row>
    <row r="803">
      <c r="C803" s="51"/>
      <c r="D803" s="51"/>
      <c r="E803" s="51"/>
      <c r="F803" s="51"/>
      <c r="G803" s="51"/>
      <c r="H803" s="50"/>
      <c r="J803" s="50"/>
      <c r="N803" s="50"/>
    </row>
    <row r="804">
      <c r="C804" s="51"/>
      <c r="D804" s="51"/>
      <c r="E804" s="51"/>
      <c r="F804" s="51"/>
      <c r="G804" s="51"/>
      <c r="H804" s="50"/>
      <c r="J804" s="50"/>
      <c r="N804" s="50"/>
    </row>
    <row r="805">
      <c r="C805" s="51"/>
      <c r="D805" s="51"/>
      <c r="E805" s="51"/>
      <c r="F805" s="51"/>
      <c r="G805" s="51"/>
      <c r="H805" s="50"/>
      <c r="J805" s="50"/>
      <c r="N805" s="50"/>
    </row>
    <row r="806">
      <c r="C806" s="51"/>
      <c r="D806" s="51"/>
      <c r="E806" s="51"/>
      <c r="F806" s="51"/>
      <c r="G806" s="51"/>
      <c r="H806" s="50"/>
      <c r="J806" s="50"/>
      <c r="N806" s="50"/>
    </row>
    <row r="807">
      <c r="C807" s="51"/>
      <c r="D807" s="51"/>
      <c r="E807" s="51"/>
      <c r="F807" s="51"/>
      <c r="G807" s="51"/>
      <c r="H807" s="50"/>
      <c r="J807" s="50"/>
      <c r="N807" s="50"/>
    </row>
    <row r="808">
      <c r="C808" s="51"/>
      <c r="D808" s="51"/>
      <c r="E808" s="51"/>
      <c r="F808" s="51"/>
      <c r="G808" s="51"/>
      <c r="H808" s="50"/>
      <c r="J808" s="50"/>
      <c r="N808" s="50"/>
    </row>
    <row r="809">
      <c r="C809" s="51"/>
      <c r="D809" s="51"/>
      <c r="E809" s="51"/>
      <c r="F809" s="51"/>
      <c r="G809" s="51"/>
      <c r="H809" s="50"/>
      <c r="J809" s="50"/>
      <c r="N809" s="50"/>
    </row>
    <row r="810">
      <c r="C810" s="51"/>
      <c r="D810" s="51"/>
      <c r="E810" s="51"/>
      <c r="F810" s="51"/>
      <c r="G810" s="51"/>
      <c r="H810" s="50"/>
      <c r="J810" s="50"/>
      <c r="N810" s="50"/>
    </row>
    <row r="811">
      <c r="C811" s="51"/>
      <c r="D811" s="51"/>
      <c r="E811" s="51"/>
      <c r="F811" s="51"/>
      <c r="G811" s="51"/>
      <c r="H811" s="50"/>
      <c r="J811" s="50"/>
      <c r="N811" s="50"/>
    </row>
    <row r="812">
      <c r="C812" s="51"/>
      <c r="D812" s="51"/>
      <c r="E812" s="51"/>
      <c r="F812" s="51"/>
      <c r="G812" s="51"/>
      <c r="H812" s="50"/>
      <c r="J812" s="50"/>
      <c r="N812" s="50"/>
    </row>
    <row r="813">
      <c r="C813" s="51"/>
      <c r="D813" s="51"/>
      <c r="E813" s="51"/>
      <c r="F813" s="51"/>
      <c r="G813" s="51"/>
      <c r="H813" s="50"/>
      <c r="J813" s="50"/>
      <c r="N813" s="50"/>
    </row>
    <row r="814">
      <c r="C814" s="51"/>
      <c r="D814" s="51"/>
      <c r="E814" s="51"/>
      <c r="F814" s="51"/>
      <c r="G814" s="51"/>
      <c r="H814" s="50"/>
      <c r="J814" s="50"/>
      <c r="N814" s="50"/>
    </row>
    <row r="815">
      <c r="C815" s="51"/>
      <c r="D815" s="51"/>
      <c r="E815" s="51"/>
      <c r="F815" s="51"/>
      <c r="G815" s="51"/>
      <c r="H815" s="50"/>
      <c r="J815" s="50"/>
      <c r="N815" s="50"/>
    </row>
    <row r="816">
      <c r="C816" s="51"/>
      <c r="D816" s="51"/>
      <c r="E816" s="51"/>
      <c r="F816" s="51"/>
      <c r="G816" s="51"/>
      <c r="H816" s="50"/>
      <c r="J816" s="50"/>
      <c r="N816" s="50"/>
    </row>
    <row r="817">
      <c r="C817" s="51"/>
      <c r="D817" s="51"/>
      <c r="E817" s="51"/>
      <c r="F817" s="51"/>
      <c r="G817" s="51"/>
      <c r="H817" s="50"/>
      <c r="J817" s="50"/>
      <c r="N817" s="50"/>
    </row>
    <row r="818">
      <c r="C818" s="51"/>
      <c r="D818" s="51"/>
      <c r="E818" s="51"/>
      <c r="F818" s="51"/>
      <c r="G818" s="51"/>
      <c r="H818" s="50"/>
      <c r="J818" s="50"/>
      <c r="N818" s="50"/>
    </row>
    <row r="819">
      <c r="C819" s="51"/>
      <c r="D819" s="51"/>
      <c r="E819" s="51"/>
      <c r="F819" s="51"/>
      <c r="G819" s="51"/>
      <c r="H819" s="50"/>
      <c r="J819" s="50"/>
      <c r="N819" s="50"/>
    </row>
    <row r="820">
      <c r="C820" s="51"/>
      <c r="D820" s="51"/>
      <c r="E820" s="51"/>
      <c r="F820" s="51"/>
      <c r="G820" s="51"/>
      <c r="H820" s="50"/>
      <c r="J820" s="50"/>
      <c r="N820" s="50"/>
    </row>
    <row r="821">
      <c r="C821" s="51"/>
      <c r="D821" s="51"/>
      <c r="E821" s="51"/>
      <c r="F821" s="51"/>
      <c r="G821" s="51"/>
      <c r="H821" s="50"/>
      <c r="J821" s="50"/>
      <c r="N821" s="50"/>
    </row>
    <row r="822">
      <c r="C822" s="51"/>
      <c r="D822" s="51"/>
      <c r="E822" s="51"/>
      <c r="F822" s="51"/>
      <c r="G822" s="51"/>
      <c r="H822" s="50"/>
      <c r="J822" s="50"/>
      <c r="N822" s="50"/>
    </row>
    <row r="823">
      <c r="C823" s="51"/>
      <c r="D823" s="51"/>
      <c r="E823" s="51"/>
      <c r="F823" s="51"/>
      <c r="G823" s="51"/>
      <c r="H823" s="50"/>
      <c r="J823" s="50"/>
      <c r="N823" s="50"/>
    </row>
    <row r="824">
      <c r="C824" s="51"/>
      <c r="D824" s="51"/>
      <c r="E824" s="51"/>
      <c r="F824" s="51"/>
      <c r="G824" s="51"/>
      <c r="H824" s="50"/>
      <c r="J824" s="50"/>
      <c r="N824" s="50"/>
    </row>
    <row r="825">
      <c r="C825" s="51"/>
      <c r="D825" s="51"/>
      <c r="E825" s="51"/>
      <c r="F825" s="51"/>
      <c r="G825" s="51"/>
      <c r="H825" s="50"/>
      <c r="J825" s="50"/>
      <c r="N825" s="50"/>
    </row>
    <row r="826">
      <c r="C826" s="51"/>
      <c r="D826" s="51"/>
      <c r="E826" s="51"/>
      <c r="F826" s="51"/>
      <c r="G826" s="51"/>
      <c r="H826" s="50"/>
      <c r="J826" s="50"/>
      <c r="N826" s="50"/>
    </row>
    <row r="827">
      <c r="C827" s="51"/>
      <c r="D827" s="51"/>
      <c r="E827" s="51"/>
      <c r="F827" s="51"/>
      <c r="G827" s="51"/>
      <c r="H827" s="50"/>
      <c r="J827" s="50"/>
      <c r="N827" s="50"/>
    </row>
    <row r="828">
      <c r="C828" s="51"/>
      <c r="D828" s="51"/>
      <c r="E828" s="51"/>
      <c r="F828" s="51"/>
      <c r="G828" s="51"/>
      <c r="H828" s="50"/>
      <c r="J828" s="50"/>
      <c r="N828" s="50"/>
    </row>
    <row r="829">
      <c r="C829" s="51"/>
      <c r="D829" s="51"/>
      <c r="E829" s="51"/>
      <c r="F829" s="51"/>
      <c r="G829" s="51"/>
      <c r="H829" s="50"/>
      <c r="J829" s="50"/>
      <c r="N829" s="50"/>
    </row>
    <row r="830">
      <c r="C830" s="51"/>
      <c r="D830" s="51"/>
      <c r="E830" s="51"/>
      <c r="F830" s="51"/>
      <c r="G830" s="51"/>
      <c r="H830" s="50"/>
      <c r="J830" s="50"/>
      <c r="N830" s="50"/>
    </row>
    <row r="831">
      <c r="C831" s="51"/>
      <c r="D831" s="51"/>
      <c r="E831" s="51"/>
      <c r="F831" s="51"/>
      <c r="G831" s="51"/>
      <c r="H831" s="50"/>
      <c r="J831" s="50"/>
      <c r="N831" s="50"/>
    </row>
    <row r="832">
      <c r="C832" s="51"/>
      <c r="D832" s="51"/>
      <c r="E832" s="51"/>
      <c r="F832" s="51"/>
      <c r="G832" s="51"/>
      <c r="H832" s="50"/>
      <c r="J832" s="50"/>
      <c r="N832" s="50"/>
    </row>
    <row r="833">
      <c r="C833" s="51"/>
      <c r="D833" s="51"/>
      <c r="E833" s="51"/>
      <c r="F833" s="51"/>
      <c r="G833" s="51"/>
      <c r="H833" s="50"/>
      <c r="J833" s="50"/>
      <c r="N833" s="50"/>
    </row>
    <row r="834">
      <c r="C834" s="51"/>
      <c r="D834" s="51"/>
      <c r="E834" s="51"/>
      <c r="F834" s="51"/>
      <c r="G834" s="51"/>
      <c r="H834" s="50"/>
      <c r="J834" s="50"/>
      <c r="N834" s="50"/>
    </row>
    <row r="835">
      <c r="C835" s="51"/>
      <c r="D835" s="51"/>
      <c r="E835" s="51"/>
      <c r="F835" s="51"/>
      <c r="G835" s="51"/>
      <c r="H835" s="50"/>
      <c r="J835" s="50"/>
      <c r="N835" s="50"/>
    </row>
    <row r="836">
      <c r="C836" s="51"/>
      <c r="D836" s="51"/>
      <c r="E836" s="51"/>
      <c r="F836" s="51"/>
      <c r="G836" s="51"/>
      <c r="H836" s="50"/>
      <c r="J836" s="50"/>
      <c r="N836" s="50"/>
    </row>
    <row r="837">
      <c r="C837" s="51"/>
      <c r="D837" s="51"/>
      <c r="E837" s="51"/>
      <c r="F837" s="51"/>
      <c r="G837" s="51"/>
      <c r="H837" s="50"/>
      <c r="J837" s="50"/>
      <c r="N837" s="50"/>
    </row>
    <row r="838">
      <c r="C838" s="51"/>
      <c r="D838" s="51"/>
      <c r="E838" s="51"/>
      <c r="F838" s="51"/>
      <c r="G838" s="51"/>
      <c r="H838" s="50"/>
      <c r="J838" s="50"/>
      <c r="N838" s="50"/>
    </row>
    <row r="839">
      <c r="C839" s="51"/>
      <c r="D839" s="51"/>
      <c r="E839" s="51"/>
      <c r="F839" s="51"/>
      <c r="G839" s="51"/>
      <c r="H839" s="50"/>
      <c r="J839" s="50"/>
      <c r="N839" s="50"/>
    </row>
    <row r="840">
      <c r="C840" s="51"/>
      <c r="D840" s="51"/>
      <c r="E840" s="51"/>
      <c r="F840" s="51"/>
      <c r="G840" s="51"/>
      <c r="H840" s="50"/>
      <c r="J840" s="50"/>
      <c r="N840" s="50"/>
    </row>
    <row r="841">
      <c r="C841" s="51"/>
      <c r="D841" s="51"/>
      <c r="E841" s="51"/>
      <c r="F841" s="51"/>
      <c r="G841" s="51"/>
      <c r="H841" s="50"/>
      <c r="J841" s="50"/>
      <c r="N841" s="50"/>
    </row>
    <row r="842">
      <c r="C842" s="51"/>
      <c r="D842" s="51"/>
      <c r="E842" s="51"/>
      <c r="F842" s="51"/>
      <c r="G842" s="51"/>
      <c r="H842" s="50"/>
      <c r="J842" s="50"/>
      <c r="N842" s="50"/>
    </row>
    <row r="843">
      <c r="C843" s="51"/>
      <c r="D843" s="51"/>
      <c r="E843" s="51"/>
      <c r="F843" s="51"/>
      <c r="G843" s="51"/>
      <c r="H843" s="50"/>
      <c r="J843" s="50"/>
      <c r="N843" s="50"/>
    </row>
    <row r="844">
      <c r="C844" s="51"/>
      <c r="D844" s="51"/>
      <c r="E844" s="51"/>
      <c r="F844" s="51"/>
      <c r="G844" s="51"/>
      <c r="H844" s="50"/>
      <c r="J844" s="50"/>
      <c r="N844" s="50"/>
    </row>
    <row r="845">
      <c r="C845" s="51"/>
      <c r="D845" s="51"/>
      <c r="E845" s="51"/>
      <c r="F845" s="51"/>
      <c r="G845" s="51"/>
      <c r="H845" s="50"/>
      <c r="J845" s="50"/>
      <c r="N845" s="50"/>
    </row>
    <row r="846">
      <c r="C846" s="51"/>
      <c r="D846" s="51"/>
      <c r="E846" s="51"/>
      <c r="F846" s="51"/>
      <c r="G846" s="51"/>
      <c r="H846" s="50"/>
      <c r="J846" s="50"/>
      <c r="N846" s="50"/>
    </row>
    <row r="847">
      <c r="C847" s="51"/>
      <c r="D847" s="51"/>
      <c r="E847" s="51"/>
      <c r="F847" s="51"/>
      <c r="G847" s="51"/>
      <c r="H847" s="50"/>
      <c r="J847" s="50"/>
      <c r="N847" s="50"/>
    </row>
    <row r="848">
      <c r="C848" s="51"/>
      <c r="D848" s="51"/>
      <c r="E848" s="51"/>
      <c r="F848" s="51"/>
      <c r="G848" s="51"/>
      <c r="H848" s="50"/>
      <c r="J848" s="50"/>
      <c r="N848" s="50"/>
    </row>
    <row r="849">
      <c r="C849" s="51"/>
      <c r="D849" s="51"/>
      <c r="E849" s="51"/>
      <c r="F849" s="51"/>
      <c r="G849" s="51"/>
      <c r="H849" s="50"/>
      <c r="J849" s="50"/>
      <c r="N849" s="50"/>
    </row>
    <row r="850">
      <c r="C850" s="51"/>
      <c r="D850" s="51"/>
      <c r="E850" s="51"/>
      <c r="F850" s="51"/>
      <c r="G850" s="51"/>
      <c r="H850" s="50"/>
      <c r="J850" s="50"/>
      <c r="N850" s="50"/>
    </row>
    <row r="851">
      <c r="C851" s="51"/>
      <c r="D851" s="51"/>
      <c r="E851" s="51"/>
      <c r="F851" s="51"/>
      <c r="G851" s="51"/>
      <c r="H851" s="50"/>
      <c r="J851" s="50"/>
      <c r="N851" s="50"/>
    </row>
    <row r="852">
      <c r="C852" s="51"/>
      <c r="D852" s="51"/>
      <c r="E852" s="51"/>
      <c r="F852" s="51"/>
      <c r="G852" s="51"/>
      <c r="H852" s="50"/>
      <c r="J852" s="50"/>
      <c r="N852" s="50"/>
    </row>
    <row r="853">
      <c r="C853" s="51"/>
      <c r="D853" s="51"/>
      <c r="E853" s="51"/>
      <c r="F853" s="51"/>
      <c r="G853" s="51"/>
      <c r="H853" s="50"/>
      <c r="J853" s="50"/>
      <c r="N853" s="50"/>
    </row>
    <row r="854">
      <c r="C854" s="51"/>
      <c r="D854" s="51"/>
      <c r="E854" s="51"/>
      <c r="F854" s="51"/>
      <c r="G854" s="51"/>
      <c r="H854" s="50"/>
      <c r="J854" s="50"/>
      <c r="N854" s="50"/>
    </row>
    <row r="855">
      <c r="C855" s="51"/>
      <c r="D855" s="51"/>
      <c r="E855" s="51"/>
      <c r="F855" s="51"/>
      <c r="G855" s="51"/>
      <c r="H855" s="50"/>
      <c r="J855" s="50"/>
      <c r="N855" s="50"/>
    </row>
    <row r="856">
      <c r="C856" s="51"/>
      <c r="D856" s="51"/>
      <c r="E856" s="51"/>
      <c r="F856" s="51"/>
      <c r="G856" s="51"/>
      <c r="H856" s="50"/>
      <c r="J856" s="50"/>
      <c r="N856" s="50"/>
    </row>
    <row r="857">
      <c r="C857" s="51"/>
      <c r="D857" s="51"/>
      <c r="E857" s="51"/>
      <c r="F857" s="51"/>
      <c r="G857" s="51"/>
      <c r="H857" s="50"/>
      <c r="J857" s="50"/>
      <c r="N857" s="50"/>
    </row>
    <row r="858">
      <c r="C858" s="51"/>
      <c r="D858" s="51"/>
      <c r="E858" s="51"/>
      <c r="F858" s="51"/>
      <c r="G858" s="51"/>
      <c r="H858" s="50"/>
      <c r="J858" s="50"/>
      <c r="N858" s="50"/>
    </row>
    <row r="859">
      <c r="C859" s="51"/>
      <c r="D859" s="51"/>
      <c r="E859" s="51"/>
      <c r="F859" s="51"/>
      <c r="G859" s="51"/>
      <c r="H859" s="50"/>
      <c r="J859" s="50"/>
      <c r="N859" s="50"/>
    </row>
    <row r="860">
      <c r="C860" s="51"/>
      <c r="D860" s="51"/>
      <c r="E860" s="51"/>
      <c r="F860" s="51"/>
      <c r="G860" s="51"/>
      <c r="H860" s="50"/>
      <c r="J860" s="50"/>
      <c r="N860" s="50"/>
    </row>
    <row r="861">
      <c r="C861" s="51"/>
      <c r="D861" s="51"/>
      <c r="E861" s="51"/>
      <c r="F861" s="51"/>
      <c r="G861" s="51"/>
      <c r="H861" s="50"/>
      <c r="J861" s="50"/>
      <c r="N861" s="50"/>
    </row>
    <row r="862">
      <c r="C862" s="51"/>
      <c r="D862" s="51"/>
      <c r="E862" s="51"/>
      <c r="F862" s="51"/>
      <c r="G862" s="51"/>
      <c r="H862" s="50"/>
      <c r="J862" s="50"/>
      <c r="N862" s="50"/>
    </row>
    <row r="863">
      <c r="C863" s="51"/>
      <c r="D863" s="51"/>
      <c r="E863" s="51"/>
      <c r="F863" s="51"/>
      <c r="G863" s="51"/>
      <c r="H863" s="50"/>
      <c r="J863" s="50"/>
      <c r="N863" s="50"/>
    </row>
    <row r="864">
      <c r="C864" s="51"/>
      <c r="D864" s="51"/>
      <c r="E864" s="51"/>
      <c r="F864" s="51"/>
      <c r="G864" s="51"/>
      <c r="H864" s="50"/>
      <c r="J864" s="50"/>
      <c r="N864" s="50"/>
    </row>
    <row r="865">
      <c r="C865" s="51"/>
      <c r="D865" s="51"/>
      <c r="E865" s="51"/>
      <c r="F865" s="51"/>
      <c r="G865" s="51"/>
      <c r="H865" s="50"/>
      <c r="J865" s="50"/>
      <c r="N865" s="50"/>
    </row>
    <row r="866">
      <c r="C866" s="51"/>
      <c r="D866" s="51"/>
      <c r="E866" s="51"/>
      <c r="F866" s="51"/>
      <c r="G866" s="51"/>
      <c r="H866" s="50"/>
      <c r="J866" s="50"/>
      <c r="N866" s="50"/>
    </row>
    <row r="867">
      <c r="C867" s="51"/>
      <c r="D867" s="51"/>
      <c r="E867" s="51"/>
      <c r="F867" s="51"/>
      <c r="G867" s="51"/>
      <c r="H867" s="50"/>
      <c r="J867" s="50"/>
      <c r="N867" s="50"/>
    </row>
    <row r="868">
      <c r="C868" s="51"/>
      <c r="D868" s="51"/>
      <c r="E868" s="51"/>
      <c r="F868" s="51"/>
      <c r="G868" s="51"/>
      <c r="H868" s="50"/>
      <c r="J868" s="50"/>
      <c r="N868" s="50"/>
    </row>
    <row r="869">
      <c r="C869" s="51"/>
      <c r="D869" s="51"/>
      <c r="E869" s="51"/>
      <c r="F869" s="51"/>
      <c r="G869" s="51"/>
      <c r="H869" s="50"/>
      <c r="J869" s="50"/>
      <c r="N869" s="50"/>
    </row>
    <row r="870">
      <c r="C870" s="51"/>
      <c r="D870" s="51"/>
      <c r="E870" s="51"/>
      <c r="F870" s="51"/>
      <c r="G870" s="51"/>
      <c r="H870" s="50"/>
      <c r="J870" s="50"/>
      <c r="N870" s="50"/>
    </row>
    <row r="871">
      <c r="C871" s="51"/>
      <c r="D871" s="51"/>
      <c r="E871" s="51"/>
      <c r="F871" s="51"/>
      <c r="G871" s="51"/>
      <c r="H871" s="50"/>
      <c r="J871" s="50"/>
      <c r="N871" s="50"/>
    </row>
    <row r="872">
      <c r="C872" s="51"/>
      <c r="D872" s="51"/>
      <c r="E872" s="51"/>
      <c r="F872" s="51"/>
      <c r="G872" s="51"/>
      <c r="H872" s="50"/>
      <c r="J872" s="50"/>
      <c r="N872" s="50"/>
    </row>
    <row r="873">
      <c r="C873" s="51"/>
      <c r="D873" s="51"/>
      <c r="E873" s="51"/>
      <c r="F873" s="51"/>
      <c r="G873" s="51"/>
      <c r="H873" s="50"/>
      <c r="J873" s="50"/>
      <c r="N873" s="50"/>
    </row>
    <row r="874">
      <c r="C874" s="51"/>
      <c r="D874" s="51"/>
      <c r="E874" s="51"/>
      <c r="F874" s="51"/>
      <c r="G874" s="51"/>
      <c r="H874" s="50"/>
      <c r="J874" s="50"/>
      <c r="N874" s="50"/>
    </row>
    <row r="875">
      <c r="C875" s="51"/>
      <c r="D875" s="51"/>
      <c r="E875" s="51"/>
      <c r="F875" s="51"/>
      <c r="G875" s="51"/>
      <c r="H875" s="50"/>
      <c r="J875" s="50"/>
      <c r="N875" s="50"/>
    </row>
    <row r="876">
      <c r="C876" s="51"/>
      <c r="D876" s="51"/>
      <c r="E876" s="51"/>
      <c r="F876" s="51"/>
      <c r="G876" s="51"/>
      <c r="H876" s="50"/>
      <c r="J876" s="50"/>
      <c r="N876" s="50"/>
    </row>
    <row r="877">
      <c r="C877" s="51"/>
      <c r="D877" s="51"/>
      <c r="E877" s="51"/>
      <c r="F877" s="51"/>
      <c r="G877" s="51"/>
      <c r="H877" s="50"/>
      <c r="J877" s="50"/>
      <c r="N877" s="50"/>
    </row>
    <row r="878">
      <c r="C878" s="51"/>
      <c r="D878" s="51"/>
      <c r="E878" s="51"/>
      <c r="F878" s="51"/>
      <c r="G878" s="51"/>
      <c r="H878" s="50"/>
      <c r="J878" s="50"/>
      <c r="N878" s="50"/>
    </row>
    <row r="879">
      <c r="C879" s="51"/>
      <c r="D879" s="51"/>
      <c r="E879" s="51"/>
      <c r="F879" s="51"/>
      <c r="G879" s="51"/>
      <c r="H879" s="50"/>
      <c r="J879" s="50"/>
      <c r="N879" s="50"/>
    </row>
    <row r="880">
      <c r="C880" s="51"/>
      <c r="D880" s="51"/>
      <c r="E880" s="51"/>
      <c r="F880" s="51"/>
      <c r="G880" s="51"/>
      <c r="H880" s="50"/>
      <c r="J880" s="50"/>
      <c r="N880" s="50"/>
    </row>
    <row r="881">
      <c r="C881" s="51"/>
      <c r="D881" s="51"/>
      <c r="E881" s="51"/>
      <c r="F881" s="51"/>
      <c r="G881" s="51"/>
      <c r="H881" s="50"/>
      <c r="J881" s="50"/>
      <c r="N881" s="50"/>
    </row>
    <row r="882">
      <c r="C882" s="51"/>
      <c r="D882" s="51"/>
      <c r="E882" s="51"/>
      <c r="F882" s="51"/>
      <c r="G882" s="51"/>
      <c r="H882" s="50"/>
      <c r="J882" s="50"/>
      <c r="N882" s="50"/>
    </row>
    <row r="883">
      <c r="C883" s="51"/>
      <c r="D883" s="51"/>
      <c r="E883" s="51"/>
      <c r="F883" s="51"/>
      <c r="G883" s="51"/>
      <c r="H883" s="50"/>
      <c r="J883" s="50"/>
      <c r="N883" s="50"/>
    </row>
    <row r="884">
      <c r="C884" s="51"/>
      <c r="D884" s="51"/>
      <c r="E884" s="51"/>
      <c r="F884" s="51"/>
      <c r="G884" s="51"/>
      <c r="H884" s="50"/>
      <c r="J884" s="50"/>
      <c r="N884" s="50"/>
    </row>
    <row r="885">
      <c r="C885" s="51"/>
      <c r="D885" s="51"/>
      <c r="E885" s="51"/>
      <c r="F885" s="51"/>
      <c r="G885" s="51"/>
      <c r="H885" s="50"/>
      <c r="J885" s="50"/>
      <c r="N885" s="50"/>
    </row>
    <row r="886">
      <c r="C886" s="51"/>
      <c r="D886" s="51"/>
      <c r="E886" s="51"/>
      <c r="F886" s="51"/>
      <c r="G886" s="51"/>
      <c r="H886" s="50"/>
      <c r="J886" s="50"/>
      <c r="N886" s="50"/>
    </row>
    <row r="887">
      <c r="C887" s="51"/>
      <c r="D887" s="51"/>
      <c r="E887" s="51"/>
      <c r="F887" s="51"/>
      <c r="G887" s="51"/>
      <c r="H887" s="50"/>
      <c r="J887" s="50"/>
      <c r="N887" s="50"/>
    </row>
    <row r="888">
      <c r="C888" s="51"/>
      <c r="D888" s="51"/>
      <c r="E888" s="51"/>
      <c r="F888" s="51"/>
      <c r="G888" s="51"/>
      <c r="H888" s="50"/>
      <c r="J888" s="50"/>
      <c r="N888" s="50"/>
    </row>
    <row r="889">
      <c r="C889" s="51"/>
      <c r="D889" s="51"/>
      <c r="E889" s="51"/>
      <c r="F889" s="51"/>
      <c r="G889" s="51"/>
      <c r="H889" s="50"/>
      <c r="J889" s="50"/>
      <c r="N889" s="50"/>
    </row>
    <row r="890">
      <c r="C890" s="51"/>
      <c r="D890" s="51"/>
      <c r="E890" s="51"/>
      <c r="F890" s="51"/>
      <c r="G890" s="51"/>
      <c r="H890" s="50"/>
      <c r="J890" s="50"/>
      <c r="N890" s="50"/>
    </row>
    <row r="891">
      <c r="C891" s="51"/>
      <c r="D891" s="51"/>
      <c r="E891" s="51"/>
      <c r="F891" s="51"/>
      <c r="G891" s="51"/>
      <c r="H891" s="50"/>
      <c r="J891" s="50"/>
      <c r="N891" s="50"/>
    </row>
    <row r="892">
      <c r="C892" s="51"/>
      <c r="D892" s="51"/>
      <c r="E892" s="51"/>
      <c r="F892" s="51"/>
      <c r="G892" s="51"/>
      <c r="H892" s="50"/>
      <c r="J892" s="50"/>
      <c r="N892" s="50"/>
    </row>
    <row r="893">
      <c r="C893" s="51"/>
      <c r="D893" s="51"/>
      <c r="E893" s="51"/>
      <c r="F893" s="51"/>
      <c r="G893" s="51"/>
      <c r="H893" s="50"/>
      <c r="J893" s="50"/>
      <c r="N893" s="50"/>
    </row>
    <row r="894">
      <c r="C894" s="51"/>
      <c r="D894" s="51"/>
      <c r="E894" s="51"/>
      <c r="F894" s="51"/>
      <c r="G894" s="51"/>
      <c r="H894" s="50"/>
      <c r="J894" s="50"/>
      <c r="N894" s="50"/>
    </row>
    <row r="895">
      <c r="C895" s="51"/>
      <c r="D895" s="51"/>
      <c r="E895" s="51"/>
      <c r="F895" s="51"/>
      <c r="G895" s="51"/>
      <c r="H895" s="50"/>
      <c r="J895" s="50"/>
      <c r="N895" s="50"/>
    </row>
    <row r="896">
      <c r="C896" s="51"/>
      <c r="D896" s="51"/>
      <c r="E896" s="51"/>
      <c r="F896" s="51"/>
      <c r="G896" s="51"/>
      <c r="H896" s="50"/>
      <c r="J896" s="50"/>
      <c r="N896" s="50"/>
    </row>
    <row r="897">
      <c r="C897" s="51"/>
      <c r="D897" s="51"/>
      <c r="E897" s="51"/>
      <c r="F897" s="51"/>
      <c r="G897" s="51"/>
      <c r="H897" s="50"/>
      <c r="J897" s="50"/>
      <c r="N897" s="50"/>
    </row>
    <row r="898">
      <c r="C898" s="51"/>
      <c r="D898" s="51"/>
      <c r="E898" s="51"/>
      <c r="F898" s="51"/>
      <c r="G898" s="51"/>
      <c r="H898" s="50"/>
      <c r="J898" s="50"/>
      <c r="N898" s="50"/>
    </row>
    <row r="899">
      <c r="C899" s="51"/>
      <c r="D899" s="51"/>
      <c r="E899" s="51"/>
      <c r="F899" s="51"/>
      <c r="G899" s="51"/>
      <c r="H899" s="50"/>
      <c r="J899" s="50"/>
      <c r="N899" s="50"/>
    </row>
    <row r="900">
      <c r="C900" s="51"/>
      <c r="D900" s="51"/>
      <c r="E900" s="51"/>
      <c r="F900" s="51"/>
      <c r="G900" s="51"/>
      <c r="H900" s="50"/>
      <c r="J900" s="50"/>
      <c r="N900" s="50"/>
    </row>
    <row r="901">
      <c r="C901" s="51"/>
      <c r="D901" s="51"/>
      <c r="E901" s="51"/>
      <c r="F901" s="51"/>
      <c r="G901" s="51"/>
      <c r="H901" s="50"/>
      <c r="J901" s="50"/>
      <c r="N901" s="50"/>
    </row>
    <row r="902">
      <c r="C902" s="51"/>
      <c r="D902" s="51"/>
      <c r="E902" s="51"/>
      <c r="F902" s="51"/>
      <c r="G902" s="51"/>
      <c r="H902" s="50"/>
      <c r="J902" s="50"/>
      <c r="N902" s="50"/>
    </row>
    <row r="903">
      <c r="C903" s="51"/>
      <c r="D903" s="51"/>
      <c r="E903" s="51"/>
      <c r="F903" s="51"/>
      <c r="G903" s="51"/>
      <c r="H903" s="50"/>
      <c r="J903" s="50"/>
      <c r="N903" s="50"/>
    </row>
    <row r="904">
      <c r="C904" s="51"/>
      <c r="D904" s="51"/>
      <c r="E904" s="51"/>
      <c r="F904" s="51"/>
      <c r="G904" s="51"/>
      <c r="H904" s="50"/>
      <c r="J904" s="50"/>
      <c r="N904" s="50"/>
    </row>
    <row r="905">
      <c r="C905" s="51"/>
      <c r="D905" s="51"/>
      <c r="E905" s="51"/>
      <c r="F905" s="51"/>
      <c r="G905" s="51"/>
      <c r="H905" s="50"/>
      <c r="J905" s="50"/>
      <c r="N905" s="50"/>
    </row>
    <row r="906">
      <c r="C906" s="51"/>
      <c r="D906" s="51"/>
      <c r="E906" s="51"/>
      <c r="F906" s="51"/>
      <c r="G906" s="51"/>
      <c r="H906" s="50"/>
      <c r="J906" s="50"/>
      <c r="N906" s="50"/>
    </row>
    <row r="907">
      <c r="C907" s="51"/>
      <c r="D907" s="51"/>
      <c r="E907" s="51"/>
      <c r="F907" s="51"/>
      <c r="G907" s="51"/>
      <c r="H907" s="50"/>
      <c r="J907" s="50"/>
      <c r="N907" s="50"/>
    </row>
    <row r="908">
      <c r="C908" s="51"/>
      <c r="D908" s="51"/>
      <c r="E908" s="51"/>
      <c r="F908" s="51"/>
      <c r="G908" s="51"/>
      <c r="H908" s="50"/>
      <c r="J908" s="50"/>
      <c r="N908" s="50"/>
    </row>
    <row r="909">
      <c r="C909" s="51"/>
      <c r="D909" s="51"/>
      <c r="E909" s="51"/>
      <c r="F909" s="51"/>
      <c r="G909" s="51"/>
      <c r="H909" s="50"/>
      <c r="J909" s="50"/>
      <c r="N909" s="50"/>
    </row>
    <row r="910">
      <c r="C910" s="51"/>
      <c r="D910" s="51"/>
      <c r="E910" s="51"/>
      <c r="F910" s="51"/>
      <c r="G910" s="51"/>
      <c r="H910" s="50"/>
      <c r="J910" s="50"/>
      <c r="N910" s="50"/>
    </row>
    <row r="911">
      <c r="C911" s="51"/>
      <c r="D911" s="51"/>
      <c r="E911" s="51"/>
      <c r="F911" s="51"/>
      <c r="G911" s="51"/>
      <c r="H911" s="50"/>
      <c r="J911" s="50"/>
      <c r="N911" s="50"/>
    </row>
    <row r="912">
      <c r="C912" s="51"/>
      <c r="D912" s="51"/>
      <c r="E912" s="51"/>
      <c r="F912" s="51"/>
      <c r="G912" s="51"/>
      <c r="H912" s="50"/>
      <c r="J912" s="50"/>
      <c r="N912" s="50"/>
    </row>
    <row r="913">
      <c r="C913" s="51"/>
      <c r="D913" s="51"/>
      <c r="E913" s="51"/>
      <c r="F913" s="51"/>
      <c r="G913" s="51"/>
      <c r="H913" s="50"/>
      <c r="J913" s="50"/>
      <c r="N913" s="50"/>
    </row>
    <row r="914">
      <c r="C914" s="51"/>
      <c r="D914" s="51"/>
      <c r="E914" s="51"/>
      <c r="F914" s="51"/>
      <c r="G914" s="51"/>
      <c r="H914" s="50"/>
      <c r="J914" s="50"/>
      <c r="N914" s="50"/>
    </row>
    <row r="915">
      <c r="C915" s="51"/>
      <c r="D915" s="51"/>
      <c r="E915" s="51"/>
      <c r="F915" s="51"/>
      <c r="G915" s="51"/>
      <c r="H915" s="50"/>
      <c r="J915" s="50"/>
      <c r="N915" s="50"/>
    </row>
    <row r="916">
      <c r="C916" s="51"/>
      <c r="D916" s="51"/>
      <c r="E916" s="51"/>
      <c r="F916" s="51"/>
      <c r="G916" s="51"/>
      <c r="H916" s="50"/>
      <c r="J916" s="50"/>
      <c r="N916" s="50"/>
    </row>
    <row r="917">
      <c r="C917" s="51"/>
      <c r="D917" s="51"/>
      <c r="E917" s="51"/>
      <c r="F917" s="51"/>
      <c r="G917" s="51"/>
      <c r="H917" s="50"/>
      <c r="J917" s="50"/>
      <c r="N917" s="50"/>
    </row>
    <row r="918">
      <c r="C918" s="51"/>
      <c r="D918" s="51"/>
      <c r="E918" s="51"/>
      <c r="F918" s="51"/>
      <c r="G918" s="51"/>
      <c r="H918" s="50"/>
      <c r="J918" s="50"/>
      <c r="N918" s="50"/>
    </row>
    <row r="919">
      <c r="C919" s="51"/>
      <c r="D919" s="51"/>
      <c r="E919" s="51"/>
      <c r="F919" s="51"/>
      <c r="G919" s="51"/>
      <c r="H919" s="50"/>
      <c r="J919" s="50"/>
      <c r="N919" s="50"/>
    </row>
    <row r="920">
      <c r="C920" s="51"/>
      <c r="D920" s="51"/>
      <c r="E920" s="51"/>
      <c r="F920" s="51"/>
      <c r="G920" s="51"/>
      <c r="H920" s="50"/>
      <c r="J920" s="50"/>
      <c r="N920" s="50"/>
    </row>
    <row r="921">
      <c r="C921" s="51"/>
      <c r="D921" s="51"/>
      <c r="E921" s="51"/>
      <c r="F921" s="51"/>
      <c r="G921" s="51"/>
      <c r="H921" s="50"/>
      <c r="J921" s="50"/>
      <c r="N921" s="50"/>
    </row>
    <row r="922">
      <c r="C922" s="51"/>
      <c r="D922" s="51"/>
      <c r="E922" s="51"/>
      <c r="F922" s="51"/>
      <c r="G922" s="51"/>
      <c r="H922" s="50"/>
      <c r="J922" s="50"/>
      <c r="N922" s="50"/>
    </row>
    <row r="923">
      <c r="C923" s="51"/>
      <c r="D923" s="51"/>
      <c r="E923" s="51"/>
      <c r="F923" s="51"/>
      <c r="G923" s="51"/>
      <c r="H923" s="50"/>
      <c r="J923" s="50"/>
      <c r="N923" s="50"/>
    </row>
    <row r="924">
      <c r="C924" s="51"/>
      <c r="D924" s="51"/>
      <c r="E924" s="51"/>
      <c r="F924" s="51"/>
      <c r="G924" s="51"/>
      <c r="H924" s="50"/>
      <c r="J924" s="50"/>
      <c r="N924" s="50"/>
    </row>
    <row r="925">
      <c r="C925" s="51"/>
      <c r="D925" s="51"/>
      <c r="E925" s="51"/>
      <c r="F925" s="51"/>
      <c r="G925" s="51"/>
      <c r="H925" s="50"/>
      <c r="J925" s="50"/>
      <c r="N925" s="50"/>
    </row>
    <row r="926">
      <c r="C926" s="51"/>
      <c r="D926" s="51"/>
      <c r="E926" s="51"/>
      <c r="F926" s="51"/>
      <c r="G926" s="51"/>
      <c r="H926" s="50"/>
      <c r="J926" s="50"/>
      <c r="N926" s="50"/>
    </row>
    <row r="927">
      <c r="C927" s="51"/>
      <c r="D927" s="51"/>
      <c r="E927" s="51"/>
      <c r="F927" s="51"/>
      <c r="G927" s="51"/>
      <c r="H927" s="50"/>
      <c r="J927" s="50"/>
      <c r="N927" s="50"/>
    </row>
    <row r="928">
      <c r="C928" s="51"/>
      <c r="D928" s="51"/>
      <c r="E928" s="51"/>
      <c r="F928" s="51"/>
      <c r="G928" s="51"/>
      <c r="H928" s="50"/>
      <c r="J928" s="50"/>
      <c r="N928" s="50"/>
    </row>
    <row r="929">
      <c r="C929" s="51"/>
      <c r="D929" s="51"/>
      <c r="E929" s="51"/>
      <c r="F929" s="51"/>
      <c r="G929" s="51"/>
      <c r="H929" s="50"/>
      <c r="J929" s="50"/>
      <c r="N929" s="50"/>
    </row>
    <row r="930">
      <c r="C930" s="51"/>
      <c r="D930" s="51"/>
      <c r="E930" s="51"/>
      <c r="F930" s="51"/>
      <c r="G930" s="51"/>
      <c r="H930" s="50"/>
      <c r="J930" s="50"/>
      <c r="N930" s="50"/>
    </row>
    <row r="931">
      <c r="C931" s="51"/>
      <c r="D931" s="51"/>
      <c r="E931" s="51"/>
      <c r="F931" s="51"/>
      <c r="G931" s="51"/>
      <c r="H931" s="50"/>
      <c r="J931" s="50"/>
      <c r="N931" s="50"/>
    </row>
    <row r="932">
      <c r="C932" s="51"/>
      <c r="D932" s="51"/>
      <c r="E932" s="51"/>
      <c r="F932" s="51"/>
      <c r="G932" s="51"/>
      <c r="H932" s="50"/>
      <c r="J932" s="50"/>
      <c r="N932" s="50"/>
    </row>
    <row r="933">
      <c r="C933" s="51"/>
      <c r="D933" s="51"/>
      <c r="E933" s="51"/>
      <c r="F933" s="51"/>
      <c r="G933" s="51"/>
      <c r="H933" s="50"/>
      <c r="J933" s="50"/>
      <c r="N933" s="50"/>
    </row>
    <row r="934">
      <c r="C934" s="51"/>
      <c r="D934" s="51"/>
      <c r="E934" s="51"/>
      <c r="F934" s="51"/>
      <c r="G934" s="51"/>
      <c r="H934" s="50"/>
      <c r="J934" s="50"/>
      <c r="N934" s="50"/>
    </row>
    <row r="935">
      <c r="C935" s="51"/>
      <c r="D935" s="51"/>
      <c r="E935" s="51"/>
      <c r="F935" s="51"/>
      <c r="G935" s="51"/>
      <c r="H935" s="50"/>
      <c r="J935" s="50"/>
      <c r="N935" s="50"/>
    </row>
    <row r="936">
      <c r="C936" s="51"/>
      <c r="D936" s="51"/>
      <c r="E936" s="51"/>
      <c r="F936" s="51"/>
      <c r="G936" s="51"/>
      <c r="H936" s="50"/>
      <c r="J936" s="50"/>
      <c r="N936" s="50"/>
    </row>
    <row r="937">
      <c r="C937" s="51"/>
      <c r="D937" s="51"/>
      <c r="E937" s="51"/>
      <c r="F937" s="51"/>
      <c r="G937" s="51"/>
      <c r="H937" s="50"/>
      <c r="J937" s="50"/>
      <c r="N937" s="50"/>
    </row>
    <row r="938">
      <c r="C938" s="51"/>
      <c r="D938" s="51"/>
      <c r="E938" s="51"/>
      <c r="F938" s="51"/>
      <c r="G938" s="51"/>
      <c r="H938" s="50"/>
      <c r="J938" s="50"/>
      <c r="N938" s="50"/>
    </row>
    <row r="939">
      <c r="C939" s="51"/>
      <c r="D939" s="51"/>
      <c r="E939" s="51"/>
      <c r="F939" s="51"/>
      <c r="G939" s="51"/>
      <c r="H939" s="50"/>
      <c r="J939" s="50"/>
      <c r="N939" s="50"/>
    </row>
    <row r="940">
      <c r="C940" s="51"/>
      <c r="D940" s="51"/>
      <c r="E940" s="51"/>
      <c r="F940" s="51"/>
      <c r="G940" s="51"/>
      <c r="H940" s="50"/>
      <c r="J940" s="50"/>
      <c r="N940" s="50"/>
    </row>
    <row r="941">
      <c r="C941" s="51"/>
      <c r="D941" s="51"/>
      <c r="E941" s="51"/>
      <c r="F941" s="51"/>
      <c r="G941" s="51"/>
      <c r="H941" s="50"/>
      <c r="J941" s="50"/>
      <c r="N941" s="50"/>
    </row>
    <row r="942">
      <c r="C942" s="51"/>
      <c r="D942" s="51"/>
      <c r="E942" s="51"/>
      <c r="F942" s="51"/>
      <c r="G942" s="51"/>
      <c r="H942" s="50"/>
      <c r="J942" s="50"/>
      <c r="N942" s="50"/>
    </row>
    <row r="943">
      <c r="C943" s="51"/>
      <c r="D943" s="51"/>
      <c r="E943" s="51"/>
      <c r="F943" s="51"/>
      <c r="G943" s="51"/>
      <c r="H943" s="50"/>
      <c r="J943" s="50"/>
      <c r="N943" s="50"/>
    </row>
    <row r="944">
      <c r="C944" s="51"/>
      <c r="D944" s="51"/>
      <c r="E944" s="51"/>
      <c r="F944" s="51"/>
      <c r="G944" s="51"/>
      <c r="H944" s="50"/>
      <c r="J944" s="50"/>
      <c r="N944" s="50"/>
    </row>
    <row r="945">
      <c r="C945" s="51"/>
      <c r="D945" s="51"/>
      <c r="E945" s="51"/>
      <c r="F945" s="51"/>
      <c r="G945" s="51"/>
      <c r="H945" s="50"/>
      <c r="J945" s="50"/>
      <c r="N945" s="50"/>
    </row>
    <row r="946">
      <c r="C946" s="51"/>
      <c r="D946" s="51"/>
      <c r="E946" s="51"/>
      <c r="F946" s="51"/>
      <c r="G946" s="51"/>
      <c r="H946" s="50"/>
      <c r="J946" s="50"/>
      <c r="N946" s="50"/>
    </row>
    <row r="947">
      <c r="C947" s="51"/>
      <c r="D947" s="51"/>
      <c r="E947" s="51"/>
      <c r="F947" s="51"/>
      <c r="G947" s="51"/>
      <c r="H947" s="50"/>
      <c r="J947" s="50"/>
      <c r="N947" s="50"/>
    </row>
    <row r="948">
      <c r="C948" s="51"/>
      <c r="D948" s="51"/>
      <c r="E948" s="51"/>
      <c r="F948" s="51"/>
      <c r="G948" s="51"/>
      <c r="H948" s="50"/>
      <c r="J948" s="50"/>
      <c r="N948" s="50"/>
    </row>
    <row r="949">
      <c r="C949" s="51"/>
      <c r="D949" s="51"/>
      <c r="E949" s="51"/>
      <c r="F949" s="51"/>
      <c r="G949" s="51"/>
      <c r="H949" s="50"/>
      <c r="J949" s="50"/>
      <c r="N949" s="50"/>
    </row>
    <row r="950">
      <c r="C950" s="51"/>
      <c r="D950" s="51"/>
      <c r="E950" s="51"/>
      <c r="F950" s="51"/>
      <c r="G950" s="51"/>
      <c r="H950" s="50"/>
      <c r="J950" s="50"/>
      <c r="N950" s="50"/>
    </row>
    <row r="951">
      <c r="C951" s="51"/>
      <c r="D951" s="51"/>
      <c r="E951" s="51"/>
      <c r="F951" s="51"/>
      <c r="G951" s="51"/>
      <c r="H951" s="50"/>
      <c r="J951" s="50"/>
      <c r="N951" s="50"/>
    </row>
    <row r="952">
      <c r="C952" s="51"/>
      <c r="D952" s="51"/>
      <c r="E952" s="51"/>
      <c r="F952" s="51"/>
      <c r="G952" s="51"/>
      <c r="H952" s="50"/>
      <c r="J952" s="50"/>
      <c r="N952" s="50"/>
    </row>
    <row r="953">
      <c r="C953" s="51"/>
      <c r="D953" s="51"/>
      <c r="E953" s="51"/>
      <c r="F953" s="51"/>
      <c r="G953" s="51"/>
      <c r="H953" s="50"/>
      <c r="J953" s="50"/>
      <c r="N953" s="50"/>
    </row>
    <row r="954">
      <c r="C954" s="51"/>
      <c r="D954" s="51"/>
      <c r="E954" s="51"/>
      <c r="F954" s="51"/>
      <c r="G954" s="51"/>
      <c r="H954" s="50"/>
      <c r="J954" s="50"/>
      <c r="N954" s="50"/>
    </row>
    <row r="955">
      <c r="C955" s="51"/>
      <c r="D955" s="51"/>
      <c r="E955" s="51"/>
      <c r="F955" s="51"/>
      <c r="G955" s="51"/>
      <c r="H955" s="50"/>
      <c r="J955" s="50"/>
      <c r="N955" s="50"/>
    </row>
    <row r="956">
      <c r="C956" s="51"/>
      <c r="D956" s="51"/>
      <c r="E956" s="51"/>
      <c r="F956" s="51"/>
      <c r="G956" s="51"/>
      <c r="H956" s="50"/>
      <c r="J956" s="50"/>
      <c r="N956" s="50"/>
    </row>
    <row r="957">
      <c r="C957" s="51"/>
      <c r="D957" s="51"/>
      <c r="E957" s="51"/>
      <c r="F957" s="51"/>
      <c r="G957" s="51"/>
      <c r="H957" s="50"/>
      <c r="J957" s="50"/>
      <c r="N957" s="50"/>
    </row>
    <row r="958">
      <c r="C958" s="51"/>
      <c r="D958" s="51"/>
      <c r="E958" s="51"/>
      <c r="F958" s="51"/>
      <c r="G958" s="51"/>
      <c r="H958" s="50"/>
      <c r="J958" s="50"/>
      <c r="N958" s="50"/>
    </row>
    <row r="959">
      <c r="C959" s="51"/>
      <c r="D959" s="51"/>
      <c r="E959" s="51"/>
      <c r="F959" s="51"/>
      <c r="G959" s="51"/>
      <c r="H959" s="50"/>
      <c r="J959" s="50"/>
      <c r="N959" s="50"/>
    </row>
    <row r="960">
      <c r="C960" s="51"/>
      <c r="D960" s="51"/>
      <c r="E960" s="51"/>
      <c r="F960" s="51"/>
      <c r="G960" s="51"/>
      <c r="H960" s="50"/>
      <c r="J960" s="50"/>
      <c r="N960" s="50"/>
    </row>
    <row r="961">
      <c r="C961" s="51"/>
      <c r="D961" s="51"/>
      <c r="E961" s="51"/>
      <c r="F961" s="51"/>
      <c r="G961" s="51"/>
      <c r="H961" s="50"/>
      <c r="J961" s="50"/>
      <c r="N961" s="50"/>
    </row>
    <row r="962">
      <c r="C962" s="51"/>
      <c r="D962" s="51"/>
      <c r="E962" s="51"/>
      <c r="F962" s="51"/>
      <c r="G962" s="51"/>
      <c r="H962" s="50"/>
      <c r="J962" s="50"/>
      <c r="N962" s="50"/>
    </row>
    <row r="963">
      <c r="C963" s="51"/>
      <c r="D963" s="51"/>
      <c r="E963" s="51"/>
      <c r="F963" s="51"/>
      <c r="G963" s="51"/>
      <c r="H963" s="50"/>
      <c r="J963" s="50"/>
      <c r="N963" s="50"/>
    </row>
    <row r="964">
      <c r="C964" s="51"/>
      <c r="D964" s="51"/>
      <c r="E964" s="51"/>
      <c r="F964" s="51"/>
      <c r="G964" s="51"/>
      <c r="H964" s="50"/>
      <c r="J964" s="50"/>
      <c r="N964" s="50"/>
    </row>
    <row r="965">
      <c r="C965" s="51"/>
      <c r="D965" s="51"/>
      <c r="E965" s="51"/>
      <c r="F965" s="51"/>
      <c r="G965" s="51"/>
      <c r="H965" s="50"/>
      <c r="J965" s="50"/>
      <c r="N965" s="50"/>
    </row>
    <row r="966">
      <c r="C966" s="51"/>
      <c r="D966" s="51"/>
      <c r="E966" s="51"/>
      <c r="F966" s="51"/>
      <c r="G966" s="51"/>
      <c r="H966" s="50"/>
      <c r="J966" s="50"/>
      <c r="N966" s="50"/>
    </row>
    <row r="967">
      <c r="C967" s="51"/>
      <c r="D967" s="51"/>
      <c r="E967" s="51"/>
      <c r="F967" s="51"/>
      <c r="G967" s="51"/>
      <c r="H967" s="50"/>
      <c r="J967" s="50"/>
      <c r="N967" s="50"/>
    </row>
    <row r="968">
      <c r="C968" s="51"/>
      <c r="D968" s="51"/>
      <c r="E968" s="51"/>
      <c r="F968" s="51"/>
      <c r="G968" s="51"/>
      <c r="H968" s="50"/>
      <c r="J968" s="50"/>
      <c r="N968" s="50"/>
    </row>
    <row r="969">
      <c r="C969" s="51"/>
      <c r="D969" s="51"/>
      <c r="E969" s="51"/>
      <c r="F969" s="51"/>
      <c r="G969" s="51"/>
      <c r="H969" s="50"/>
      <c r="J969" s="50"/>
      <c r="N969" s="50"/>
    </row>
    <row r="970">
      <c r="C970" s="51"/>
      <c r="D970" s="51"/>
      <c r="E970" s="51"/>
      <c r="F970" s="51"/>
      <c r="G970" s="51"/>
      <c r="H970" s="50"/>
      <c r="J970" s="50"/>
      <c r="N970" s="50"/>
    </row>
    <row r="971">
      <c r="C971" s="51"/>
      <c r="D971" s="51"/>
      <c r="E971" s="51"/>
      <c r="F971" s="51"/>
      <c r="G971" s="51"/>
      <c r="H971" s="50"/>
      <c r="J971" s="50"/>
      <c r="N971" s="50"/>
    </row>
    <row r="972">
      <c r="C972" s="51"/>
      <c r="D972" s="51"/>
      <c r="E972" s="51"/>
      <c r="F972" s="51"/>
      <c r="G972" s="51"/>
      <c r="H972" s="50"/>
      <c r="J972" s="50"/>
      <c r="N972" s="50"/>
    </row>
    <row r="973">
      <c r="C973" s="51"/>
      <c r="D973" s="51"/>
      <c r="E973" s="51"/>
      <c r="F973" s="51"/>
      <c r="G973" s="51"/>
      <c r="H973" s="50"/>
      <c r="J973" s="50"/>
      <c r="N973" s="50"/>
    </row>
    <row r="974">
      <c r="C974" s="51"/>
      <c r="D974" s="51"/>
      <c r="E974" s="51"/>
      <c r="F974" s="51"/>
      <c r="G974" s="51"/>
      <c r="H974" s="50"/>
      <c r="J974" s="50"/>
      <c r="N974" s="50"/>
    </row>
    <row r="975">
      <c r="C975" s="51"/>
      <c r="D975" s="51"/>
      <c r="E975" s="51"/>
      <c r="F975" s="51"/>
      <c r="G975" s="51"/>
      <c r="H975" s="50"/>
      <c r="J975" s="50"/>
      <c r="N975" s="50"/>
    </row>
    <row r="976">
      <c r="C976" s="51"/>
      <c r="D976" s="51"/>
      <c r="E976" s="51"/>
      <c r="F976" s="51"/>
      <c r="G976" s="51"/>
      <c r="H976" s="50"/>
      <c r="J976" s="50"/>
      <c r="N976" s="50"/>
    </row>
    <row r="977">
      <c r="C977" s="51"/>
      <c r="D977" s="51"/>
      <c r="E977" s="51"/>
      <c r="F977" s="51"/>
      <c r="G977" s="51"/>
      <c r="H977" s="50"/>
      <c r="J977" s="50"/>
      <c r="N977" s="50"/>
    </row>
    <row r="978">
      <c r="C978" s="51"/>
      <c r="D978" s="51"/>
      <c r="E978" s="51"/>
      <c r="F978" s="51"/>
      <c r="G978" s="51"/>
      <c r="H978" s="50"/>
      <c r="J978" s="50"/>
      <c r="N978" s="50"/>
    </row>
    <row r="979">
      <c r="C979" s="51"/>
      <c r="D979" s="51"/>
      <c r="E979" s="51"/>
      <c r="F979" s="51"/>
      <c r="G979" s="51"/>
      <c r="H979" s="50"/>
      <c r="J979" s="50"/>
      <c r="N979" s="50"/>
    </row>
    <row r="980">
      <c r="C980" s="51"/>
      <c r="D980" s="51"/>
      <c r="E980" s="51"/>
      <c r="F980" s="51"/>
      <c r="G980" s="51"/>
      <c r="H980" s="50"/>
      <c r="J980" s="50"/>
      <c r="N980" s="50"/>
    </row>
    <row r="981">
      <c r="C981" s="51"/>
      <c r="D981" s="51"/>
      <c r="E981" s="51"/>
      <c r="F981" s="51"/>
      <c r="G981" s="51"/>
      <c r="H981" s="50"/>
      <c r="J981" s="50"/>
      <c r="N981" s="50"/>
    </row>
    <row r="982">
      <c r="C982" s="51"/>
      <c r="D982" s="51"/>
      <c r="E982" s="51"/>
      <c r="F982" s="51"/>
      <c r="G982" s="51"/>
      <c r="H982" s="50"/>
      <c r="J982" s="50"/>
      <c r="N982" s="50"/>
    </row>
    <row r="983">
      <c r="C983" s="51"/>
      <c r="D983" s="51"/>
      <c r="E983" s="51"/>
      <c r="F983" s="51"/>
      <c r="G983" s="51"/>
      <c r="H983" s="50"/>
      <c r="J983" s="50"/>
      <c r="N983" s="50"/>
    </row>
    <row r="984">
      <c r="C984" s="51"/>
      <c r="D984" s="51"/>
      <c r="E984" s="51"/>
      <c r="F984" s="51"/>
      <c r="G984" s="51"/>
      <c r="H984" s="50"/>
      <c r="J984" s="50"/>
      <c r="N984" s="50"/>
    </row>
    <row r="985">
      <c r="C985" s="51"/>
      <c r="D985" s="51"/>
      <c r="E985" s="51"/>
      <c r="F985" s="51"/>
      <c r="G985" s="51"/>
      <c r="H985" s="50"/>
      <c r="J985" s="50"/>
      <c r="N985" s="50"/>
    </row>
    <row r="986">
      <c r="C986" s="51"/>
      <c r="D986" s="51"/>
      <c r="E986" s="51"/>
      <c r="F986" s="51"/>
      <c r="G986" s="51"/>
      <c r="H986" s="50"/>
      <c r="J986" s="50"/>
      <c r="N986" s="50"/>
    </row>
    <row r="987">
      <c r="C987" s="51"/>
      <c r="D987" s="51"/>
      <c r="E987" s="51"/>
      <c r="F987" s="51"/>
      <c r="G987" s="51"/>
      <c r="H987" s="50"/>
      <c r="J987" s="50"/>
      <c r="N987" s="50"/>
    </row>
    <row r="988">
      <c r="C988" s="51"/>
      <c r="D988" s="51"/>
      <c r="E988" s="51"/>
      <c r="F988" s="51"/>
      <c r="G988" s="51"/>
      <c r="H988" s="50"/>
      <c r="J988" s="50"/>
      <c r="N988" s="50"/>
    </row>
    <row r="989">
      <c r="C989" s="51"/>
      <c r="D989" s="51"/>
      <c r="E989" s="51"/>
      <c r="F989" s="51"/>
      <c r="G989" s="51"/>
      <c r="H989" s="50"/>
      <c r="J989" s="50"/>
      <c r="N989" s="50"/>
    </row>
    <row r="990">
      <c r="C990" s="51"/>
      <c r="D990" s="51"/>
      <c r="E990" s="51"/>
      <c r="F990" s="51"/>
      <c r="G990" s="51"/>
      <c r="H990" s="50"/>
      <c r="J990" s="50"/>
      <c r="N990" s="50"/>
    </row>
    <row r="991">
      <c r="C991" s="51"/>
      <c r="D991" s="51"/>
      <c r="E991" s="51"/>
      <c r="F991" s="51"/>
      <c r="G991" s="51"/>
      <c r="H991" s="50"/>
      <c r="J991" s="50"/>
      <c r="N991" s="50"/>
    </row>
    <row r="992">
      <c r="C992" s="51"/>
      <c r="D992" s="51"/>
      <c r="E992" s="51"/>
      <c r="F992" s="51"/>
      <c r="G992" s="51"/>
      <c r="H992" s="50"/>
      <c r="J992" s="50"/>
      <c r="N992" s="50"/>
    </row>
    <row r="993">
      <c r="C993" s="51"/>
      <c r="D993" s="51"/>
      <c r="E993" s="51"/>
      <c r="F993" s="51"/>
      <c r="G993" s="51"/>
      <c r="H993" s="50"/>
      <c r="J993" s="50"/>
      <c r="N993" s="50"/>
    </row>
    <row r="994">
      <c r="C994" s="51"/>
      <c r="D994" s="51"/>
      <c r="E994" s="51"/>
      <c r="F994" s="51"/>
      <c r="G994" s="51"/>
      <c r="H994" s="50"/>
      <c r="J994" s="50"/>
      <c r="N994" s="50"/>
    </row>
    <row r="995">
      <c r="C995" s="51"/>
      <c r="D995" s="51"/>
      <c r="E995" s="51"/>
      <c r="F995" s="51"/>
      <c r="G995" s="51"/>
      <c r="H995" s="50"/>
      <c r="J995" s="50"/>
      <c r="N995" s="50"/>
    </row>
    <row r="996">
      <c r="C996" s="51"/>
      <c r="D996" s="51"/>
      <c r="E996" s="51"/>
      <c r="F996" s="51"/>
      <c r="G996" s="51"/>
      <c r="H996" s="50"/>
      <c r="J996" s="50"/>
      <c r="N996" s="50"/>
    </row>
    <row r="997">
      <c r="C997" s="51"/>
      <c r="D997" s="51"/>
      <c r="E997" s="51"/>
      <c r="F997" s="51"/>
      <c r="G997" s="51"/>
      <c r="H997" s="50"/>
      <c r="J997" s="50"/>
      <c r="N997" s="50"/>
    </row>
    <row r="998">
      <c r="C998" s="51"/>
      <c r="D998" s="51"/>
      <c r="E998" s="51"/>
      <c r="F998" s="51"/>
      <c r="G998" s="51"/>
      <c r="H998" s="50"/>
      <c r="J998" s="50"/>
      <c r="N998" s="50"/>
    </row>
    <row r="999">
      <c r="C999" s="51"/>
      <c r="D999" s="51"/>
      <c r="E999" s="51"/>
      <c r="F999" s="51"/>
      <c r="G999" s="51"/>
      <c r="H999" s="50"/>
      <c r="J999" s="50"/>
      <c r="N999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6" max="6" width="12.88"/>
    <col customWidth="1" min="7" max="7" width="11.63"/>
    <col customWidth="1" min="8" max="9" width="18.0"/>
    <col customWidth="1" min="10" max="10" width="14.5"/>
    <col customWidth="1" min="11" max="11" width="15.5"/>
    <col customWidth="1" min="12" max="12" width="14.0"/>
    <col customWidth="1" min="13" max="13" width="15.5"/>
  </cols>
  <sheetData>
    <row r="1">
      <c r="A1" s="52" t="s">
        <v>55</v>
      </c>
      <c r="B1" s="53" t="s">
        <v>2</v>
      </c>
      <c r="C1" s="53" t="s">
        <v>39</v>
      </c>
      <c r="D1" s="52" t="s">
        <v>46</v>
      </c>
      <c r="E1" s="54" t="s">
        <v>41</v>
      </c>
      <c r="F1" s="55" t="s">
        <v>42</v>
      </c>
      <c r="G1" s="55" t="s">
        <v>43</v>
      </c>
      <c r="H1" s="56" t="s">
        <v>56</v>
      </c>
      <c r="I1" s="56" t="s">
        <v>57</v>
      </c>
      <c r="J1" s="55" t="s">
        <v>44</v>
      </c>
      <c r="K1" s="56" t="s">
        <v>58</v>
      </c>
      <c r="L1" s="56" t="s">
        <v>59</v>
      </c>
      <c r="M1" s="56" t="s">
        <v>60</v>
      </c>
      <c r="N1" s="57"/>
      <c r="O1" s="57"/>
    </row>
    <row r="2">
      <c r="A2" s="8" t="s">
        <v>5</v>
      </c>
      <c r="B2" s="58">
        <v>497.0</v>
      </c>
      <c r="C2" s="58">
        <v>254.0</v>
      </c>
      <c r="D2" s="8">
        <v>243.0</v>
      </c>
      <c r="E2" s="59">
        <f>VLOOKUP($A2,Price!$B$2:$E$20,4,0)*$C2</f>
        <v>80010</v>
      </c>
      <c r="F2" s="16">
        <f>VLOOKUP($A2,Price!$B$2:$E$20,3,0)*$D2</f>
        <v>72900</v>
      </c>
      <c r="G2" s="16">
        <f t="shared" ref="G2:G20" si="2">SUM(E2:F2)</f>
        <v>152910</v>
      </c>
      <c r="H2" s="16">
        <f>VLOOKUP($A2,Price!$B$2:$G$20,2,0)*$C2</f>
        <v>71120</v>
      </c>
      <c r="I2" s="16">
        <f>VLOOKUP($A2,Price!$B$2:$G$20,2,0)*$D2</f>
        <v>68040</v>
      </c>
      <c r="J2" s="16">
        <f t="shared" ref="J2:J20" si="3">sum(H2:I2)</f>
        <v>139160</v>
      </c>
      <c r="K2" s="16">
        <f t="shared" ref="K2:L2" si="1">E2-H2</f>
        <v>8890</v>
      </c>
      <c r="L2" s="16">
        <f t="shared" si="1"/>
        <v>4860</v>
      </c>
      <c r="M2" s="16">
        <v>13750.0</v>
      </c>
    </row>
    <row r="3">
      <c r="A3" s="8" t="s">
        <v>6</v>
      </c>
      <c r="B3" s="8">
        <v>327.0</v>
      </c>
      <c r="C3" s="8">
        <v>153.0</v>
      </c>
      <c r="D3" s="8">
        <v>174.0</v>
      </c>
      <c r="E3" s="59">
        <f>VLOOKUP($A3,Price!$B$2:$E$20,4,0)*$C3</f>
        <v>61047</v>
      </c>
      <c r="F3" s="16">
        <f>VLOOKUP($A3,Price!$B$2:$E$20,3,0)*$D3</f>
        <v>66120</v>
      </c>
      <c r="G3" s="16">
        <f t="shared" si="2"/>
        <v>127167</v>
      </c>
      <c r="H3" s="16">
        <f>VLOOKUP($A3,Price!$B$2:$G$20,2,0)*$C3</f>
        <v>54315</v>
      </c>
      <c r="I3" s="16">
        <f>VLOOKUP($A3,Price!$B$2:$G$20,2,0)*$D3</f>
        <v>61770</v>
      </c>
      <c r="J3" s="16">
        <f t="shared" si="3"/>
        <v>116085</v>
      </c>
      <c r="K3" s="16">
        <f t="shared" ref="K3:L3" si="4">E3-H3</f>
        <v>6732</v>
      </c>
      <c r="L3" s="16">
        <f t="shared" si="4"/>
        <v>4350</v>
      </c>
      <c r="M3" s="16">
        <v>11082.0</v>
      </c>
    </row>
    <row r="4">
      <c r="A4" s="8" t="s">
        <v>7</v>
      </c>
      <c r="B4" s="8">
        <v>203.0</v>
      </c>
      <c r="C4" s="8">
        <v>122.0</v>
      </c>
      <c r="D4" s="8">
        <v>81.0</v>
      </c>
      <c r="E4" s="60">
        <f>VLOOKUP($A4,Price!$B$2:$E$20,4,0)*$C4</f>
        <v>96075</v>
      </c>
      <c r="F4" s="16">
        <f>VLOOKUP($A4,Price!$B$2:$E$20,3,0)*$D4</f>
        <v>60750</v>
      </c>
      <c r="G4" s="61">
        <f t="shared" si="2"/>
        <v>156825</v>
      </c>
      <c r="H4" s="61">
        <f>VLOOKUP($A4,Price!$B$2:$G$20,2,0)*$C4</f>
        <v>86620</v>
      </c>
      <c r="I4" s="16">
        <f>VLOOKUP($A4,Price!$B$2:$G$20,2,0)*$D4</f>
        <v>57510</v>
      </c>
      <c r="J4" s="61">
        <f t="shared" si="3"/>
        <v>144130</v>
      </c>
      <c r="K4" s="16">
        <f t="shared" ref="K4:L4" si="5">E4-H4</f>
        <v>9455</v>
      </c>
      <c r="L4" s="16">
        <f t="shared" si="5"/>
        <v>3240</v>
      </c>
      <c r="M4" s="16">
        <v>12695.0</v>
      </c>
    </row>
    <row r="5">
      <c r="A5" s="8" t="s">
        <v>8</v>
      </c>
      <c r="B5" s="8">
        <v>232.0</v>
      </c>
      <c r="C5" s="8">
        <v>107.0</v>
      </c>
      <c r="D5" s="8">
        <v>125.0</v>
      </c>
      <c r="E5" s="59">
        <f>VLOOKUP($A5,Price!$B$2:$E$20,4,0)*$C5</f>
        <v>16852.5</v>
      </c>
      <c r="F5" s="16">
        <f>VLOOKUP($A5,Price!$B$2:$E$20,3,0)*$D5</f>
        <v>18750</v>
      </c>
      <c r="G5" s="16">
        <f t="shared" si="2"/>
        <v>35602.5</v>
      </c>
      <c r="H5" s="16">
        <f>VLOOKUP($A5,Price!$B$2:$G$20,2,0)*$C5</f>
        <v>13910</v>
      </c>
      <c r="I5" s="16">
        <f>VLOOKUP($A5,Price!$B$2:$G$20,2,0)*$D5</f>
        <v>16250</v>
      </c>
      <c r="J5" s="16">
        <f t="shared" si="3"/>
        <v>30160</v>
      </c>
      <c r="K5" s="16">
        <f t="shared" ref="K5:L5" si="6">E5-H5</f>
        <v>2942.5</v>
      </c>
      <c r="L5" s="16">
        <f t="shared" si="6"/>
        <v>2500</v>
      </c>
      <c r="M5" s="16">
        <v>5442.5</v>
      </c>
    </row>
    <row r="6">
      <c r="A6" s="8" t="s">
        <v>9</v>
      </c>
      <c r="B6" s="8">
        <v>142.0</v>
      </c>
      <c r="C6" s="8">
        <v>40.0</v>
      </c>
      <c r="D6" s="8">
        <v>102.0</v>
      </c>
      <c r="E6" s="59">
        <f>VLOOKUP($A6,Price!$B$2:$E$20,4,0)*$C6</f>
        <v>12810</v>
      </c>
      <c r="F6" s="16">
        <f>VLOOKUP($A6,Price!$B$2:$E$20,3,0)*$D6</f>
        <v>31110</v>
      </c>
      <c r="G6" s="16">
        <f t="shared" si="2"/>
        <v>43920</v>
      </c>
      <c r="H6" s="16">
        <f>VLOOKUP($A6,Price!$B$2:$G$20,2,0)*$C6</f>
        <v>11600</v>
      </c>
      <c r="I6" s="16">
        <f>VLOOKUP($A6,Price!$B$2:$G$20,2,0)*$D6</f>
        <v>29580</v>
      </c>
      <c r="J6" s="16">
        <f t="shared" si="3"/>
        <v>41180</v>
      </c>
      <c r="K6" s="16">
        <f t="shared" ref="K6:L6" si="7">E6-H6</f>
        <v>1210</v>
      </c>
      <c r="L6" s="16">
        <f t="shared" si="7"/>
        <v>1530</v>
      </c>
      <c r="M6" s="16">
        <v>2740.0</v>
      </c>
    </row>
    <row r="7">
      <c r="A7" s="8" t="s">
        <v>10</v>
      </c>
      <c r="B7" s="62">
        <v>76.0</v>
      </c>
      <c r="C7" s="8">
        <v>37.0</v>
      </c>
      <c r="D7" s="8">
        <v>39.0</v>
      </c>
      <c r="E7" s="59">
        <f>VLOOKUP($A7,Price!$B$2:$E$20,4,0)*$C7</f>
        <v>23310</v>
      </c>
      <c r="F7" s="16">
        <f>VLOOKUP($A7,Price!$B$2:$E$20,3,0)*$D7</f>
        <v>23400</v>
      </c>
      <c r="G7" s="16">
        <f t="shared" si="2"/>
        <v>46710</v>
      </c>
      <c r="H7" s="16">
        <f>VLOOKUP($A7,Price!$B$2:$G$20,2,0)*$C7</f>
        <v>21460</v>
      </c>
      <c r="I7" s="16">
        <f>VLOOKUP($A7,Price!$B$2:$G$20,2,0)*$D7</f>
        <v>22620</v>
      </c>
      <c r="J7" s="16">
        <f t="shared" si="3"/>
        <v>44080</v>
      </c>
      <c r="K7" s="16">
        <f t="shared" ref="K7:L7" si="8">E7-H7</f>
        <v>1850</v>
      </c>
      <c r="L7" s="16">
        <f t="shared" si="8"/>
        <v>780</v>
      </c>
      <c r="M7" s="16">
        <v>2630.0</v>
      </c>
    </row>
    <row r="8">
      <c r="A8" s="8" t="s">
        <v>11</v>
      </c>
      <c r="B8" s="8">
        <v>82.0</v>
      </c>
      <c r="C8" s="8">
        <v>46.0</v>
      </c>
      <c r="D8" s="8">
        <v>36.0</v>
      </c>
      <c r="E8" s="63">
        <f>VLOOKUP($A8,Price!$B$2:$E$20,4,0)*$C8</f>
        <v>7728</v>
      </c>
      <c r="F8" s="64">
        <f>VLOOKUP($A8,Price!$B$2:$E$20,3,0)*$D8</f>
        <v>5760</v>
      </c>
      <c r="G8" s="64">
        <f t="shared" si="2"/>
        <v>13488</v>
      </c>
      <c r="H8" s="64">
        <f>VLOOKUP($A8,Price!$B$2:$G$20,2,0)*$C8</f>
        <v>6670</v>
      </c>
      <c r="I8" s="64">
        <f>VLOOKUP($A8,Price!$B$2:$G$20,2,0)*$D8</f>
        <v>5220</v>
      </c>
      <c r="J8" s="64">
        <f t="shared" si="3"/>
        <v>11890</v>
      </c>
      <c r="K8" s="64">
        <f t="shared" ref="K8:L8" si="9">E8-H8</f>
        <v>1058</v>
      </c>
      <c r="L8" s="64">
        <f t="shared" si="9"/>
        <v>540</v>
      </c>
      <c r="M8" s="64">
        <v>1598.0</v>
      </c>
    </row>
    <row r="9">
      <c r="A9" s="8" t="s">
        <v>12</v>
      </c>
      <c r="B9" s="8">
        <v>109.0</v>
      </c>
      <c r="C9" s="62">
        <v>30.0</v>
      </c>
      <c r="D9" s="8">
        <v>79.0</v>
      </c>
      <c r="E9" s="59">
        <f>VLOOKUP($A9,Price!$B$2:$E$20,4,0)*$C9</f>
        <v>9048</v>
      </c>
      <c r="F9" s="16">
        <f>VLOOKUP($A9,Price!$B$2:$E$20,3,0)*$D9</f>
        <v>22910</v>
      </c>
      <c r="G9" s="16">
        <f t="shared" si="2"/>
        <v>31958</v>
      </c>
      <c r="H9" s="16">
        <f>VLOOKUP($A9,Price!$B$2:$G$20,2,0)*$C9</f>
        <v>7800</v>
      </c>
      <c r="I9" s="16">
        <f>VLOOKUP($A9,Price!$B$2:$G$20,2,0)*$D9</f>
        <v>20540</v>
      </c>
      <c r="J9" s="16">
        <f t="shared" si="3"/>
        <v>28340</v>
      </c>
      <c r="K9" s="16">
        <f t="shared" ref="K9:L9" si="10">E9-H9</f>
        <v>1248</v>
      </c>
      <c r="L9" s="16">
        <f t="shared" si="10"/>
        <v>2370</v>
      </c>
      <c r="M9" s="16">
        <v>3618.0</v>
      </c>
    </row>
    <row r="10">
      <c r="A10" s="8" t="s">
        <v>13</v>
      </c>
      <c r="B10" s="8">
        <v>136.0</v>
      </c>
      <c r="C10" s="8">
        <v>74.0</v>
      </c>
      <c r="D10" s="8">
        <v>62.0</v>
      </c>
      <c r="E10" s="59">
        <f>VLOOKUP($A10,Price!$B$2:$E$20,4,0)*$C10</f>
        <v>12698.4</v>
      </c>
      <c r="F10" s="16">
        <f>VLOOKUP($A10,Price!$B$2:$E$20,3,0)*$D10</f>
        <v>10230</v>
      </c>
      <c r="G10" s="16">
        <f t="shared" si="2"/>
        <v>22928.4</v>
      </c>
      <c r="H10" s="16">
        <f>VLOOKUP($A10,Price!$B$2:$G$20,2,0)*$C10</f>
        <v>10730</v>
      </c>
      <c r="I10" s="16">
        <f>VLOOKUP($A10,Price!$B$2:$G$20,2,0)*$D10</f>
        <v>8990</v>
      </c>
      <c r="J10" s="16">
        <f t="shared" si="3"/>
        <v>19720</v>
      </c>
      <c r="K10" s="16">
        <f t="shared" ref="K10:L10" si="11">E10-H10</f>
        <v>1968.4</v>
      </c>
      <c r="L10" s="16">
        <f t="shared" si="11"/>
        <v>1240</v>
      </c>
      <c r="M10" s="16">
        <v>3208.4000000000015</v>
      </c>
    </row>
    <row r="11">
      <c r="A11" s="8" t="s">
        <v>14</v>
      </c>
      <c r="B11" s="8">
        <v>135.0</v>
      </c>
      <c r="C11" s="8">
        <v>75.0</v>
      </c>
      <c r="D11" s="8">
        <v>60.0</v>
      </c>
      <c r="E11" s="59">
        <f>VLOOKUP($A11,Price!$B$2:$E$20,4,0)*$C11</f>
        <v>27300</v>
      </c>
      <c r="F11" s="16">
        <f>VLOOKUP($A11,Price!$B$2:$E$20,3,0)*$D11</f>
        <v>21000</v>
      </c>
      <c r="G11" s="16">
        <f t="shared" si="2"/>
        <v>48300</v>
      </c>
      <c r="H11" s="16">
        <f>VLOOKUP($A11,Price!$B$2:$G$20,2,0)*$C11</f>
        <v>23250</v>
      </c>
      <c r="I11" s="16">
        <f>VLOOKUP($A11,Price!$B$2:$G$20,2,0)*$D11</f>
        <v>18600</v>
      </c>
      <c r="J11" s="16">
        <f t="shared" si="3"/>
        <v>41850</v>
      </c>
      <c r="K11" s="16">
        <f t="shared" ref="K11:L11" si="12">E11-H11</f>
        <v>4050</v>
      </c>
      <c r="L11" s="16">
        <f t="shared" si="12"/>
        <v>2400</v>
      </c>
      <c r="M11" s="16">
        <v>6450.0</v>
      </c>
    </row>
    <row r="12">
      <c r="A12" s="8" t="s">
        <v>15</v>
      </c>
      <c r="B12" s="8">
        <v>84.0</v>
      </c>
      <c r="C12" s="8">
        <v>33.0</v>
      </c>
      <c r="D12" s="8">
        <v>51.0</v>
      </c>
      <c r="E12" s="59">
        <f>VLOOKUP($A12,Price!$B$2:$E$20,4,0)*$C12</f>
        <v>24367.2</v>
      </c>
      <c r="F12" s="16">
        <f>VLOOKUP($A12,Price!$B$2:$E$20,3,0)*$D12</f>
        <v>36210</v>
      </c>
      <c r="G12" s="16">
        <f t="shared" si="2"/>
        <v>60577.2</v>
      </c>
      <c r="H12" s="16">
        <f>VLOOKUP($A12,Price!$B$2:$G$20,2,0)*$C12</f>
        <v>20460</v>
      </c>
      <c r="I12" s="16">
        <f>VLOOKUP($A12,Price!$B$2:$G$20,2,0)*$D12</f>
        <v>31620</v>
      </c>
      <c r="J12" s="16">
        <f t="shared" si="3"/>
        <v>52080</v>
      </c>
      <c r="K12" s="16">
        <f t="shared" ref="K12:L12" si="13">E12-H12</f>
        <v>3907.2</v>
      </c>
      <c r="L12" s="16">
        <f t="shared" si="13"/>
        <v>4590</v>
      </c>
      <c r="M12" s="16">
        <v>8497.199999999997</v>
      </c>
    </row>
    <row r="13">
      <c r="A13" s="8" t="s">
        <v>16</v>
      </c>
      <c r="B13" s="8">
        <v>127.0</v>
      </c>
      <c r="C13" s="8">
        <v>89.0</v>
      </c>
      <c r="D13" s="8">
        <v>38.0</v>
      </c>
      <c r="E13" s="59">
        <f>VLOOKUP($A13,Price!$B$2:$E$20,4,0)*$C13</f>
        <v>18512</v>
      </c>
      <c r="F13" s="16">
        <f>VLOOKUP($A13,Price!$B$2:$E$20,3,0)*$D13</f>
        <v>7600</v>
      </c>
      <c r="G13" s="16">
        <f t="shared" si="2"/>
        <v>26112</v>
      </c>
      <c r="H13" s="16">
        <f>VLOOKUP($A13,Price!$B$2:$G$20,2,0)*$C13</f>
        <v>16020</v>
      </c>
      <c r="I13" s="16">
        <f>VLOOKUP($A13,Price!$B$2:$G$20,2,0)*$D13</f>
        <v>6840</v>
      </c>
      <c r="J13" s="16">
        <f t="shared" si="3"/>
        <v>22860</v>
      </c>
      <c r="K13" s="16">
        <f t="shared" ref="K13:L13" si="14">E13-H13</f>
        <v>2492</v>
      </c>
      <c r="L13" s="16">
        <f t="shared" si="14"/>
        <v>760</v>
      </c>
      <c r="M13" s="16">
        <v>3252.0</v>
      </c>
    </row>
    <row r="14">
      <c r="A14" s="8" t="s">
        <v>17</v>
      </c>
      <c r="B14" s="8">
        <v>174.0</v>
      </c>
      <c r="C14" s="8">
        <v>60.0</v>
      </c>
      <c r="D14" s="8">
        <v>114.0</v>
      </c>
      <c r="E14" s="59">
        <f>VLOOKUP($A14,Price!$B$2:$E$20,4,0)*$C14</f>
        <v>14976</v>
      </c>
      <c r="F14" s="16">
        <f>VLOOKUP($A14,Price!$B$2:$E$20,3,0)*$D14</f>
        <v>27360</v>
      </c>
      <c r="G14" s="16">
        <f t="shared" si="2"/>
        <v>42336</v>
      </c>
      <c r="H14" s="16">
        <f>VLOOKUP($A14,Price!$B$2:$G$20,2,0)*$C14</f>
        <v>11400</v>
      </c>
      <c r="I14" s="16">
        <f>VLOOKUP($A14,Price!$B$2:$G$20,2,0)*$D14</f>
        <v>21660</v>
      </c>
      <c r="J14" s="16">
        <f t="shared" si="3"/>
        <v>33060</v>
      </c>
      <c r="K14" s="16">
        <f t="shared" ref="K14:L14" si="15">E14-H14</f>
        <v>3576</v>
      </c>
      <c r="L14" s="16">
        <f t="shared" si="15"/>
        <v>5700</v>
      </c>
      <c r="M14" s="16">
        <v>9276.0</v>
      </c>
    </row>
    <row r="15">
      <c r="A15" s="8" t="s">
        <v>18</v>
      </c>
      <c r="B15" s="8">
        <v>216.0</v>
      </c>
      <c r="C15" s="8">
        <v>141.0</v>
      </c>
      <c r="D15" s="8">
        <v>75.0</v>
      </c>
      <c r="E15" s="59">
        <f>VLOOKUP($A15,Price!$B$2:$E$20,4,0)*$C15</f>
        <v>52790.4</v>
      </c>
      <c r="F15" s="16">
        <f>VLOOKUP($A15,Price!$B$2:$E$20,3,0)*$D15</f>
        <v>27000</v>
      </c>
      <c r="G15" s="16">
        <f t="shared" si="2"/>
        <v>79790.4</v>
      </c>
      <c r="H15" s="16">
        <f>VLOOKUP($A15,Price!$B$2:$G$20,2,0)*$C15</f>
        <v>46530</v>
      </c>
      <c r="I15" s="16">
        <f>VLOOKUP($A15,Price!$B$2:$G$20,2,0)*$D15</f>
        <v>24750</v>
      </c>
      <c r="J15" s="16">
        <f t="shared" si="3"/>
        <v>71280</v>
      </c>
      <c r="K15" s="16">
        <f t="shared" ref="K15:L15" si="16">E15-H15</f>
        <v>6260.4</v>
      </c>
      <c r="L15" s="16">
        <f t="shared" si="16"/>
        <v>2250</v>
      </c>
      <c r="M15" s="16">
        <v>8510.400000000009</v>
      </c>
    </row>
    <row r="16">
      <c r="A16" s="8" t="s">
        <v>19</v>
      </c>
      <c r="B16" s="8">
        <v>185.0</v>
      </c>
      <c r="C16" s="8">
        <v>69.0</v>
      </c>
      <c r="D16" s="8">
        <v>116.0</v>
      </c>
      <c r="E16" s="59">
        <f>VLOOKUP($A16,Price!$B$2:$E$20,4,0)*$C16</f>
        <v>51667.2</v>
      </c>
      <c r="F16" s="61">
        <f>VLOOKUP($A16,Price!$B$2:$E$20,3,0)*$D16</f>
        <v>83520</v>
      </c>
      <c r="G16" s="16">
        <f t="shared" si="2"/>
        <v>135187.2</v>
      </c>
      <c r="H16" s="16">
        <f>VLOOKUP($A16,Price!$B$2:$G$20,2,0)*$C16</f>
        <v>44850</v>
      </c>
      <c r="I16" s="61">
        <f>VLOOKUP($A16,Price!$B$2:$G$20,2,0)*$D16</f>
        <v>75400</v>
      </c>
      <c r="J16" s="16">
        <f t="shared" si="3"/>
        <v>120250</v>
      </c>
      <c r="K16" s="16">
        <f t="shared" ref="K16:L16" si="17">E16-H16</f>
        <v>6817.2</v>
      </c>
      <c r="L16" s="61">
        <f t="shared" si="17"/>
        <v>8120</v>
      </c>
      <c r="M16" s="16">
        <v>14937.200000000012</v>
      </c>
    </row>
    <row r="17">
      <c r="A17" s="8" t="s">
        <v>20</v>
      </c>
      <c r="B17" s="8">
        <v>152.0</v>
      </c>
      <c r="C17" s="8">
        <v>78.0</v>
      </c>
      <c r="D17" s="8">
        <v>74.0</v>
      </c>
      <c r="E17" s="59">
        <f>VLOOKUP($A17,Price!$B$2:$E$20,4,0)*$C17</f>
        <v>45474</v>
      </c>
      <c r="F17" s="16">
        <f>VLOOKUP($A17,Price!$B$2:$E$20,3,0)*$D17</f>
        <v>40700</v>
      </c>
      <c r="G17" s="16">
        <f t="shared" si="2"/>
        <v>86174</v>
      </c>
      <c r="H17" s="16">
        <f>VLOOKUP($A17,Price!$B$2:$G$20,2,0)*$C17</f>
        <v>37440</v>
      </c>
      <c r="I17" s="16">
        <f>VLOOKUP($A17,Price!$B$2:$G$20,2,0)*$D17</f>
        <v>35520</v>
      </c>
      <c r="J17" s="16">
        <f t="shared" si="3"/>
        <v>72960</v>
      </c>
      <c r="K17" s="16">
        <f t="shared" ref="K17:L17" si="18">E17-H17</f>
        <v>8034</v>
      </c>
      <c r="L17" s="16">
        <f t="shared" si="18"/>
        <v>5180</v>
      </c>
      <c r="M17" s="16">
        <v>13214.0</v>
      </c>
    </row>
    <row r="18">
      <c r="A18" s="8" t="s">
        <v>21</v>
      </c>
      <c r="B18" s="8">
        <v>88.0</v>
      </c>
      <c r="C18" s="8">
        <v>54.0</v>
      </c>
      <c r="D18" s="62">
        <v>34.0</v>
      </c>
      <c r="E18" s="59">
        <f>VLOOKUP($A18,Price!$B$2:$E$20,4,0)*$C18</f>
        <v>62964</v>
      </c>
      <c r="F18" s="16">
        <f>VLOOKUP($A18,Price!$B$2:$E$20,3,0)*$D18</f>
        <v>37400</v>
      </c>
      <c r="G18" s="16">
        <f t="shared" si="2"/>
        <v>100364</v>
      </c>
      <c r="H18" s="16">
        <f>VLOOKUP($A18,Price!$B$2:$G$20,2,0)*$C18</f>
        <v>51840</v>
      </c>
      <c r="I18" s="16">
        <f>VLOOKUP($A18,Price!$B$2:$G$20,2,0)*$D18</f>
        <v>32640</v>
      </c>
      <c r="J18" s="16">
        <f t="shared" si="3"/>
        <v>84480</v>
      </c>
      <c r="K18" s="61">
        <f t="shared" ref="K18:L18" si="19">E18-H18</f>
        <v>11124</v>
      </c>
      <c r="L18" s="16">
        <f t="shared" si="19"/>
        <v>4760</v>
      </c>
      <c r="M18" s="61">
        <v>15884.0</v>
      </c>
    </row>
    <row r="19">
      <c r="A19" s="8" t="s">
        <v>22</v>
      </c>
      <c r="B19" s="8">
        <v>492.0</v>
      </c>
      <c r="C19" s="8">
        <v>174.0</v>
      </c>
      <c r="D19" s="58">
        <v>318.0</v>
      </c>
      <c r="E19" s="59">
        <f>VLOOKUP($A19,Price!$B$2:$E$20,4,0)*$C19</f>
        <v>22132.8</v>
      </c>
      <c r="F19" s="16">
        <f>VLOOKUP($A19,Price!$B$2:$E$20,3,0)*$D19</f>
        <v>38160</v>
      </c>
      <c r="G19" s="16">
        <f t="shared" si="2"/>
        <v>60292.8</v>
      </c>
      <c r="H19" s="16">
        <f>VLOOKUP($A19,Price!$B$2:$G$20,2,0)*$C19</f>
        <v>17400</v>
      </c>
      <c r="I19" s="16">
        <f>VLOOKUP($A19,Price!$B$2:$G$20,2,0)*$D19</f>
        <v>31800</v>
      </c>
      <c r="J19" s="16">
        <f t="shared" si="3"/>
        <v>49200</v>
      </c>
      <c r="K19" s="16">
        <f t="shared" ref="K19:L19" si="20">E19-H19</f>
        <v>4732.8</v>
      </c>
      <c r="L19" s="16">
        <f t="shared" si="20"/>
        <v>6360</v>
      </c>
      <c r="M19" s="16">
        <v>11092.800000000003</v>
      </c>
    </row>
    <row r="20">
      <c r="A20" s="8" t="s">
        <v>23</v>
      </c>
      <c r="B20" s="8">
        <v>311.0</v>
      </c>
      <c r="C20" s="8">
        <v>126.0</v>
      </c>
      <c r="D20" s="8">
        <v>185.0</v>
      </c>
      <c r="E20" s="59">
        <f>VLOOKUP($A20,Price!$B$2:$E$20,4,0)*$C20</f>
        <v>32054.4</v>
      </c>
      <c r="F20" s="16">
        <f>VLOOKUP($A20,Price!$B$2:$E$20,3,0)*$D20</f>
        <v>44400</v>
      </c>
      <c r="G20" s="16">
        <f t="shared" si="2"/>
        <v>76454.4</v>
      </c>
      <c r="H20" s="16">
        <f>VLOOKUP($A20,Price!$B$2:$G$20,2,0)*$C20</f>
        <v>25200</v>
      </c>
      <c r="I20" s="16">
        <f>VLOOKUP($A20,Price!$B$2:$G$20,2,0)*$D20</f>
        <v>37000</v>
      </c>
      <c r="J20" s="16">
        <f t="shared" si="3"/>
        <v>62200</v>
      </c>
      <c r="K20" s="16">
        <f t="shared" ref="K20:L20" si="21">E20-H20</f>
        <v>6854.4</v>
      </c>
      <c r="L20" s="16">
        <f t="shared" si="21"/>
        <v>7400</v>
      </c>
      <c r="M20" s="16">
        <v>14254.399999999994</v>
      </c>
    </row>
    <row r="21">
      <c r="A21" s="11"/>
      <c r="B21" s="8"/>
      <c r="C21" s="8"/>
      <c r="D21" s="8"/>
      <c r="E21" s="16"/>
      <c r="F21" s="16"/>
      <c r="G21" s="16"/>
      <c r="H21" s="16"/>
      <c r="I21" s="16"/>
      <c r="J21" s="16"/>
      <c r="K21" s="16"/>
      <c r="L21" s="16"/>
      <c r="M21" s="16"/>
    </row>
    <row r="22">
      <c r="E22" s="65"/>
      <c r="F22" s="51"/>
      <c r="G22" s="51"/>
      <c r="H22" s="16"/>
      <c r="I22" s="16"/>
      <c r="J22" s="51"/>
      <c r="K22" s="51"/>
    </row>
    <row r="23">
      <c r="E23" s="65"/>
      <c r="F23" s="51"/>
      <c r="G23" s="51"/>
      <c r="H23" s="16"/>
      <c r="I23" s="16"/>
      <c r="J23" s="51"/>
      <c r="K23" s="51"/>
    </row>
    <row r="24">
      <c r="A24" s="66"/>
      <c r="B24" s="67"/>
      <c r="C24" s="67"/>
      <c r="D24" s="67"/>
      <c r="E24" s="65"/>
      <c r="F24" s="51"/>
      <c r="G24" s="51"/>
      <c r="H24" s="51"/>
      <c r="I24" s="51"/>
      <c r="J24" s="51"/>
      <c r="K24" s="51"/>
    </row>
    <row r="25">
      <c r="A25" s="67"/>
      <c r="B25" s="68"/>
      <c r="C25" s="69" t="s">
        <v>61</v>
      </c>
      <c r="D25" s="70"/>
      <c r="E25" s="65"/>
      <c r="F25" s="51"/>
      <c r="G25" s="51"/>
      <c r="H25" s="51"/>
      <c r="I25" s="51"/>
      <c r="J25" s="51"/>
      <c r="K25" s="51"/>
    </row>
    <row r="26">
      <c r="A26" s="8"/>
      <c r="B26" s="62"/>
      <c r="C26" s="71" t="s">
        <v>62</v>
      </c>
      <c r="D26" s="72"/>
      <c r="E26" s="65"/>
      <c r="F26" s="51"/>
      <c r="G26" s="51"/>
      <c r="H26" s="51"/>
      <c r="I26" s="51"/>
      <c r="J26" s="51"/>
      <c r="K26" s="51"/>
    </row>
    <row r="27">
      <c r="A27" s="8"/>
      <c r="B27" s="8"/>
      <c r="C27" s="72"/>
      <c r="D27" s="72"/>
      <c r="E27" s="65"/>
      <c r="F27" s="51"/>
      <c r="G27" s="51"/>
      <c r="H27" s="51"/>
      <c r="I27" s="51"/>
      <c r="J27" s="51"/>
      <c r="K27" s="51"/>
    </row>
    <row r="28">
      <c r="A28" s="8"/>
      <c r="B28" s="8"/>
      <c r="C28" s="8"/>
      <c r="D28" s="8"/>
      <c r="E28" s="65"/>
      <c r="F28" s="51"/>
      <c r="G28" s="51"/>
      <c r="H28" s="51"/>
      <c r="I28" s="51"/>
      <c r="J28" s="51"/>
      <c r="K28" s="51"/>
    </row>
    <row r="29">
      <c r="A29" s="8"/>
      <c r="B29" s="8"/>
      <c r="C29" s="8"/>
      <c r="D29" s="8"/>
      <c r="E29" s="65"/>
      <c r="F29" s="51"/>
      <c r="G29" s="51"/>
      <c r="H29" s="51"/>
      <c r="I29" s="51"/>
      <c r="J29" s="51"/>
      <c r="K29" s="51"/>
    </row>
    <row r="30">
      <c r="A30" s="8"/>
      <c r="B30" s="8"/>
      <c r="C30" s="11"/>
      <c r="D30" s="8"/>
      <c r="E30" s="65"/>
      <c r="F30" s="51"/>
      <c r="G30" s="51"/>
      <c r="H30" s="51"/>
      <c r="I30" s="51"/>
      <c r="J30" s="51"/>
      <c r="K30" s="51"/>
    </row>
    <row r="31">
      <c r="A31" s="8"/>
      <c r="B31" s="8"/>
      <c r="C31" s="8"/>
      <c r="D31" s="8"/>
      <c r="E31" s="65"/>
      <c r="F31" s="51"/>
      <c r="G31" s="51"/>
      <c r="H31" s="51"/>
      <c r="I31" s="51"/>
      <c r="J31" s="51"/>
      <c r="K31" s="51"/>
    </row>
    <row r="32">
      <c r="A32" s="8"/>
      <c r="B32" s="8"/>
      <c r="C32" s="8"/>
      <c r="D32" s="8"/>
      <c r="E32" s="65"/>
      <c r="F32" s="51"/>
      <c r="G32" s="51"/>
      <c r="H32" s="51"/>
      <c r="I32" s="51"/>
      <c r="J32" s="51"/>
      <c r="K32" s="51"/>
    </row>
    <row r="33">
      <c r="A33" s="8"/>
      <c r="B33" s="8"/>
      <c r="C33" s="8"/>
      <c r="D33" s="8"/>
      <c r="E33" s="65"/>
      <c r="F33" s="51"/>
      <c r="G33" s="51"/>
      <c r="H33" s="51"/>
      <c r="I33" s="51"/>
      <c r="J33" s="51"/>
      <c r="K33" s="51"/>
    </row>
    <row r="34">
      <c r="A34" s="8"/>
      <c r="B34" s="8"/>
      <c r="C34" s="8"/>
      <c r="D34" s="8"/>
      <c r="E34" s="65"/>
      <c r="F34" s="51"/>
      <c r="G34" s="51"/>
      <c r="H34" s="51"/>
      <c r="I34" s="51"/>
      <c r="J34" s="51"/>
      <c r="K34" s="51"/>
    </row>
    <row r="35">
      <c r="A35" s="8"/>
      <c r="B35" s="8"/>
      <c r="C35" s="8"/>
      <c r="D35" s="8"/>
      <c r="E35" s="65"/>
      <c r="F35" s="51"/>
      <c r="G35" s="51"/>
      <c r="H35" s="51"/>
      <c r="I35" s="51"/>
      <c r="J35" s="51"/>
      <c r="K35" s="51"/>
    </row>
    <row r="36">
      <c r="A36" s="8"/>
      <c r="B36" s="8"/>
      <c r="C36" s="8"/>
      <c r="D36" s="8"/>
      <c r="E36" s="65"/>
      <c r="F36" s="51"/>
      <c r="G36" s="51"/>
      <c r="H36" s="51"/>
      <c r="I36" s="51"/>
      <c r="J36" s="51"/>
      <c r="K36" s="51"/>
    </row>
    <row r="37">
      <c r="A37" s="8"/>
      <c r="B37" s="8"/>
      <c r="C37" s="8"/>
      <c r="D37" s="8"/>
      <c r="E37" s="65"/>
      <c r="F37" s="51"/>
      <c r="G37" s="51"/>
      <c r="H37" s="51"/>
      <c r="I37" s="51"/>
      <c r="J37" s="51"/>
      <c r="K37" s="51"/>
    </row>
    <row r="38">
      <c r="A38" s="8"/>
      <c r="B38" s="8"/>
      <c r="C38" s="8"/>
      <c r="D38" s="8"/>
      <c r="E38" s="65"/>
      <c r="F38" s="51"/>
      <c r="G38" s="51"/>
      <c r="H38" s="51"/>
      <c r="I38" s="51"/>
      <c r="J38" s="51"/>
      <c r="K38" s="51"/>
    </row>
    <row r="39">
      <c r="A39" s="8"/>
      <c r="B39" s="8"/>
      <c r="C39" s="8"/>
      <c r="D39" s="8"/>
      <c r="E39" s="65"/>
      <c r="F39" s="51"/>
      <c r="G39" s="51"/>
      <c r="H39" s="51"/>
      <c r="I39" s="51"/>
      <c r="J39" s="51"/>
      <c r="K39" s="51"/>
    </row>
    <row r="40">
      <c r="A40" s="8"/>
      <c r="B40" s="8"/>
      <c r="C40" s="8"/>
      <c r="D40" s="8"/>
      <c r="E40" s="65"/>
      <c r="F40" s="51"/>
      <c r="G40" s="51"/>
      <c r="H40" s="51"/>
      <c r="I40" s="51"/>
      <c r="J40" s="51"/>
      <c r="K40" s="51"/>
    </row>
    <row r="41">
      <c r="A41" s="8"/>
      <c r="B41" s="8"/>
      <c r="C41" s="8"/>
      <c r="D41" s="8"/>
      <c r="E41" s="65"/>
      <c r="F41" s="51"/>
      <c r="G41" s="51"/>
      <c r="H41" s="51"/>
      <c r="I41" s="51"/>
      <c r="J41" s="51"/>
      <c r="K41" s="51"/>
    </row>
    <row r="42">
      <c r="A42" s="8"/>
      <c r="B42" s="8"/>
      <c r="C42" s="8"/>
      <c r="D42" s="8"/>
      <c r="E42" s="65"/>
      <c r="F42" s="51"/>
      <c r="G42" s="51"/>
      <c r="H42" s="51"/>
      <c r="I42" s="51"/>
      <c r="J42" s="51"/>
      <c r="K42" s="51"/>
    </row>
    <row r="43">
      <c r="A43" s="8"/>
      <c r="B43" s="8"/>
      <c r="C43" s="8"/>
      <c r="D43" s="8"/>
      <c r="E43" s="65"/>
      <c r="F43" s="51"/>
      <c r="G43" s="51"/>
      <c r="H43" s="51"/>
      <c r="I43" s="51"/>
      <c r="J43" s="51"/>
      <c r="K43" s="51"/>
    </row>
    <row r="44">
      <c r="A44" s="8"/>
      <c r="B44" s="8"/>
      <c r="C44" s="8"/>
      <c r="D44" s="8"/>
      <c r="E44" s="65"/>
      <c r="F44" s="51"/>
      <c r="G44" s="51"/>
      <c r="H44" s="51"/>
      <c r="I44" s="51"/>
      <c r="J44" s="51"/>
      <c r="K44" s="51"/>
    </row>
    <row r="45">
      <c r="E45" s="65"/>
      <c r="F45" s="51"/>
      <c r="G45" s="51"/>
      <c r="H45" s="51"/>
      <c r="I45" s="51"/>
      <c r="J45" s="51"/>
      <c r="K45" s="51"/>
    </row>
    <row r="46">
      <c r="E46" s="65"/>
      <c r="F46" s="51"/>
      <c r="G46" s="51"/>
      <c r="H46" s="51"/>
      <c r="I46" s="51"/>
      <c r="J46" s="51"/>
      <c r="K46" s="51"/>
    </row>
    <row r="47">
      <c r="E47" s="65"/>
      <c r="F47" s="51"/>
      <c r="G47" s="51"/>
      <c r="H47" s="51"/>
      <c r="I47" s="51"/>
      <c r="J47" s="51"/>
      <c r="K47" s="51"/>
    </row>
    <row r="48">
      <c r="E48" s="65"/>
      <c r="F48" s="51"/>
      <c r="G48" s="51"/>
      <c r="H48" s="51"/>
      <c r="I48" s="51"/>
      <c r="J48" s="51"/>
      <c r="K48" s="51"/>
    </row>
    <row r="49">
      <c r="E49" s="65"/>
      <c r="F49" s="51"/>
      <c r="G49" s="51"/>
      <c r="H49" s="51"/>
      <c r="I49" s="51"/>
      <c r="J49" s="51"/>
      <c r="K49" s="51"/>
    </row>
    <row r="50">
      <c r="E50" s="65"/>
      <c r="F50" s="51"/>
      <c r="G50" s="51"/>
      <c r="H50" s="51"/>
      <c r="I50" s="51"/>
      <c r="J50" s="51"/>
      <c r="K50" s="51"/>
    </row>
    <row r="51">
      <c r="E51" s="65"/>
      <c r="F51" s="51"/>
      <c r="G51" s="51"/>
      <c r="H51" s="51"/>
      <c r="I51" s="51"/>
      <c r="J51" s="51"/>
      <c r="K51" s="51"/>
    </row>
    <row r="52">
      <c r="E52" s="65"/>
      <c r="F52" s="51"/>
      <c r="G52" s="51"/>
      <c r="H52" s="51"/>
      <c r="I52" s="51"/>
      <c r="J52" s="51"/>
      <c r="K52" s="51"/>
    </row>
    <row r="53">
      <c r="E53" s="65"/>
      <c r="F53" s="51"/>
      <c r="G53" s="51"/>
      <c r="H53" s="51"/>
      <c r="I53" s="51"/>
      <c r="J53" s="51"/>
      <c r="K53" s="51"/>
    </row>
    <row r="54">
      <c r="E54" s="65"/>
      <c r="F54" s="51"/>
      <c r="G54" s="51"/>
      <c r="H54" s="51"/>
      <c r="I54" s="51"/>
      <c r="J54" s="51"/>
      <c r="K54" s="51"/>
    </row>
    <row r="55">
      <c r="E55" s="65"/>
      <c r="F55" s="51"/>
      <c r="G55" s="51"/>
      <c r="H55" s="51"/>
      <c r="I55" s="51"/>
      <c r="J55" s="51"/>
      <c r="K55" s="51"/>
    </row>
    <row r="56">
      <c r="E56" s="65"/>
      <c r="F56" s="51"/>
      <c r="G56" s="51"/>
      <c r="H56" s="51"/>
      <c r="I56" s="51"/>
      <c r="J56" s="51"/>
      <c r="K56" s="51"/>
    </row>
    <row r="57">
      <c r="E57" s="65"/>
      <c r="F57" s="51"/>
      <c r="G57" s="51"/>
      <c r="H57" s="51"/>
      <c r="I57" s="51"/>
      <c r="J57" s="51"/>
      <c r="K57" s="51"/>
    </row>
    <row r="58">
      <c r="E58" s="65"/>
      <c r="F58" s="51"/>
      <c r="G58" s="51"/>
      <c r="H58" s="51"/>
      <c r="I58" s="51"/>
      <c r="J58" s="51"/>
      <c r="K58" s="51"/>
    </row>
    <row r="59">
      <c r="E59" s="65"/>
      <c r="F59" s="51"/>
      <c r="G59" s="51"/>
      <c r="H59" s="51"/>
      <c r="I59" s="51"/>
      <c r="J59" s="51"/>
      <c r="K59" s="51"/>
    </row>
    <row r="60">
      <c r="E60" s="65"/>
      <c r="F60" s="51"/>
      <c r="G60" s="51"/>
      <c r="H60" s="51"/>
      <c r="I60" s="51"/>
      <c r="J60" s="51"/>
      <c r="K60" s="51"/>
    </row>
    <row r="61">
      <c r="E61" s="65"/>
      <c r="F61" s="51"/>
      <c r="G61" s="51"/>
      <c r="H61" s="51"/>
      <c r="I61" s="51"/>
      <c r="J61" s="51"/>
      <c r="K61" s="51"/>
    </row>
    <row r="62">
      <c r="E62" s="65"/>
      <c r="F62" s="51"/>
      <c r="G62" s="51"/>
      <c r="H62" s="51"/>
      <c r="I62" s="51"/>
      <c r="J62" s="51"/>
      <c r="K62" s="51"/>
    </row>
    <row r="63">
      <c r="E63" s="65"/>
      <c r="F63" s="51"/>
      <c r="G63" s="51"/>
      <c r="H63" s="51"/>
      <c r="I63" s="51"/>
      <c r="J63" s="51"/>
      <c r="K63" s="51"/>
    </row>
    <row r="64">
      <c r="E64" s="65"/>
      <c r="F64" s="51"/>
      <c r="G64" s="51"/>
      <c r="H64" s="51"/>
      <c r="I64" s="51"/>
      <c r="J64" s="51"/>
      <c r="K64" s="51"/>
    </row>
    <row r="65">
      <c r="E65" s="65"/>
      <c r="F65" s="51"/>
      <c r="G65" s="51"/>
      <c r="H65" s="51"/>
      <c r="I65" s="51"/>
      <c r="J65" s="51"/>
      <c r="K65" s="51"/>
    </row>
    <row r="66">
      <c r="E66" s="65"/>
      <c r="F66" s="51"/>
      <c r="G66" s="51"/>
      <c r="H66" s="51"/>
      <c r="I66" s="51"/>
      <c r="J66" s="51"/>
      <c r="K66" s="51"/>
    </row>
    <row r="67">
      <c r="E67" s="65"/>
      <c r="F67" s="51"/>
      <c r="G67" s="51"/>
      <c r="H67" s="51"/>
      <c r="I67" s="51"/>
      <c r="J67" s="51"/>
      <c r="K67" s="51"/>
    </row>
    <row r="68">
      <c r="E68" s="65"/>
      <c r="F68" s="51"/>
      <c r="G68" s="51"/>
      <c r="H68" s="51"/>
      <c r="I68" s="51"/>
      <c r="J68" s="51"/>
      <c r="K68" s="51"/>
    </row>
    <row r="69">
      <c r="E69" s="65"/>
      <c r="F69" s="51"/>
      <c r="G69" s="51"/>
      <c r="H69" s="51"/>
      <c r="I69" s="51"/>
      <c r="J69" s="51"/>
      <c r="K69" s="51"/>
    </row>
    <row r="70">
      <c r="E70" s="65"/>
      <c r="F70" s="51"/>
      <c r="G70" s="51"/>
      <c r="H70" s="51"/>
      <c r="I70" s="51"/>
      <c r="J70" s="51"/>
      <c r="K70" s="51"/>
    </row>
    <row r="71">
      <c r="E71" s="65"/>
      <c r="F71" s="51"/>
      <c r="G71" s="51"/>
      <c r="H71" s="51"/>
      <c r="I71" s="51"/>
      <c r="J71" s="51"/>
      <c r="K71" s="51"/>
    </row>
    <row r="72">
      <c r="E72" s="65"/>
      <c r="F72" s="51"/>
      <c r="G72" s="51"/>
      <c r="H72" s="51"/>
      <c r="I72" s="51"/>
      <c r="J72" s="51"/>
      <c r="K72" s="51"/>
    </row>
    <row r="73">
      <c r="E73" s="65"/>
      <c r="F73" s="51"/>
      <c r="G73" s="51"/>
      <c r="H73" s="51"/>
      <c r="I73" s="51"/>
      <c r="J73" s="51"/>
      <c r="K73" s="51"/>
    </row>
    <row r="74">
      <c r="E74" s="65"/>
      <c r="F74" s="51"/>
      <c r="G74" s="51"/>
      <c r="H74" s="51"/>
      <c r="I74" s="51"/>
      <c r="J74" s="51"/>
      <c r="K74" s="51"/>
    </row>
    <row r="75">
      <c r="E75" s="65"/>
      <c r="F75" s="51"/>
      <c r="G75" s="51"/>
      <c r="H75" s="51"/>
      <c r="I75" s="51"/>
      <c r="J75" s="51"/>
      <c r="K75" s="51"/>
    </row>
    <row r="76">
      <c r="E76" s="65"/>
      <c r="F76" s="51"/>
      <c r="G76" s="51"/>
      <c r="H76" s="51"/>
      <c r="I76" s="51"/>
      <c r="J76" s="51"/>
      <c r="K76" s="51"/>
    </row>
    <row r="77">
      <c r="E77" s="65"/>
      <c r="F77" s="51"/>
      <c r="G77" s="51"/>
      <c r="H77" s="51"/>
      <c r="I77" s="51"/>
      <c r="J77" s="51"/>
      <c r="K77" s="51"/>
    </row>
    <row r="78">
      <c r="E78" s="65"/>
      <c r="F78" s="51"/>
      <c r="G78" s="51"/>
      <c r="H78" s="51"/>
      <c r="I78" s="51"/>
      <c r="J78" s="51"/>
      <c r="K78" s="51"/>
    </row>
    <row r="79">
      <c r="E79" s="65"/>
      <c r="F79" s="51"/>
      <c r="G79" s="51"/>
      <c r="H79" s="51"/>
      <c r="I79" s="51"/>
      <c r="J79" s="51"/>
      <c r="K79" s="51"/>
    </row>
    <row r="80">
      <c r="E80" s="65"/>
      <c r="F80" s="51"/>
      <c r="G80" s="51"/>
      <c r="H80" s="51"/>
      <c r="I80" s="51"/>
      <c r="J80" s="51"/>
      <c r="K80" s="51"/>
    </row>
    <row r="81">
      <c r="E81" s="65"/>
      <c r="F81" s="51"/>
      <c r="G81" s="51"/>
      <c r="H81" s="51"/>
      <c r="I81" s="51"/>
      <c r="J81" s="51"/>
      <c r="K81" s="51"/>
    </row>
    <row r="82">
      <c r="E82" s="65"/>
      <c r="F82" s="51"/>
      <c r="G82" s="51"/>
      <c r="H82" s="51"/>
      <c r="I82" s="51"/>
      <c r="J82" s="51"/>
      <c r="K82" s="51"/>
    </row>
    <row r="83">
      <c r="E83" s="65"/>
      <c r="F83" s="51"/>
      <c r="G83" s="51"/>
      <c r="H83" s="51"/>
      <c r="I83" s="51"/>
      <c r="J83" s="51"/>
      <c r="K83" s="51"/>
    </row>
    <row r="84">
      <c r="E84" s="65"/>
      <c r="F84" s="51"/>
      <c r="G84" s="51"/>
      <c r="H84" s="51"/>
      <c r="I84" s="51"/>
      <c r="J84" s="51"/>
      <c r="K84" s="51"/>
    </row>
    <row r="85">
      <c r="E85" s="65"/>
      <c r="F85" s="51"/>
      <c r="G85" s="51"/>
      <c r="H85" s="51"/>
      <c r="I85" s="51"/>
      <c r="J85" s="51"/>
      <c r="K85" s="51"/>
    </row>
    <row r="86">
      <c r="E86" s="65"/>
      <c r="F86" s="51"/>
      <c r="G86" s="51"/>
      <c r="H86" s="51"/>
      <c r="I86" s="51"/>
      <c r="J86" s="51"/>
      <c r="K86" s="51"/>
    </row>
    <row r="87">
      <c r="E87" s="65"/>
      <c r="F87" s="51"/>
      <c r="G87" s="51"/>
      <c r="H87" s="51"/>
      <c r="I87" s="51"/>
      <c r="J87" s="51"/>
      <c r="K87" s="51"/>
    </row>
    <row r="88">
      <c r="E88" s="65"/>
      <c r="F88" s="51"/>
      <c r="G88" s="51"/>
      <c r="H88" s="51"/>
      <c r="I88" s="51"/>
      <c r="J88" s="51"/>
      <c r="K88" s="51"/>
    </row>
    <row r="89">
      <c r="E89" s="65"/>
      <c r="F89" s="51"/>
      <c r="G89" s="51"/>
      <c r="H89" s="51"/>
      <c r="I89" s="51"/>
      <c r="J89" s="51"/>
      <c r="K89" s="51"/>
    </row>
    <row r="90">
      <c r="E90" s="65"/>
      <c r="F90" s="51"/>
      <c r="G90" s="51"/>
      <c r="H90" s="51"/>
      <c r="I90" s="51"/>
      <c r="J90" s="51"/>
      <c r="K90" s="51"/>
    </row>
    <row r="91">
      <c r="E91" s="65"/>
      <c r="F91" s="51"/>
      <c r="G91" s="51"/>
      <c r="H91" s="51"/>
      <c r="I91" s="51"/>
      <c r="J91" s="51"/>
      <c r="K91" s="51"/>
    </row>
    <row r="92">
      <c r="E92" s="65"/>
      <c r="F92" s="51"/>
      <c r="G92" s="51"/>
      <c r="H92" s="51"/>
      <c r="I92" s="51"/>
      <c r="J92" s="51"/>
      <c r="K92" s="51"/>
    </row>
    <row r="93">
      <c r="E93" s="65"/>
      <c r="F93" s="51"/>
      <c r="G93" s="51"/>
      <c r="H93" s="51"/>
      <c r="I93" s="51"/>
      <c r="J93" s="51"/>
      <c r="K93" s="51"/>
    </row>
    <row r="94">
      <c r="E94" s="65"/>
      <c r="F94" s="51"/>
      <c r="G94" s="51"/>
      <c r="H94" s="51"/>
      <c r="I94" s="51"/>
      <c r="J94" s="51"/>
      <c r="K94" s="51"/>
    </row>
    <row r="95">
      <c r="E95" s="65"/>
      <c r="F95" s="51"/>
      <c r="G95" s="51"/>
      <c r="H95" s="51"/>
      <c r="I95" s="51"/>
      <c r="J95" s="51"/>
      <c r="K95" s="51"/>
    </row>
    <row r="96">
      <c r="E96" s="65"/>
      <c r="F96" s="51"/>
      <c r="G96" s="51"/>
      <c r="H96" s="51"/>
      <c r="I96" s="51"/>
      <c r="J96" s="51"/>
      <c r="K96" s="51"/>
    </row>
    <row r="97">
      <c r="E97" s="65"/>
      <c r="F97" s="51"/>
      <c r="G97" s="51"/>
      <c r="H97" s="51"/>
      <c r="I97" s="51"/>
      <c r="J97" s="51"/>
      <c r="K97" s="51"/>
    </row>
    <row r="98">
      <c r="E98" s="65"/>
      <c r="F98" s="51"/>
      <c r="G98" s="51"/>
      <c r="H98" s="51"/>
      <c r="I98" s="51"/>
      <c r="J98" s="51"/>
      <c r="K98" s="51"/>
    </row>
    <row r="99">
      <c r="E99" s="65"/>
      <c r="F99" s="51"/>
      <c r="G99" s="51"/>
      <c r="H99" s="51"/>
      <c r="I99" s="51"/>
      <c r="J99" s="51"/>
      <c r="K99" s="51"/>
    </row>
    <row r="100">
      <c r="E100" s="65"/>
      <c r="F100" s="51"/>
      <c r="G100" s="51"/>
      <c r="H100" s="51"/>
      <c r="I100" s="51"/>
      <c r="J100" s="51"/>
      <c r="K100" s="51"/>
    </row>
    <row r="101">
      <c r="E101" s="65"/>
      <c r="F101" s="51"/>
      <c r="G101" s="51"/>
      <c r="H101" s="51"/>
      <c r="I101" s="51"/>
      <c r="J101" s="51"/>
      <c r="K101" s="51"/>
    </row>
    <row r="102">
      <c r="E102" s="65"/>
      <c r="F102" s="51"/>
      <c r="G102" s="51"/>
      <c r="H102" s="51"/>
      <c r="I102" s="51"/>
      <c r="J102" s="51"/>
      <c r="K102" s="51"/>
    </row>
    <row r="103">
      <c r="E103" s="65"/>
      <c r="F103" s="51"/>
      <c r="G103" s="51"/>
      <c r="H103" s="51"/>
      <c r="I103" s="51"/>
      <c r="J103" s="51"/>
      <c r="K103" s="51"/>
    </row>
    <row r="104">
      <c r="E104" s="65"/>
      <c r="F104" s="51"/>
      <c r="G104" s="51"/>
      <c r="H104" s="51"/>
      <c r="I104" s="51"/>
      <c r="J104" s="51"/>
      <c r="K104" s="51"/>
    </row>
    <row r="105">
      <c r="E105" s="65"/>
      <c r="F105" s="51"/>
      <c r="G105" s="51"/>
      <c r="H105" s="51"/>
      <c r="I105" s="51"/>
      <c r="J105" s="51"/>
      <c r="K105" s="51"/>
    </row>
    <row r="106">
      <c r="E106" s="65"/>
      <c r="F106" s="51"/>
      <c r="G106" s="51"/>
      <c r="H106" s="51"/>
      <c r="I106" s="51"/>
      <c r="J106" s="51"/>
      <c r="K106" s="51"/>
    </row>
    <row r="107">
      <c r="E107" s="65"/>
      <c r="F107" s="51"/>
      <c r="G107" s="51"/>
      <c r="H107" s="51"/>
      <c r="I107" s="51"/>
      <c r="J107" s="51"/>
      <c r="K107" s="51"/>
    </row>
    <row r="108">
      <c r="E108" s="65"/>
      <c r="F108" s="51"/>
      <c r="G108" s="51"/>
      <c r="H108" s="51"/>
      <c r="I108" s="51"/>
      <c r="J108" s="51"/>
      <c r="K108" s="51"/>
    </row>
    <row r="109">
      <c r="E109" s="65"/>
      <c r="F109" s="51"/>
      <c r="G109" s="51"/>
      <c r="H109" s="51"/>
      <c r="I109" s="51"/>
      <c r="J109" s="51"/>
      <c r="K109" s="51"/>
    </row>
    <row r="110">
      <c r="E110" s="65"/>
      <c r="F110" s="51"/>
      <c r="G110" s="51"/>
      <c r="H110" s="51"/>
      <c r="I110" s="51"/>
      <c r="J110" s="51"/>
      <c r="K110" s="51"/>
    </row>
    <row r="111">
      <c r="E111" s="65"/>
      <c r="F111" s="51"/>
      <c r="G111" s="51"/>
      <c r="H111" s="51"/>
      <c r="I111" s="51"/>
      <c r="J111" s="51"/>
      <c r="K111" s="51"/>
    </row>
    <row r="112">
      <c r="E112" s="65"/>
      <c r="F112" s="51"/>
      <c r="G112" s="51"/>
      <c r="H112" s="51"/>
      <c r="I112" s="51"/>
      <c r="J112" s="51"/>
      <c r="K112" s="51"/>
    </row>
    <row r="113">
      <c r="E113" s="65"/>
      <c r="F113" s="51"/>
      <c r="G113" s="51"/>
      <c r="H113" s="51"/>
      <c r="I113" s="51"/>
      <c r="J113" s="51"/>
      <c r="K113" s="51"/>
    </row>
    <row r="114">
      <c r="E114" s="65"/>
      <c r="F114" s="51"/>
      <c r="G114" s="51"/>
      <c r="H114" s="51"/>
      <c r="I114" s="51"/>
      <c r="J114" s="51"/>
      <c r="K114" s="51"/>
    </row>
    <row r="115">
      <c r="E115" s="65"/>
      <c r="F115" s="51"/>
      <c r="G115" s="51"/>
      <c r="H115" s="51"/>
      <c r="I115" s="51"/>
      <c r="J115" s="51"/>
      <c r="K115" s="51"/>
    </row>
    <row r="116">
      <c r="E116" s="65"/>
      <c r="F116" s="51"/>
      <c r="G116" s="51"/>
      <c r="H116" s="51"/>
      <c r="I116" s="51"/>
      <c r="J116" s="51"/>
      <c r="K116" s="51"/>
    </row>
    <row r="117">
      <c r="E117" s="65"/>
      <c r="F117" s="51"/>
      <c r="G117" s="51"/>
      <c r="H117" s="51"/>
      <c r="I117" s="51"/>
      <c r="J117" s="51"/>
      <c r="K117" s="51"/>
    </row>
    <row r="118">
      <c r="E118" s="65"/>
      <c r="F118" s="51"/>
      <c r="G118" s="51"/>
      <c r="H118" s="51"/>
      <c r="I118" s="51"/>
      <c r="J118" s="51"/>
      <c r="K118" s="51"/>
    </row>
    <row r="119">
      <c r="E119" s="65"/>
      <c r="F119" s="51"/>
      <c r="G119" s="51"/>
      <c r="H119" s="51"/>
      <c r="I119" s="51"/>
      <c r="J119" s="51"/>
      <c r="K119" s="51"/>
    </row>
    <row r="120">
      <c r="E120" s="65"/>
      <c r="F120" s="51"/>
      <c r="G120" s="51"/>
      <c r="H120" s="51"/>
      <c r="I120" s="51"/>
      <c r="J120" s="51"/>
      <c r="K120" s="51"/>
    </row>
    <row r="121">
      <c r="E121" s="65"/>
      <c r="F121" s="51"/>
      <c r="G121" s="51"/>
      <c r="H121" s="51"/>
      <c r="I121" s="51"/>
      <c r="J121" s="51"/>
      <c r="K121" s="51"/>
    </row>
    <row r="122">
      <c r="E122" s="65"/>
      <c r="F122" s="51"/>
      <c r="G122" s="51"/>
      <c r="H122" s="51"/>
      <c r="I122" s="51"/>
      <c r="J122" s="51"/>
      <c r="K122" s="51"/>
    </row>
    <row r="123">
      <c r="E123" s="65"/>
      <c r="F123" s="51"/>
      <c r="G123" s="51"/>
      <c r="H123" s="51"/>
      <c r="I123" s="51"/>
      <c r="J123" s="51"/>
      <c r="K123" s="51"/>
    </row>
    <row r="124">
      <c r="E124" s="65"/>
      <c r="F124" s="51"/>
      <c r="G124" s="51"/>
      <c r="H124" s="51"/>
      <c r="I124" s="51"/>
      <c r="J124" s="51"/>
      <c r="K124" s="51"/>
    </row>
    <row r="125">
      <c r="E125" s="65"/>
      <c r="F125" s="51"/>
      <c r="G125" s="51"/>
      <c r="H125" s="51"/>
      <c r="I125" s="51"/>
      <c r="J125" s="51"/>
      <c r="K125" s="51"/>
    </row>
    <row r="126">
      <c r="E126" s="65"/>
      <c r="F126" s="51"/>
      <c r="G126" s="51"/>
      <c r="H126" s="51"/>
      <c r="I126" s="51"/>
      <c r="J126" s="51"/>
      <c r="K126" s="51"/>
    </row>
    <row r="127">
      <c r="E127" s="65"/>
      <c r="F127" s="51"/>
      <c r="G127" s="51"/>
      <c r="H127" s="51"/>
      <c r="I127" s="51"/>
      <c r="J127" s="51"/>
      <c r="K127" s="51"/>
    </row>
    <row r="128">
      <c r="E128" s="65"/>
      <c r="F128" s="51"/>
      <c r="G128" s="51"/>
      <c r="H128" s="51"/>
      <c r="I128" s="51"/>
      <c r="J128" s="51"/>
      <c r="K128" s="51"/>
    </row>
    <row r="129">
      <c r="E129" s="65"/>
      <c r="F129" s="51"/>
      <c r="G129" s="51"/>
      <c r="H129" s="51"/>
      <c r="I129" s="51"/>
      <c r="J129" s="51"/>
      <c r="K129" s="51"/>
    </row>
    <row r="130">
      <c r="E130" s="65"/>
      <c r="F130" s="51"/>
      <c r="G130" s="51"/>
      <c r="H130" s="51"/>
      <c r="I130" s="51"/>
      <c r="J130" s="51"/>
      <c r="K130" s="51"/>
    </row>
    <row r="131">
      <c r="E131" s="65"/>
      <c r="F131" s="51"/>
      <c r="G131" s="51"/>
      <c r="H131" s="51"/>
      <c r="I131" s="51"/>
      <c r="J131" s="51"/>
      <c r="K131" s="51"/>
    </row>
    <row r="132">
      <c r="E132" s="65"/>
      <c r="F132" s="51"/>
      <c r="G132" s="51"/>
      <c r="H132" s="51"/>
      <c r="I132" s="51"/>
      <c r="J132" s="51"/>
      <c r="K132" s="51"/>
    </row>
    <row r="133">
      <c r="E133" s="65"/>
      <c r="F133" s="51"/>
      <c r="G133" s="51"/>
      <c r="H133" s="51"/>
      <c r="I133" s="51"/>
      <c r="J133" s="51"/>
      <c r="K133" s="51"/>
    </row>
    <row r="134">
      <c r="E134" s="65"/>
      <c r="F134" s="51"/>
      <c r="G134" s="51"/>
      <c r="H134" s="51"/>
      <c r="I134" s="51"/>
      <c r="J134" s="51"/>
      <c r="K134" s="51"/>
    </row>
    <row r="135">
      <c r="E135" s="65"/>
      <c r="F135" s="51"/>
      <c r="G135" s="51"/>
      <c r="H135" s="51"/>
      <c r="I135" s="51"/>
      <c r="J135" s="51"/>
      <c r="K135" s="51"/>
    </row>
    <row r="136">
      <c r="E136" s="65"/>
      <c r="F136" s="51"/>
      <c r="G136" s="51"/>
      <c r="H136" s="51"/>
      <c r="I136" s="51"/>
      <c r="J136" s="51"/>
      <c r="K136" s="51"/>
    </row>
    <row r="137">
      <c r="E137" s="65"/>
      <c r="F137" s="51"/>
      <c r="G137" s="51"/>
      <c r="H137" s="51"/>
      <c r="I137" s="51"/>
      <c r="J137" s="51"/>
      <c r="K137" s="51"/>
    </row>
    <row r="138">
      <c r="E138" s="65"/>
      <c r="F138" s="51"/>
      <c r="G138" s="51"/>
      <c r="H138" s="51"/>
      <c r="I138" s="51"/>
      <c r="J138" s="51"/>
      <c r="K138" s="51"/>
    </row>
    <row r="139">
      <c r="E139" s="65"/>
      <c r="F139" s="51"/>
      <c r="G139" s="51"/>
      <c r="H139" s="51"/>
      <c r="I139" s="51"/>
      <c r="J139" s="51"/>
      <c r="K139" s="51"/>
    </row>
    <row r="140">
      <c r="E140" s="65"/>
      <c r="F140" s="51"/>
      <c r="G140" s="51"/>
      <c r="H140" s="51"/>
      <c r="I140" s="51"/>
      <c r="J140" s="51"/>
      <c r="K140" s="51"/>
    </row>
    <row r="141">
      <c r="E141" s="65"/>
      <c r="F141" s="51"/>
      <c r="G141" s="51"/>
      <c r="H141" s="51"/>
      <c r="I141" s="51"/>
      <c r="J141" s="51"/>
      <c r="K141" s="51"/>
    </row>
    <row r="142">
      <c r="E142" s="65"/>
      <c r="F142" s="51"/>
      <c r="G142" s="51"/>
      <c r="H142" s="51"/>
      <c r="I142" s="51"/>
      <c r="J142" s="51"/>
      <c r="K142" s="51"/>
    </row>
    <row r="143">
      <c r="E143" s="65"/>
      <c r="F143" s="51"/>
      <c r="G143" s="51"/>
      <c r="H143" s="51"/>
      <c r="I143" s="51"/>
      <c r="J143" s="51"/>
      <c r="K143" s="51"/>
    </row>
    <row r="144">
      <c r="E144" s="65"/>
      <c r="F144" s="51"/>
      <c r="G144" s="51"/>
      <c r="H144" s="51"/>
      <c r="I144" s="51"/>
      <c r="J144" s="51"/>
      <c r="K144" s="51"/>
    </row>
    <row r="145">
      <c r="E145" s="65"/>
      <c r="F145" s="51"/>
      <c r="G145" s="51"/>
      <c r="H145" s="51"/>
      <c r="I145" s="51"/>
      <c r="J145" s="51"/>
      <c r="K145" s="51"/>
    </row>
    <row r="146">
      <c r="E146" s="65"/>
      <c r="F146" s="51"/>
      <c r="G146" s="51"/>
      <c r="H146" s="51"/>
      <c r="I146" s="51"/>
      <c r="J146" s="51"/>
      <c r="K146" s="51"/>
    </row>
    <row r="147">
      <c r="E147" s="65"/>
      <c r="F147" s="51"/>
      <c r="G147" s="51"/>
      <c r="H147" s="51"/>
      <c r="I147" s="51"/>
      <c r="J147" s="51"/>
      <c r="K147" s="51"/>
    </row>
    <row r="148">
      <c r="E148" s="65"/>
      <c r="F148" s="51"/>
      <c r="G148" s="51"/>
      <c r="H148" s="51"/>
      <c r="I148" s="51"/>
      <c r="J148" s="51"/>
      <c r="K148" s="51"/>
    </row>
    <row r="149">
      <c r="E149" s="65"/>
      <c r="F149" s="51"/>
      <c r="G149" s="51"/>
      <c r="H149" s="51"/>
      <c r="I149" s="51"/>
      <c r="J149" s="51"/>
      <c r="K149" s="51"/>
    </row>
    <row r="150">
      <c r="E150" s="65"/>
      <c r="F150" s="51"/>
      <c r="G150" s="51"/>
      <c r="H150" s="51"/>
      <c r="I150" s="51"/>
      <c r="J150" s="51"/>
      <c r="K150" s="51"/>
    </row>
    <row r="151">
      <c r="E151" s="65"/>
      <c r="F151" s="51"/>
      <c r="G151" s="51"/>
      <c r="H151" s="51"/>
      <c r="I151" s="51"/>
      <c r="J151" s="51"/>
      <c r="K151" s="51"/>
    </row>
    <row r="152">
      <c r="E152" s="65"/>
      <c r="F152" s="51"/>
      <c r="G152" s="51"/>
      <c r="H152" s="51"/>
      <c r="I152" s="51"/>
      <c r="J152" s="51"/>
      <c r="K152" s="51"/>
    </row>
    <row r="153">
      <c r="E153" s="65"/>
      <c r="F153" s="51"/>
      <c r="G153" s="51"/>
      <c r="H153" s="51"/>
      <c r="I153" s="51"/>
      <c r="J153" s="51"/>
      <c r="K153" s="51"/>
    </row>
    <row r="154">
      <c r="E154" s="65"/>
      <c r="F154" s="51"/>
      <c r="G154" s="51"/>
      <c r="H154" s="51"/>
      <c r="I154" s="51"/>
      <c r="J154" s="51"/>
      <c r="K154" s="51"/>
    </row>
    <row r="155">
      <c r="E155" s="65"/>
      <c r="F155" s="51"/>
      <c r="G155" s="51"/>
      <c r="H155" s="51"/>
      <c r="I155" s="51"/>
      <c r="J155" s="51"/>
      <c r="K155" s="51"/>
    </row>
    <row r="156">
      <c r="E156" s="65"/>
      <c r="F156" s="51"/>
      <c r="G156" s="51"/>
      <c r="H156" s="51"/>
      <c r="I156" s="51"/>
      <c r="J156" s="51"/>
      <c r="K156" s="51"/>
    </row>
    <row r="157">
      <c r="E157" s="65"/>
      <c r="F157" s="51"/>
      <c r="G157" s="51"/>
      <c r="H157" s="51"/>
      <c r="I157" s="51"/>
      <c r="J157" s="51"/>
      <c r="K157" s="51"/>
    </row>
    <row r="158">
      <c r="E158" s="65"/>
      <c r="F158" s="51"/>
      <c r="G158" s="51"/>
      <c r="H158" s="51"/>
      <c r="I158" s="51"/>
      <c r="J158" s="51"/>
      <c r="K158" s="51"/>
    </row>
    <row r="159">
      <c r="E159" s="65"/>
      <c r="F159" s="51"/>
      <c r="G159" s="51"/>
      <c r="H159" s="51"/>
      <c r="I159" s="51"/>
      <c r="J159" s="51"/>
      <c r="K159" s="51"/>
    </row>
    <row r="160">
      <c r="E160" s="65"/>
      <c r="F160" s="51"/>
      <c r="G160" s="51"/>
      <c r="H160" s="51"/>
      <c r="I160" s="51"/>
      <c r="J160" s="51"/>
      <c r="K160" s="51"/>
    </row>
    <row r="161">
      <c r="E161" s="65"/>
      <c r="F161" s="51"/>
      <c r="G161" s="51"/>
      <c r="H161" s="51"/>
      <c r="I161" s="51"/>
      <c r="J161" s="51"/>
      <c r="K161" s="51"/>
    </row>
    <row r="162">
      <c r="E162" s="65"/>
      <c r="F162" s="51"/>
      <c r="G162" s="51"/>
      <c r="H162" s="51"/>
      <c r="I162" s="51"/>
      <c r="J162" s="51"/>
      <c r="K162" s="51"/>
    </row>
    <row r="163">
      <c r="E163" s="65"/>
      <c r="F163" s="51"/>
      <c r="G163" s="51"/>
      <c r="H163" s="51"/>
      <c r="I163" s="51"/>
      <c r="J163" s="51"/>
      <c r="K163" s="51"/>
    </row>
    <row r="164">
      <c r="E164" s="65"/>
      <c r="F164" s="51"/>
      <c r="G164" s="51"/>
      <c r="H164" s="51"/>
      <c r="I164" s="51"/>
      <c r="J164" s="51"/>
      <c r="K164" s="51"/>
    </row>
    <row r="165">
      <c r="E165" s="65"/>
      <c r="F165" s="51"/>
      <c r="G165" s="51"/>
      <c r="H165" s="51"/>
      <c r="I165" s="51"/>
      <c r="J165" s="51"/>
      <c r="K165" s="51"/>
    </row>
    <row r="166">
      <c r="E166" s="65"/>
      <c r="F166" s="51"/>
      <c r="G166" s="51"/>
      <c r="H166" s="51"/>
      <c r="I166" s="51"/>
      <c r="J166" s="51"/>
      <c r="K166" s="51"/>
    </row>
    <row r="167">
      <c r="E167" s="65"/>
      <c r="F167" s="51"/>
      <c r="G167" s="51"/>
      <c r="H167" s="51"/>
      <c r="I167" s="51"/>
      <c r="J167" s="51"/>
      <c r="K167" s="51"/>
    </row>
    <row r="168">
      <c r="E168" s="65"/>
      <c r="F168" s="51"/>
      <c r="G168" s="51"/>
      <c r="H168" s="51"/>
      <c r="I168" s="51"/>
      <c r="J168" s="51"/>
      <c r="K168" s="51"/>
    </row>
    <row r="169">
      <c r="E169" s="65"/>
      <c r="F169" s="51"/>
      <c r="G169" s="51"/>
      <c r="H169" s="51"/>
      <c r="I169" s="51"/>
      <c r="J169" s="51"/>
      <c r="K169" s="51"/>
    </row>
    <row r="170">
      <c r="E170" s="65"/>
      <c r="F170" s="51"/>
      <c r="G170" s="51"/>
      <c r="H170" s="51"/>
      <c r="I170" s="51"/>
      <c r="J170" s="51"/>
      <c r="K170" s="51"/>
    </row>
    <row r="171">
      <c r="E171" s="65"/>
      <c r="F171" s="51"/>
      <c r="G171" s="51"/>
      <c r="H171" s="51"/>
      <c r="I171" s="51"/>
      <c r="J171" s="51"/>
      <c r="K171" s="51"/>
    </row>
    <row r="172">
      <c r="E172" s="65"/>
      <c r="F172" s="51"/>
      <c r="G172" s="51"/>
      <c r="H172" s="51"/>
      <c r="I172" s="51"/>
      <c r="J172" s="51"/>
      <c r="K172" s="51"/>
    </row>
    <row r="173">
      <c r="E173" s="65"/>
      <c r="F173" s="51"/>
      <c r="G173" s="51"/>
      <c r="H173" s="51"/>
      <c r="I173" s="51"/>
      <c r="J173" s="51"/>
      <c r="K173" s="51"/>
    </row>
    <row r="174">
      <c r="E174" s="65"/>
      <c r="F174" s="51"/>
      <c r="G174" s="51"/>
      <c r="H174" s="51"/>
      <c r="I174" s="51"/>
      <c r="J174" s="51"/>
      <c r="K174" s="51"/>
    </row>
    <row r="175">
      <c r="E175" s="65"/>
      <c r="F175" s="51"/>
      <c r="G175" s="51"/>
      <c r="H175" s="51"/>
      <c r="I175" s="51"/>
      <c r="J175" s="51"/>
      <c r="K175" s="51"/>
    </row>
    <row r="176">
      <c r="E176" s="65"/>
      <c r="F176" s="51"/>
      <c r="G176" s="51"/>
      <c r="H176" s="51"/>
      <c r="I176" s="51"/>
      <c r="J176" s="51"/>
      <c r="K176" s="51"/>
    </row>
    <row r="177">
      <c r="E177" s="65"/>
      <c r="F177" s="51"/>
      <c r="G177" s="51"/>
      <c r="H177" s="51"/>
      <c r="I177" s="51"/>
      <c r="J177" s="51"/>
      <c r="K177" s="51"/>
    </row>
    <row r="178">
      <c r="E178" s="65"/>
      <c r="F178" s="51"/>
      <c r="G178" s="51"/>
      <c r="H178" s="51"/>
      <c r="I178" s="51"/>
      <c r="J178" s="51"/>
      <c r="K178" s="51"/>
    </row>
    <row r="179">
      <c r="E179" s="65"/>
      <c r="F179" s="51"/>
      <c r="G179" s="51"/>
      <c r="H179" s="51"/>
      <c r="I179" s="51"/>
      <c r="J179" s="51"/>
      <c r="K179" s="51"/>
    </row>
    <row r="180">
      <c r="E180" s="65"/>
      <c r="F180" s="51"/>
      <c r="G180" s="51"/>
      <c r="H180" s="51"/>
      <c r="I180" s="51"/>
      <c r="J180" s="51"/>
      <c r="K180" s="51"/>
    </row>
    <row r="181">
      <c r="E181" s="65"/>
      <c r="F181" s="51"/>
      <c r="G181" s="51"/>
      <c r="H181" s="51"/>
      <c r="I181" s="51"/>
      <c r="J181" s="51"/>
      <c r="K181" s="51"/>
    </row>
    <row r="182">
      <c r="E182" s="65"/>
      <c r="F182" s="51"/>
      <c r="G182" s="51"/>
      <c r="H182" s="51"/>
      <c r="I182" s="51"/>
      <c r="J182" s="51"/>
      <c r="K182" s="51"/>
    </row>
    <row r="183">
      <c r="E183" s="65"/>
      <c r="F183" s="51"/>
      <c r="G183" s="51"/>
      <c r="H183" s="51"/>
      <c r="I183" s="51"/>
      <c r="J183" s="51"/>
      <c r="K183" s="51"/>
    </row>
    <row r="184">
      <c r="E184" s="65"/>
      <c r="F184" s="51"/>
      <c r="G184" s="51"/>
      <c r="H184" s="51"/>
      <c r="I184" s="51"/>
      <c r="J184" s="51"/>
      <c r="K184" s="51"/>
    </row>
    <row r="185">
      <c r="E185" s="65"/>
      <c r="F185" s="51"/>
      <c r="G185" s="51"/>
      <c r="H185" s="51"/>
      <c r="I185" s="51"/>
      <c r="J185" s="51"/>
      <c r="K185" s="51"/>
    </row>
    <row r="186">
      <c r="E186" s="65"/>
      <c r="F186" s="51"/>
      <c r="G186" s="51"/>
      <c r="H186" s="51"/>
      <c r="I186" s="51"/>
      <c r="J186" s="51"/>
      <c r="K186" s="51"/>
    </row>
    <row r="187">
      <c r="E187" s="65"/>
      <c r="F187" s="51"/>
      <c r="G187" s="51"/>
      <c r="H187" s="51"/>
      <c r="I187" s="51"/>
      <c r="J187" s="51"/>
      <c r="K187" s="51"/>
    </row>
    <row r="188">
      <c r="E188" s="65"/>
      <c r="F188" s="51"/>
      <c r="G188" s="51"/>
      <c r="H188" s="51"/>
      <c r="I188" s="51"/>
      <c r="J188" s="51"/>
      <c r="K188" s="51"/>
    </row>
    <row r="189">
      <c r="E189" s="65"/>
      <c r="F189" s="51"/>
      <c r="G189" s="51"/>
      <c r="H189" s="51"/>
      <c r="I189" s="51"/>
      <c r="J189" s="51"/>
      <c r="K189" s="51"/>
    </row>
    <row r="190">
      <c r="E190" s="65"/>
      <c r="F190" s="51"/>
      <c r="G190" s="51"/>
      <c r="H190" s="51"/>
      <c r="I190" s="51"/>
      <c r="J190" s="51"/>
      <c r="K190" s="51"/>
    </row>
    <row r="191">
      <c r="E191" s="65"/>
      <c r="F191" s="51"/>
      <c r="G191" s="51"/>
      <c r="H191" s="51"/>
      <c r="I191" s="51"/>
      <c r="J191" s="51"/>
      <c r="K191" s="51"/>
    </row>
    <row r="192">
      <c r="E192" s="65"/>
      <c r="F192" s="51"/>
      <c r="G192" s="51"/>
      <c r="H192" s="51"/>
      <c r="I192" s="51"/>
      <c r="J192" s="51"/>
      <c r="K192" s="51"/>
    </row>
    <row r="193">
      <c r="E193" s="65"/>
      <c r="F193" s="51"/>
      <c r="G193" s="51"/>
      <c r="H193" s="51"/>
      <c r="I193" s="51"/>
      <c r="J193" s="51"/>
      <c r="K193" s="51"/>
    </row>
    <row r="194">
      <c r="E194" s="65"/>
      <c r="F194" s="51"/>
      <c r="G194" s="51"/>
      <c r="H194" s="51"/>
      <c r="I194" s="51"/>
      <c r="J194" s="51"/>
      <c r="K194" s="51"/>
    </row>
    <row r="195">
      <c r="E195" s="65"/>
      <c r="F195" s="51"/>
      <c r="G195" s="51"/>
      <c r="H195" s="51"/>
      <c r="I195" s="51"/>
      <c r="J195" s="51"/>
      <c r="K195" s="51"/>
    </row>
    <row r="196">
      <c r="E196" s="65"/>
      <c r="F196" s="51"/>
      <c r="G196" s="51"/>
      <c r="H196" s="51"/>
      <c r="I196" s="51"/>
      <c r="J196" s="51"/>
      <c r="K196" s="51"/>
    </row>
    <row r="197">
      <c r="E197" s="65"/>
      <c r="F197" s="51"/>
      <c r="G197" s="51"/>
      <c r="H197" s="51"/>
      <c r="I197" s="51"/>
      <c r="J197" s="51"/>
      <c r="K197" s="51"/>
    </row>
    <row r="198">
      <c r="E198" s="65"/>
      <c r="F198" s="51"/>
      <c r="G198" s="51"/>
      <c r="H198" s="51"/>
      <c r="I198" s="51"/>
      <c r="J198" s="51"/>
      <c r="K198" s="51"/>
    </row>
    <row r="199">
      <c r="E199" s="65"/>
      <c r="F199" s="51"/>
      <c r="G199" s="51"/>
      <c r="H199" s="51"/>
      <c r="I199" s="51"/>
      <c r="J199" s="51"/>
      <c r="K199" s="51"/>
    </row>
    <row r="200">
      <c r="E200" s="65"/>
      <c r="F200" s="51"/>
      <c r="G200" s="51"/>
      <c r="H200" s="51"/>
      <c r="I200" s="51"/>
      <c r="J200" s="51"/>
      <c r="K200" s="51"/>
    </row>
    <row r="201">
      <c r="E201" s="65"/>
      <c r="F201" s="51"/>
      <c r="G201" s="51"/>
      <c r="H201" s="51"/>
      <c r="I201" s="51"/>
      <c r="J201" s="51"/>
      <c r="K201" s="51"/>
    </row>
    <row r="202">
      <c r="E202" s="65"/>
      <c r="F202" s="51"/>
      <c r="G202" s="51"/>
      <c r="H202" s="51"/>
      <c r="I202" s="51"/>
      <c r="J202" s="51"/>
      <c r="K202" s="51"/>
    </row>
    <row r="203">
      <c r="E203" s="65"/>
      <c r="F203" s="51"/>
      <c r="G203" s="51"/>
      <c r="H203" s="51"/>
      <c r="I203" s="51"/>
      <c r="J203" s="51"/>
      <c r="K203" s="51"/>
    </row>
    <row r="204">
      <c r="E204" s="65"/>
      <c r="F204" s="51"/>
      <c r="G204" s="51"/>
      <c r="H204" s="51"/>
      <c r="I204" s="51"/>
      <c r="J204" s="51"/>
      <c r="K204" s="51"/>
    </row>
    <row r="205">
      <c r="E205" s="65"/>
      <c r="F205" s="51"/>
      <c r="G205" s="51"/>
      <c r="H205" s="51"/>
      <c r="I205" s="51"/>
      <c r="J205" s="51"/>
      <c r="K205" s="51"/>
    </row>
    <row r="206">
      <c r="E206" s="65"/>
      <c r="F206" s="51"/>
      <c r="G206" s="51"/>
      <c r="H206" s="51"/>
      <c r="I206" s="51"/>
      <c r="J206" s="51"/>
      <c r="K206" s="51"/>
    </row>
    <row r="207">
      <c r="E207" s="65"/>
      <c r="F207" s="51"/>
      <c r="G207" s="51"/>
      <c r="H207" s="51"/>
      <c r="I207" s="51"/>
      <c r="J207" s="51"/>
      <c r="K207" s="51"/>
    </row>
    <row r="208">
      <c r="E208" s="65"/>
      <c r="F208" s="51"/>
      <c r="G208" s="51"/>
      <c r="H208" s="51"/>
      <c r="I208" s="51"/>
      <c r="J208" s="51"/>
      <c r="K208" s="51"/>
    </row>
    <row r="209">
      <c r="E209" s="65"/>
      <c r="F209" s="51"/>
      <c r="G209" s="51"/>
      <c r="H209" s="51"/>
      <c r="I209" s="51"/>
      <c r="J209" s="51"/>
      <c r="K209" s="51"/>
    </row>
    <row r="210">
      <c r="E210" s="65"/>
      <c r="F210" s="51"/>
      <c r="G210" s="51"/>
      <c r="H210" s="51"/>
      <c r="I210" s="51"/>
      <c r="J210" s="51"/>
      <c r="K210" s="51"/>
    </row>
    <row r="211">
      <c r="E211" s="65"/>
      <c r="F211" s="51"/>
      <c r="G211" s="51"/>
      <c r="H211" s="51"/>
      <c r="I211" s="51"/>
      <c r="J211" s="51"/>
      <c r="K211" s="51"/>
    </row>
    <row r="212">
      <c r="E212" s="65"/>
      <c r="F212" s="51"/>
      <c r="G212" s="51"/>
      <c r="H212" s="51"/>
      <c r="I212" s="51"/>
      <c r="J212" s="51"/>
      <c r="K212" s="51"/>
    </row>
    <row r="213">
      <c r="E213" s="65"/>
      <c r="F213" s="51"/>
      <c r="G213" s="51"/>
      <c r="H213" s="51"/>
      <c r="I213" s="51"/>
      <c r="J213" s="51"/>
      <c r="K213" s="51"/>
    </row>
    <row r="214">
      <c r="E214" s="65"/>
      <c r="F214" s="51"/>
      <c r="G214" s="51"/>
      <c r="H214" s="51"/>
      <c r="I214" s="51"/>
      <c r="J214" s="51"/>
      <c r="K214" s="51"/>
    </row>
    <row r="215">
      <c r="E215" s="65"/>
      <c r="F215" s="51"/>
      <c r="G215" s="51"/>
      <c r="H215" s="51"/>
      <c r="I215" s="51"/>
      <c r="J215" s="51"/>
      <c r="K215" s="51"/>
    </row>
    <row r="216">
      <c r="E216" s="65"/>
      <c r="F216" s="51"/>
      <c r="G216" s="51"/>
      <c r="H216" s="51"/>
      <c r="I216" s="51"/>
      <c r="J216" s="51"/>
      <c r="K216" s="51"/>
    </row>
    <row r="217">
      <c r="E217" s="65"/>
      <c r="F217" s="51"/>
      <c r="G217" s="51"/>
      <c r="H217" s="51"/>
      <c r="I217" s="51"/>
      <c r="J217" s="51"/>
      <c r="K217" s="51"/>
    </row>
    <row r="218">
      <c r="E218" s="65"/>
      <c r="F218" s="51"/>
      <c r="G218" s="51"/>
      <c r="H218" s="51"/>
      <c r="I218" s="51"/>
      <c r="J218" s="51"/>
      <c r="K218" s="51"/>
    </row>
    <row r="219">
      <c r="E219" s="65"/>
      <c r="F219" s="51"/>
      <c r="G219" s="51"/>
      <c r="H219" s="51"/>
      <c r="I219" s="51"/>
      <c r="J219" s="51"/>
      <c r="K219" s="51"/>
    </row>
    <row r="220">
      <c r="E220" s="65"/>
      <c r="F220" s="51"/>
      <c r="G220" s="51"/>
      <c r="H220" s="51"/>
      <c r="I220" s="51"/>
      <c r="J220" s="51"/>
      <c r="K220" s="51"/>
    </row>
    <row r="221">
      <c r="E221" s="65"/>
      <c r="F221" s="51"/>
      <c r="G221" s="51"/>
      <c r="H221" s="51"/>
      <c r="I221" s="51"/>
      <c r="J221" s="51"/>
      <c r="K221" s="51"/>
    </row>
    <row r="222">
      <c r="E222" s="65"/>
      <c r="F222" s="51"/>
      <c r="G222" s="51"/>
      <c r="H222" s="51"/>
      <c r="I222" s="51"/>
      <c r="J222" s="51"/>
      <c r="K222" s="51"/>
    </row>
    <row r="223">
      <c r="E223" s="65"/>
      <c r="F223" s="51"/>
      <c r="G223" s="51"/>
      <c r="H223" s="51"/>
      <c r="I223" s="51"/>
      <c r="J223" s="51"/>
      <c r="K223" s="51"/>
    </row>
    <row r="224">
      <c r="E224" s="65"/>
      <c r="F224" s="51"/>
      <c r="G224" s="51"/>
      <c r="H224" s="51"/>
      <c r="I224" s="51"/>
      <c r="J224" s="51"/>
      <c r="K224" s="51"/>
    </row>
    <row r="225">
      <c r="E225" s="65"/>
      <c r="F225" s="51"/>
      <c r="G225" s="51"/>
      <c r="H225" s="51"/>
      <c r="I225" s="51"/>
      <c r="J225" s="51"/>
      <c r="K225" s="51"/>
    </row>
    <row r="226">
      <c r="E226" s="65"/>
      <c r="F226" s="51"/>
      <c r="G226" s="51"/>
      <c r="H226" s="51"/>
      <c r="I226" s="51"/>
      <c r="J226" s="51"/>
      <c r="K226" s="51"/>
    </row>
    <row r="227">
      <c r="E227" s="65"/>
      <c r="F227" s="51"/>
      <c r="G227" s="51"/>
      <c r="H227" s="51"/>
      <c r="I227" s="51"/>
      <c r="J227" s="51"/>
      <c r="K227" s="51"/>
    </row>
    <row r="228">
      <c r="E228" s="65"/>
      <c r="F228" s="51"/>
      <c r="G228" s="51"/>
      <c r="H228" s="51"/>
      <c r="I228" s="51"/>
      <c r="J228" s="51"/>
      <c r="K228" s="51"/>
    </row>
    <row r="229">
      <c r="E229" s="65"/>
      <c r="F229" s="51"/>
      <c r="G229" s="51"/>
      <c r="H229" s="51"/>
      <c r="I229" s="51"/>
      <c r="J229" s="51"/>
      <c r="K229" s="51"/>
    </row>
    <row r="230">
      <c r="E230" s="65"/>
      <c r="F230" s="51"/>
      <c r="G230" s="51"/>
      <c r="H230" s="51"/>
      <c r="I230" s="51"/>
      <c r="J230" s="51"/>
      <c r="K230" s="51"/>
    </row>
    <row r="231">
      <c r="E231" s="65"/>
      <c r="F231" s="51"/>
      <c r="G231" s="51"/>
      <c r="H231" s="51"/>
      <c r="I231" s="51"/>
      <c r="J231" s="51"/>
      <c r="K231" s="51"/>
    </row>
    <row r="232">
      <c r="E232" s="65"/>
      <c r="F232" s="51"/>
      <c r="G232" s="51"/>
      <c r="H232" s="51"/>
      <c r="I232" s="51"/>
      <c r="J232" s="51"/>
      <c r="K232" s="51"/>
    </row>
    <row r="233">
      <c r="E233" s="65"/>
      <c r="F233" s="51"/>
      <c r="G233" s="51"/>
      <c r="H233" s="51"/>
      <c r="I233" s="51"/>
      <c r="J233" s="51"/>
      <c r="K233" s="51"/>
    </row>
    <row r="234">
      <c r="E234" s="65"/>
      <c r="F234" s="51"/>
      <c r="G234" s="51"/>
      <c r="H234" s="51"/>
      <c r="I234" s="51"/>
      <c r="J234" s="51"/>
      <c r="K234" s="51"/>
    </row>
    <row r="235">
      <c r="E235" s="65"/>
      <c r="F235" s="51"/>
      <c r="G235" s="51"/>
      <c r="H235" s="51"/>
      <c r="I235" s="51"/>
      <c r="J235" s="51"/>
      <c r="K235" s="51"/>
    </row>
    <row r="236">
      <c r="E236" s="65"/>
      <c r="F236" s="51"/>
      <c r="G236" s="51"/>
      <c r="H236" s="51"/>
      <c r="I236" s="51"/>
      <c r="J236" s="51"/>
      <c r="K236" s="51"/>
    </row>
    <row r="237">
      <c r="E237" s="65"/>
      <c r="F237" s="51"/>
      <c r="G237" s="51"/>
      <c r="H237" s="51"/>
      <c r="I237" s="51"/>
      <c r="J237" s="51"/>
      <c r="K237" s="51"/>
    </row>
    <row r="238">
      <c r="E238" s="65"/>
      <c r="F238" s="51"/>
      <c r="G238" s="51"/>
      <c r="H238" s="51"/>
      <c r="I238" s="51"/>
      <c r="J238" s="51"/>
      <c r="K238" s="51"/>
    </row>
    <row r="239">
      <c r="E239" s="65"/>
      <c r="F239" s="51"/>
      <c r="G239" s="51"/>
      <c r="H239" s="51"/>
      <c r="I239" s="51"/>
      <c r="J239" s="51"/>
      <c r="K239" s="51"/>
    </row>
    <row r="240">
      <c r="E240" s="65"/>
      <c r="F240" s="51"/>
      <c r="G240" s="51"/>
      <c r="H240" s="51"/>
      <c r="I240" s="51"/>
      <c r="J240" s="51"/>
      <c r="K240" s="51"/>
    </row>
    <row r="241">
      <c r="E241" s="65"/>
      <c r="F241" s="51"/>
      <c r="G241" s="51"/>
      <c r="H241" s="51"/>
      <c r="I241" s="51"/>
      <c r="J241" s="51"/>
      <c r="K241" s="51"/>
    </row>
    <row r="242">
      <c r="E242" s="65"/>
      <c r="F242" s="51"/>
      <c r="G242" s="51"/>
      <c r="H242" s="51"/>
      <c r="I242" s="51"/>
      <c r="J242" s="51"/>
      <c r="K242" s="51"/>
    </row>
    <row r="243">
      <c r="E243" s="65"/>
      <c r="F243" s="51"/>
      <c r="G243" s="51"/>
      <c r="H243" s="51"/>
      <c r="I243" s="51"/>
      <c r="J243" s="51"/>
      <c r="K243" s="51"/>
    </row>
    <row r="244">
      <c r="E244" s="65"/>
      <c r="F244" s="51"/>
      <c r="G244" s="51"/>
      <c r="H244" s="51"/>
      <c r="I244" s="51"/>
      <c r="J244" s="51"/>
      <c r="K244" s="51"/>
    </row>
    <row r="245">
      <c r="E245" s="65"/>
      <c r="F245" s="51"/>
      <c r="G245" s="51"/>
      <c r="H245" s="51"/>
      <c r="I245" s="51"/>
      <c r="J245" s="51"/>
      <c r="K245" s="51"/>
    </row>
    <row r="246">
      <c r="E246" s="65"/>
      <c r="F246" s="51"/>
      <c r="G246" s="51"/>
      <c r="H246" s="51"/>
      <c r="I246" s="51"/>
      <c r="J246" s="51"/>
      <c r="K246" s="51"/>
    </row>
    <row r="247">
      <c r="E247" s="65"/>
      <c r="F247" s="51"/>
      <c r="G247" s="51"/>
      <c r="H247" s="51"/>
      <c r="I247" s="51"/>
      <c r="J247" s="51"/>
      <c r="K247" s="51"/>
    </row>
    <row r="248">
      <c r="E248" s="65"/>
      <c r="F248" s="51"/>
      <c r="G248" s="51"/>
      <c r="H248" s="51"/>
      <c r="I248" s="51"/>
      <c r="J248" s="51"/>
      <c r="K248" s="51"/>
    </row>
    <row r="249">
      <c r="E249" s="65"/>
      <c r="F249" s="51"/>
      <c r="G249" s="51"/>
      <c r="H249" s="51"/>
      <c r="I249" s="51"/>
      <c r="J249" s="51"/>
      <c r="K249" s="51"/>
    </row>
    <row r="250">
      <c r="E250" s="65"/>
      <c r="F250" s="51"/>
      <c r="G250" s="51"/>
      <c r="H250" s="51"/>
      <c r="I250" s="51"/>
      <c r="J250" s="51"/>
      <c r="K250" s="51"/>
    </row>
    <row r="251">
      <c r="E251" s="65"/>
      <c r="F251" s="51"/>
      <c r="G251" s="51"/>
      <c r="H251" s="51"/>
      <c r="I251" s="51"/>
      <c r="J251" s="51"/>
      <c r="K251" s="51"/>
    </row>
    <row r="252">
      <c r="E252" s="65"/>
      <c r="F252" s="51"/>
      <c r="G252" s="51"/>
      <c r="H252" s="51"/>
      <c r="I252" s="51"/>
      <c r="J252" s="51"/>
      <c r="K252" s="51"/>
    </row>
    <row r="253">
      <c r="E253" s="65"/>
      <c r="F253" s="51"/>
      <c r="G253" s="51"/>
      <c r="H253" s="51"/>
      <c r="I253" s="51"/>
      <c r="J253" s="51"/>
      <c r="K253" s="51"/>
    </row>
    <row r="254">
      <c r="E254" s="65"/>
      <c r="F254" s="51"/>
      <c r="G254" s="51"/>
      <c r="H254" s="51"/>
      <c r="I254" s="51"/>
      <c r="J254" s="51"/>
      <c r="K254" s="51"/>
    </row>
    <row r="255">
      <c r="E255" s="65"/>
      <c r="F255" s="51"/>
      <c r="G255" s="51"/>
      <c r="H255" s="51"/>
      <c r="I255" s="51"/>
      <c r="J255" s="51"/>
      <c r="K255" s="51"/>
    </row>
    <row r="256">
      <c r="E256" s="65"/>
      <c r="F256" s="51"/>
      <c r="G256" s="51"/>
      <c r="H256" s="51"/>
      <c r="I256" s="51"/>
      <c r="J256" s="51"/>
      <c r="K256" s="51"/>
    </row>
    <row r="257">
      <c r="E257" s="65"/>
      <c r="F257" s="51"/>
      <c r="G257" s="51"/>
      <c r="H257" s="51"/>
      <c r="I257" s="51"/>
      <c r="J257" s="51"/>
      <c r="K257" s="51"/>
    </row>
    <row r="258">
      <c r="E258" s="65"/>
      <c r="F258" s="51"/>
      <c r="G258" s="51"/>
      <c r="H258" s="51"/>
      <c r="I258" s="51"/>
      <c r="J258" s="51"/>
      <c r="K258" s="51"/>
    </row>
    <row r="259">
      <c r="E259" s="65"/>
      <c r="F259" s="51"/>
      <c r="G259" s="51"/>
      <c r="H259" s="51"/>
      <c r="I259" s="51"/>
      <c r="J259" s="51"/>
      <c r="K259" s="51"/>
    </row>
    <row r="260">
      <c r="E260" s="65"/>
      <c r="F260" s="51"/>
      <c r="G260" s="51"/>
      <c r="H260" s="51"/>
      <c r="I260" s="51"/>
      <c r="J260" s="51"/>
      <c r="K260" s="51"/>
    </row>
    <row r="261">
      <c r="E261" s="65"/>
      <c r="F261" s="51"/>
      <c r="G261" s="51"/>
      <c r="H261" s="51"/>
      <c r="I261" s="51"/>
      <c r="J261" s="51"/>
      <c r="K261" s="51"/>
    </row>
    <row r="262">
      <c r="E262" s="65"/>
      <c r="F262" s="51"/>
      <c r="G262" s="51"/>
      <c r="H262" s="51"/>
      <c r="I262" s="51"/>
      <c r="J262" s="51"/>
      <c r="K262" s="51"/>
    </row>
    <row r="263">
      <c r="E263" s="65"/>
      <c r="F263" s="51"/>
      <c r="G263" s="51"/>
      <c r="H263" s="51"/>
      <c r="I263" s="51"/>
      <c r="J263" s="51"/>
      <c r="K263" s="51"/>
    </row>
    <row r="264">
      <c r="E264" s="65"/>
      <c r="F264" s="51"/>
      <c r="G264" s="51"/>
      <c r="H264" s="51"/>
      <c r="I264" s="51"/>
      <c r="J264" s="51"/>
      <c r="K264" s="51"/>
    </row>
    <row r="265">
      <c r="E265" s="65"/>
      <c r="F265" s="51"/>
      <c r="G265" s="51"/>
      <c r="H265" s="51"/>
      <c r="I265" s="51"/>
      <c r="J265" s="51"/>
      <c r="K265" s="51"/>
    </row>
    <row r="266">
      <c r="E266" s="65"/>
      <c r="F266" s="51"/>
      <c r="G266" s="51"/>
      <c r="H266" s="51"/>
      <c r="I266" s="51"/>
      <c r="J266" s="51"/>
      <c r="K266" s="51"/>
    </row>
    <row r="267">
      <c r="E267" s="65"/>
      <c r="F267" s="51"/>
      <c r="G267" s="51"/>
      <c r="H267" s="51"/>
      <c r="I267" s="51"/>
      <c r="J267" s="51"/>
      <c r="K267" s="51"/>
    </row>
    <row r="268">
      <c r="E268" s="65"/>
      <c r="F268" s="51"/>
      <c r="G268" s="51"/>
      <c r="H268" s="51"/>
      <c r="I268" s="51"/>
      <c r="J268" s="51"/>
      <c r="K268" s="51"/>
    </row>
    <row r="269">
      <c r="E269" s="65"/>
      <c r="F269" s="51"/>
      <c r="G269" s="51"/>
      <c r="H269" s="51"/>
      <c r="I269" s="51"/>
      <c r="J269" s="51"/>
      <c r="K269" s="51"/>
    </row>
    <row r="270">
      <c r="E270" s="65"/>
      <c r="F270" s="51"/>
      <c r="G270" s="51"/>
      <c r="H270" s="51"/>
      <c r="I270" s="51"/>
      <c r="J270" s="51"/>
      <c r="K270" s="51"/>
    </row>
    <row r="271">
      <c r="E271" s="65"/>
      <c r="F271" s="51"/>
      <c r="G271" s="51"/>
      <c r="H271" s="51"/>
      <c r="I271" s="51"/>
      <c r="J271" s="51"/>
      <c r="K271" s="51"/>
    </row>
    <row r="272">
      <c r="E272" s="65"/>
      <c r="F272" s="51"/>
      <c r="G272" s="51"/>
      <c r="H272" s="51"/>
      <c r="I272" s="51"/>
      <c r="J272" s="51"/>
      <c r="K272" s="51"/>
    </row>
    <row r="273">
      <c r="E273" s="65"/>
      <c r="F273" s="51"/>
      <c r="G273" s="51"/>
      <c r="H273" s="51"/>
      <c r="I273" s="51"/>
      <c r="J273" s="51"/>
      <c r="K273" s="51"/>
    </row>
    <row r="274">
      <c r="E274" s="65"/>
      <c r="F274" s="51"/>
      <c r="G274" s="51"/>
      <c r="H274" s="51"/>
      <c r="I274" s="51"/>
      <c r="J274" s="51"/>
      <c r="K274" s="51"/>
    </row>
    <row r="275">
      <c r="E275" s="65"/>
      <c r="F275" s="51"/>
      <c r="G275" s="51"/>
      <c r="H275" s="51"/>
      <c r="I275" s="51"/>
      <c r="J275" s="51"/>
      <c r="K275" s="51"/>
    </row>
    <row r="276">
      <c r="E276" s="65"/>
      <c r="F276" s="51"/>
      <c r="G276" s="51"/>
      <c r="H276" s="51"/>
      <c r="I276" s="51"/>
      <c r="J276" s="51"/>
      <c r="K276" s="51"/>
    </row>
    <row r="277">
      <c r="E277" s="65"/>
      <c r="F277" s="51"/>
      <c r="G277" s="51"/>
      <c r="H277" s="51"/>
      <c r="I277" s="51"/>
      <c r="J277" s="51"/>
      <c r="K277" s="51"/>
    </row>
    <row r="278">
      <c r="E278" s="65"/>
      <c r="F278" s="51"/>
      <c r="G278" s="51"/>
      <c r="H278" s="51"/>
      <c r="I278" s="51"/>
      <c r="J278" s="51"/>
      <c r="K278" s="51"/>
    </row>
    <row r="279">
      <c r="E279" s="65"/>
      <c r="F279" s="51"/>
      <c r="G279" s="51"/>
      <c r="H279" s="51"/>
      <c r="I279" s="51"/>
      <c r="J279" s="51"/>
      <c r="K279" s="51"/>
    </row>
    <row r="280">
      <c r="E280" s="65"/>
      <c r="F280" s="51"/>
      <c r="G280" s="51"/>
      <c r="H280" s="51"/>
      <c r="I280" s="51"/>
      <c r="J280" s="51"/>
      <c r="K280" s="51"/>
    </row>
    <row r="281">
      <c r="E281" s="65"/>
      <c r="F281" s="51"/>
      <c r="G281" s="51"/>
      <c r="H281" s="51"/>
      <c r="I281" s="51"/>
      <c r="J281" s="51"/>
      <c r="K281" s="51"/>
    </row>
    <row r="282">
      <c r="E282" s="65"/>
      <c r="F282" s="51"/>
      <c r="G282" s="51"/>
      <c r="H282" s="51"/>
      <c r="I282" s="51"/>
      <c r="J282" s="51"/>
      <c r="K282" s="51"/>
    </row>
    <row r="283">
      <c r="E283" s="65"/>
      <c r="F283" s="51"/>
      <c r="G283" s="51"/>
      <c r="H283" s="51"/>
      <c r="I283" s="51"/>
      <c r="J283" s="51"/>
      <c r="K283" s="51"/>
    </row>
    <row r="284">
      <c r="E284" s="65"/>
      <c r="F284" s="51"/>
      <c r="G284" s="51"/>
      <c r="H284" s="51"/>
      <c r="I284" s="51"/>
      <c r="J284" s="51"/>
      <c r="K284" s="51"/>
    </row>
    <row r="285">
      <c r="E285" s="65"/>
      <c r="F285" s="51"/>
      <c r="G285" s="51"/>
      <c r="H285" s="51"/>
      <c r="I285" s="51"/>
      <c r="J285" s="51"/>
      <c r="K285" s="51"/>
    </row>
    <row r="286">
      <c r="E286" s="65"/>
      <c r="F286" s="51"/>
      <c r="G286" s="51"/>
      <c r="H286" s="51"/>
      <c r="I286" s="51"/>
      <c r="J286" s="51"/>
      <c r="K286" s="51"/>
    </row>
    <row r="287">
      <c r="E287" s="65"/>
      <c r="F287" s="51"/>
      <c r="G287" s="51"/>
      <c r="H287" s="51"/>
      <c r="I287" s="51"/>
      <c r="J287" s="51"/>
      <c r="K287" s="51"/>
    </row>
    <row r="288">
      <c r="E288" s="65"/>
      <c r="F288" s="51"/>
      <c r="G288" s="51"/>
      <c r="H288" s="51"/>
      <c r="I288" s="51"/>
      <c r="J288" s="51"/>
      <c r="K288" s="51"/>
    </row>
    <row r="289">
      <c r="E289" s="65"/>
      <c r="F289" s="51"/>
      <c r="G289" s="51"/>
      <c r="H289" s="51"/>
      <c r="I289" s="51"/>
      <c r="J289" s="51"/>
      <c r="K289" s="51"/>
    </row>
    <row r="290">
      <c r="E290" s="65"/>
      <c r="F290" s="51"/>
      <c r="G290" s="51"/>
      <c r="H290" s="51"/>
      <c r="I290" s="51"/>
      <c r="J290" s="51"/>
      <c r="K290" s="51"/>
    </row>
    <row r="291">
      <c r="E291" s="65"/>
      <c r="F291" s="51"/>
      <c r="G291" s="51"/>
      <c r="H291" s="51"/>
      <c r="I291" s="51"/>
      <c r="J291" s="51"/>
      <c r="K291" s="51"/>
    </row>
    <row r="292">
      <c r="E292" s="65"/>
      <c r="F292" s="51"/>
      <c r="G292" s="51"/>
      <c r="H292" s="51"/>
      <c r="I292" s="51"/>
      <c r="J292" s="51"/>
      <c r="K292" s="51"/>
    </row>
    <row r="293">
      <c r="E293" s="65"/>
      <c r="F293" s="51"/>
      <c r="G293" s="51"/>
      <c r="H293" s="51"/>
      <c r="I293" s="51"/>
      <c r="J293" s="51"/>
      <c r="K293" s="51"/>
    </row>
    <row r="294">
      <c r="E294" s="65"/>
      <c r="F294" s="51"/>
      <c r="G294" s="51"/>
      <c r="H294" s="51"/>
      <c r="I294" s="51"/>
      <c r="J294" s="51"/>
      <c r="K294" s="51"/>
    </row>
    <row r="295">
      <c r="E295" s="65"/>
      <c r="F295" s="51"/>
      <c r="G295" s="51"/>
      <c r="H295" s="51"/>
      <c r="I295" s="51"/>
      <c r="J295" s="51"/>
      <c r="K295" s="51"/>
    </row>
    <row r="296">
      <c r="E296" s="65"/>
      <c r="F296" s="51"/>
      <c r="G296" s="51"/>
      <c r="H296" s="51"/>
      <c r="I296" s="51"/>
      <c r="J296" s="51"/>
      <c r="K296" s="51"/>
    </row>
    <row r="297">
      <c r="E297" s="65"/>
      <c r="F297" s="51"/>
      <c r="G297" s="51"/>
      <c r="H297" s="51"/>
      <c r="I297" s="51"/>
      <c r="J297" s="51"/>
      <c r="K297" s="51"/>
    </row>
    <row r="298">
      <c r="E298" s="65"/>
      <c r="F298" s="51"/>
      <c r="G298" s="51"/>
      <c r="H298" s="51"/>
      <c r="I298" s="51"/>
      <c r="J298" s="51"/>
      <c r="K298" s="51"/>
    </row>
    <row r="299">
      <c r="E299" s="65"/>
      <c r="F299" s="51"/>
      <c r="G299" s="51"/>
      <c r="H299" s="51"/>
      <c r="I299" s="51"/>
      <c r="J299" s="51"/>
      <c r="K299" s="51"/>
    </row>
    <row r="300">
      <c r="E300" s="65"/>
      <c r="F300" s="51"/>
      <c r="G300" s="51"/>
      <c r="H300" s="51"/>
      <c r="I300" s="51"/>
      <c r="J300" s="51"/>
      <c r="K300" s="51"/>
    </row>
    <row r="301">
      <c r="E301" s="65"/>
      <c r="F301" s="51"/>
      <c r="G301" s="51"/>
      <c r="H301" s="51"/>
      <c r="I301" s="51"/>
      <c r="J301" s="51"/>
      <c r="K301" s="51"/>
    </row>
    <row r="302">
      <c r="E302" s="65"/>
      <c r="F302" s="51"/>
      <c r="G302" s="51"/>
      <c r="H302" s="51"/>
      <c r="I302" s="51"/>
      <c r="J302" s="51"/>
      <c r="K302" s="51"/>
    </row>
    <row r="303">
      <c r="E303" s="65"/>
      <c r="F303" s="51"/>
      <c r="G303" s="51"/>
      <c r="H303" s="51"/>
      <c r="I303" s="51"/>
      <c r="J303" s="51"/>
      <c r="K303" s="51"/>
    </row>
    <row r="304">
      <c r="E304" s="65"/>
      <c r="F304" s="51"/>
      <c r="G304" s="51"/>
      <c r="H304" s="51"/>
      <c r="I304" s="51"/>
      <c r="J304" s="51"/>
      <c r="K304" s="51"/>
    </row>
    <row r="305">
      <c r="E305" s="65"/>
      <c r="F305" s="51"/>
      <c r="G305" s="51"/>
      <c r="H305" s="51"/>
      <c r="I305" s="51"/>
      <c r="J305" s="51"/>
      <c r="K305" s="51"/>
    </row>
    <row r="306">
      <c r="E306" s="65"/>
      <c r="F306" s="51"/>
      <c r="G306" s="51"/>
      <c r="H306" s="51"/>
      <c r="I306" s="51"/>
      <c r="J306" s="51"/>
      <c r="K306" s="51"/>
    </row>
    <row r="307">
      <c r="E307" s="65"/>
      <c r="F307" s="51"/>
      <c r="G307" s="51"/>
      <c r="H307" s="51"/>
      <c r="I307" s="51"/>
      <c r="J307" s="51"/>
      <c r="K307" s="51"/>
    </row>
    <row r="308">
      <c r="E308" s="65"/>
      <c r="F308" s="51"/>
      <c r="G308" s="51"/>
      <c r="H308" s="51"/>
      <c r="I308" s="51"/>
      <c r="J308" s="51"/>
      <c r="K308" s="51"/>
    </row>
    <row r="309">
      <c r="E309" s="65"/>
      <c r="F309" s="51"/>
      <c r="G309" s="51"/>
      <c r="H309" s="51"/>
      <c r="I309" s="51"/>
      <c r="J309" s="51"/>
      <c r="K309" s="51"/>
    </row>
    <row r="310">
      <c r="E310" s="65"/>
      <c r="F310" s="51"/>
      <c r="G310" s="51"/>
      <c r="H310" s="51"/>
      <c r="I310" s="51"/>
      <c r="J310" s="51"/>
      <c r="K310" s="51"/>
    </row>
    <row r="311">
      <c r="E311" s="65"/>
      <c r="F311" s="51"/>
      <c r="G311" s="51"/>
      <c r="H311" s="51"/>
      <c r="I311" s="51"/>
      <c r="J311" s="51"/>
      <c r="K311" s="51"/>
    </row>
    <row r="312">
      <c r="E312" s="65"/>
      <c r="F312" s="51"/>
      <c r="G312" s="51"/>
      <c r="H312" s="51"/>
      <c r="I312" s="51"/>
      <c r="J312" s="51"/>
      <c r="K312" s="51"/>
    </row>
    <row r="313">
      <c r="E313" s="65"/>
      <c r="F313" s="51"/>
      <c r="G313" s="51"/>
      <c r="H313" s="51"/>
      <c r="I313" s="51"/>
      <c r="J313" s="51"/>
      <c r="K313" s="51"/>
    </row>
    <row r="314">
      <c r="E314" s="65"/>
      <c r="F314" s="51"/>
      <c r="G314" s="51"/>
      <c r="H314" s="51"/>
      <c r="I314" s="51"/>
      <c r="J314" s="51"/>
      <c r="K314" s="51"/>
    </row>
    <row r="315">
      <c r="E315" s="65"/>
      <c r="F315" s="51"/>
      <c r="G315" s="51"/>
      <c r="H315" s="51"/>
      <c r="I315" s="51"/>
      <c r="J315" s="51"/>
      <c r="K315" s="51"/>
    </row>
    <row r="316">
      <c r="E316" s="65"/>
      <c r="F316" s="51"/>
      <c r="G316" s="51"/>
      <c r="H316" s="51"/>
      <c r="I316" s="51"/>
      <c r="J316" s="51"/>
      <c r="K316" s="51"/>
    </row>
    <row r="317">
      <c r="E317" s="65"/>
      <c r="F317" s="51"/>
      <c r="G317" s="51"/>
      <c r="H317" s="51"/>
      <c r="I317" s="51"/>
      <c r="J317" s="51"/>
      <c r="K317" s="51"/>
    </row>
    <row r="318">
      <c r="E318" s="65"/>
      <c r="F318" s="51"/>
      <c r="G318" s="51"/>
      <c r="H318" s="51"/>
      <c r="I318" s="51"/>
      <c r="J318" s="51"/>
      <c r="K318" s="51"/>
    </row>
    <row r="319">
      <c r="E319" s="65"/>
      <c r="F319" s="51"/>
      <c r="G319" s="51"/>
      <c r="H319" s="51"/>
      <c r="I319" s="51"/>
      <c r="J319" s="51"/>
      <c r="K319" s="51"/>
    </row>
    <row r="320">
      <c r="E320" s="65"/>
      <c r="F320" s="51"/>
      <c r="G320" s="51"/>
      <c r="H320" s="51"/>
      <c r="I320" s="51"/>
      <c r="J320" s="51"/>
      <c r="K320" s="51"/>
    </row>
    <row r="321">
      <c r="E321" s="65"/>
      <c r="F321" s="51"/>
      <c r="G321" s="51"/>
      <c r="H321" s="51"/>
      <c r="I321" s="51"/>
      <c r="J321" s="51"/>
      <c r="K321" s="51"/>
    </row>
    <row r="322">
      <c r="E322" s="65"/>
      <c r="F322" s="51"/>
      <c r="G322" s="51"/>
      <c r="H322" s="51"/>
      <c r="I322" s="51"/>
      <c r="J322" s="51"/>
      <c r="K322" s="51"/>
    </row>
    <row r="323">
      <c r="E323" s="65"/>
      <c r="F323" s="51"/>
      <c r="G323" s="51"/>
      <c r="H323" s="51"/>
      <c r="I323" s="51"/>
      <c r="J323" s="51"/>
      <c r="K323" s="51"/>
    </row>
    <row r="324">
      <c r="E324" s="65"/>
      <c r="F324" s="51"/>
      <c r="G324" s="51"/>
      <c r="H324" s="51"/>
      <c r="I324" s="51"/>
      <c r="J324" s="51"/>
      <c r="K324" s="51"/>
    </row>
    <row r="325">
      <c r="E325" s="65"/>
      <c r="F325" s="51"/>
      <c r="G325" s="51"/>
      <c r="H325" s="51"/>
      <c r="I325" s="51"/>
      <c r="J325" s="51"/>
      <c r="K325" s="51"/>
    </row>
    <row r="326">
      <c r="E326" s="65"/>
      <c r="F326" s="51"/>
      <c r="G326" s="51"/>
      <c r="H326" s="51"/>
      <c r="I326" s="51"/>
      <c r="J326" s="51"/>
      <c r="K326" s="51"/>
    </row>
    <row r="327">
      <c r="E327" s="65"/>
      <c r="F327" s="51"/>
      <c r="G327" s="51"/>
      <c r="H327" s="51"/>
      <c r="I327" s="51"/>
      <c r="J327" s="51"/>
      <c r="K327" s="51"/>
    </row>
    <row r="328">
      <c r="E328" s="65"/>
      <c r="F328" s="51"/>
      <c r="G328" s="51"/>
      <c r="H328" s="51"/>
      <c r="I328" s="51"/>
      <c r="J328" s="51"/>
      <c r="K328" s="51"/>
    </row>
    <row r="329">
      <c r="E329" s="65"/>
      <c r="F329" s="51"/>
      <c r="G329" s="51"/>
      <c r="H329" s="51"/>
      <c r="I329" s="51"/>
      <c r="J329" s="51"/>
      <c r="K329" s="51"/>
    </row>
    <row r="330">
      <c r="E330" s="65"/>
      <c r="F330" s="51"/>
      <c r="G330" s="51"/>
      <c r="H330" s="51"/>
      <c r="I330" s="51"/>
      <c r="J330" s="51"/>
      <c r="K330" s="51"/>
    </row>
    <row r="331">
      <c r="E331" s="65"/>
      <c r="F331" s="51"/>
      <c r="G331" s="51"/>
      <c r="H331" s="51"/>
      <c r="I331" s="51"/>
      <c r="J331" s="51"/>
      <c r="K331" s="51"/>
    </row>
    <row r="332">
      <c r="E332" s="65"/>
      <c r="F332" s="51"/>
      <c r="G332" s="51"/>
      <c r="H332" s="51"/>
      <c r="I332" s="51"/>
      <c r="J332" s="51"/>
      <c r="K332" s="51"/>
    </row>
    <row r="333">
      <c r="E333" s="65"/>
      <c r="F333" s="51"/>
      <c r="G333" s="51"/>
      <c r="H333" s="51"/>
      <c r="I333" s="51"/>
      <c r="J333" s="51"/>
      <c r="K333" s="51"/>
    </row>
    <row r="334">
      <c r="E334" s="65"/>
      <c r="F334" s="51"/>
      <c r="G334" s="51"/>
      <c r="H334" s="51"/>
      <c r="I334" s="51"/>
      <c r="J334" s="51"/>
      <c r="K334" s="51"/>
    </row>
    <row r="335">
      <c r="E335" s="65"/>
      <c r="F335" s="51"/>
      <c r="G335" s="51"/>
      <c r="H335" s="51"/>
      <c r="I335" s="51"/>
      <c r="J335" s="51"/>
      <c r="K335" s="51"/>
    </row>
    <row r="336">
      <c r="E336" s="65"/>
      <c r="F336" s="51"/>
      <c r="G336" s="51"/>
      <c r="H336" s="51"/>
      <c r="I336" s="51"/>
      <c r="J336" s="51"/>
      <c r="K336" s="51"/>
    </row>
    <row r="337">
      <c r="E337" s="65"/>
      <c r="F337" s="51"/>
      <c r="G337" s="51"/>
      <c r="H337" s="51"/>
      <c r="I337" s="51"/>
      <c r="J337" s="51"/>
      <c r="K337" s="51"/>
    </row>
    <row r="338">
      <c r="E338" s="65"/>
      <c r="F338" s="51"/>
      <c r="G338" s="51"/>
      <c r="H338" s="51"/>
      <c r="I338" s="51"/>
      <c r="J338" s="51"/>
      <c r="K338" s="51"/>
    </row>
    <row r="339">
      <c r="E339" s="65"/>
      <c r="F339" s="51"/>
      <c r="G339" s="51"/>
      <c r="H339" s="51"/>
      <c r="I339" s="51"/>
      <c r="J339" s="51"/>
      <c r="K339" s="51"/>
    </row>
    <row r="340">
      <c r="E340" s="65"/>
      <c r="F340" s="51"/>
      <c r="G340" s="51"/>
      <c r="H340" s="51"/>
      <c r="I340" s="51"/>
      <c r="J340" s="51"/>
      <c r="K340" s="51"/>
    </row>
    <row r="341">
      <c r="E341" s="65"/>
      <c r="F341" s="51"/>
      <c r="G341" s="51"/>
      <c r="H341" s="51"/>
      <c r="I341" s="51"/>
      <c r="J341" s="51"/>
      <c r="K341" s="51"/>
    </row>
    <row r="342">
      <c r="E342" s="65"/>
      <c r="F342" s="51"/>
      <c r="G342" s="51"/>
      <c r="H342" s="51"/>
      <c r="I342" s="51"/>
      <c r="J342" s="51"/>
      <c r="K342" s="51"/>
    </row>
    <row r="343">
      <c r="E343" s="65"/>
      <c r="F343" s="51"/>
      <c r="G343" s="51"/>
      <c r="H343" s="51"/>
      <c r="I343" s="51"/>
      <c r="J343" s="51"/>
      <c r="K343" s="51"/>
    </row>
    <row r="344">
      <c r="E344" s="65"/>
      <c r="F344" s="51"/>
      <c r="G344" s="51"/>
      <c r="H344" s="51"/>
      <c r="I344" s="51"/>
      <c r="J344" s="51"/>
      <c r="K344" s="51"/>
    </row>
    <row r="345">
      <c r="E345" s="65"/>
      <c r="F345" s="51"/>
      <c r="G345" s="51"/>
      <c r="H345" s="51"/>
      <c r="I345" s="51"/>
      <c r="J345" s="51"/>
      <c r="K345" s="51"/>
    </row>
    <row r="346">
      <c r="E346" s="65"/>
      <c r="F346" s="51"/>
      <c r="G346" s="51"/>
      <c r="H346" s="51"/>
      <c r="I346" s="51"/>
      <c r="J346" s="51"/>
      <c r="K346" s="51"/>
    </row>
    <row r="347">
      <c r="E347" s="65"/>
      <c r="F347" s="51"/>
      <c r="G347" s="51"/>
      <c r="H347" s="51"/>
      <c r="I347" s="51"/>
      <c r="J347" s="51"/>
      <c r="K347" s="51"/>
    </row>
    <row r="348">
      <c r="E348" s="65"/>
      <c r="F348" s="51"/>
      <c r="G348" s="51"/>
      <c r="H348" s="51"/>
      <c r="I348" s="51"/>
      <c r="J348" s="51"/>
      <c r="K348" s="51"/>
    </row>
    <row r="349">
      <c r="E349" s="65"/>
      <c r="F349" s="51"/>
      <c r="G349" s="51"/>
      <c r="H349" s="51"/>
      <c r="I349" s="51"/>
      <c r="J349" s="51"/>
      <c r="K349" s="51"/>
    </row>
    <row r="350">
      <c r="E350" s="65"/>
      <c r="F350" s="51"/>
      <c r="G350" s="51"/>
      <c r="H350" s="51"/>
      <c r="I350" s="51"/>
      <c r="J350" s="51"/>
      <c r="K350" s="51"/>
    </row>
    <row r="351">
      <c r="E351" s="65"/>
      <c r="F351" s="51"/>
      <c r="G351" s="51"/>
      <c r="H351" s="51"/>
      <c r="I351" s="51"/>
      <c r="J351" s="51"/>
      <c r="K351" s="51"/>
    </row>
    <row r="352">
      <c r="E352" s="65"/>
      <c r="F352" s="51"/>
      <c r="G352" s="51"/>
      <c r="H352" s="51"/>
      <c r="I352" s="51"/>
      <c r="J352" s="51"/>
      <c r="K352" s="51"/>
    </row>
    <row r="353">
      <c r="E353" s="65"/>
      <c r="F353" s="51"/>
      <c r="G353" s="51"/>
      <c r="H353" s="51"/>
      <c r="I353" s="51"/>
      <c r="J353" s="51"/>
      <c r="K353" s="51"/>
    </row>
    <row r="354">
      <c r="E354" s="65"/>
      <c r="F354" s="51"/>
      <c r="G354" s="51"/>
      <c r="H354" s="51"/>
      <c r="I354" s="51"/>
      <c r="J354" s="51"/>
      <c r="K354" s="51"/>
    </row>
    <row r="355">
      <c r="E355" s="65"/>
      <c r="F355" s="51"/>
      <c r="G355" s="51"/>
      <c r="H355" s="51"/>
      <c r="I355" s="51"/>
      <c r="J355" s="51"/>
      <c r="K355" s="51"/>
    </row>
    <row r="356">
      <c r="E356" s="65"/>
      <c r="F356" s="51"/>
      <c r="G356" s="51"/>
      <c r="H356" s="51"/>
      <c r="I356" s="51"/>
      <c r="J356" s="51"/>
      <c r="K356" s="51"/>
    </row>
    <row r="357">
      <c r="E357" s="65"/>
      <c r="F357" s="51"/>
      <c r="G357" s="51"/>
      <c r="H357" s="51"/>
      <c r="I357" s="51"/>
      <c r="J357" s="51"/>
      <c r="K357" s="51"/>
    </row>
    <row r="358">
      <c r="E358" s="65"/>
      <c r="F358" s="51"/>
      <c r="G358" s="51"/>
      <c r="H358" s="51"/>
      <c r="I358" s="51"/>
      <c r="J358" s="51"/>
      <c r="K358" s="51"/>
    </row>
    <row r="359">
      <c r="E359" s="65"/>
      <c r="F359" s="51"/>
      <c r="G359" s="51"/>
      <c r="H359" s="51"/>
      <c r="I359" s="51"/>
      <c r="J359" s="51"/>
      <c r="K359" s="51"/>
    </row>
    <row r="360">
      <c r="E360" s="65"/>
      <c r="F360" s="51"/>
      <c r="G360" s="51"/>
      <c r="H360" s="51"/>
      <c r="I360" s="51"/>
      <c r="J360" s="51"/>
      <c r="K360" s="51"/>
    </row>
    <row r="361">
      <c r="E361" s="65"/>
      <c r="F361" s="51"/>
      <c r="G361" s="51"/>
      <c r="H361" s="51"/>
      <c r="I361" s="51"/>
      <c r="J361" s="51"/>
      <c r="K361" s="51"/>
    </row>
    <row r="362">
      <c r="E362" s="65"/>
      <c r="F362" s="51"/>
      <c r="G362" s="51"/>
      <c r="H362" s="51"/>
      <c r="I362" s="51"/>
      <c r="J362" s="51"/>
      <c r="K362" s="51"/>
    </row>
    <row r="363">
      <c r="E363" s="65"/>
      <c r="F363" s="51"/>
      <c r="G363" s="51"/>
      <c r="H363" s="51"/>
      <c r="I363" s="51"/>
      <c r="J363" s="51"/>
      <c r="K363" s="51"/>
    </row>
    <row r="364">
      <c r="E364" s="65"/>
      <c r="F364" s="51"/>
      <c r="G364" s="51"/>
      <c r="H364" s="51"/>
      <c r="I364" s="51"/>
      <c r="J364" s="51"/>
      <c r="K364" s="51"/>
    </row>
    <row r="365">
      <c r="E365" s="65"/>
      <c r="F365" s="51"/>
      <c r="G365" s="51"/>
      <c r="H365" s="51"/>
      <c r="I365" s="51"/>
      <c r="J365" s="51"/>
      <c r="K365" s="51"/>
    </row>
    <row r="366">
      <c r="E366" s="65"/>
      <c r="F366" s="51"/>
      <c r="G366" s="51"/>
      <c r="H366" s="51"/>
      <c r="I366" s="51"/>
      <c r="J366" s="51"/>
      <c r="K366" s="51"/>
    </row>
    <row r="367">
      <c r="E367" s="65"/>
      <c r="F367" s="51"/>
      <c r="G367" s="51"/>
      <c r="H367" s="51"/>
      <c r="I367" s="51"/>
      <c r="J367" s="51"/>
      <c r="K367" s="51"/>
    </row>
    <row r="368">
      <c r="E368" s="65"/>
      <c r="F368" s="51"/>
      <c r="G368" s="51"/>
      <c r="H368" s="51"/>
      <c r="I368" s="51"/>
      <c r="J368" s="51"/>
      <c r="K368" s="51"/>
    </row>
    <row r="369">
      <c r="E369" s="65"/>
      <c r="F369" s="51"/>
      <c r="G369" s="51"/>
      <c r="H369" s="51"/>
      <c r="I369" s="51"/>
      <c r="J369" s="51"/>
      <c r="K369" s="51"/>
    </row>
    <row r="370">
      <c r="E370" s="65"/>
      <c r="F370" s="51"/>
      <c r="G370" s="51"/>
      <c r="H370" s="51"/>
      <c r="I370" s="51"/>
      <c r="J370" s="51"/>
      <c r="K370" s="51"/>
    </row>
    <row r="371">
      <c r="E371" s="65"/>
      <c r="F371" s="51"/>
      <c r="G371" s="51"/>
      <c r="H371" s="51"/>
      <c r="I371" s="51"/>
      <c r="J371" s="51"/>
      <c r="K371" s="51"/>
    </row>
    <row r="372">
      <c r="E372" s="65"/>
      <c r="F372" s="51"/>
      <c r="G372" s="51"/>
      <c r="H372" s="51"/>
      <c r="I372" s="51"/>
      <c r="J372" s="51"/>
      <c r="K372" s="51"/>
    </row>
    <row r="373">
      <c r="E373" s="65"/>
      <c r="F373" s="51"/>
      <c r="G373" s="51"/>
      <c r="H373" s="51"/>
      <c r="I373" s="51"/>
      <c r="J373" s="51"/>
      <c r="K373" s="51"/>
    </row>
    <row r="374">
      <c r="E374" s="65"/>
      <c r="F374" s="51"/>
      <c r="G374" s="51"/>
      <c r="H374" s="51"/>
      <c r="I374" s="51"/>
      <c r="J374" s="51"/>
      <c r="K374" s="51"/>
    </row>
    <row r="375">
      <c r="E375" s="65"/>
      <c r="F375" s="51"/>
      <c r="G375" s="51"/>
      <c r="H375" s="51"/>
      <c r="I375" s="51"/>
      <c r="J375" s="51"/>
      <c r="K375" s="51"/>
    </row>
    <row r="376">
      <c r="E376" s="65"/>
      <c r="F376" s="51"/>
      <c r="G376" s="51"/>
      <c r="H376" s="51"/>
      <c r="I376" s="51"/>
      <c r="J376" s="51"/>
      <c r="K376" s="51"/>
    </row>
    <row r="377">
      <c r="E377" s="65"/>
      <c r="F377" s="51"/>
      <c r="G377" s="51"/>
      <c r="H377" s="51"/>
      <c r="I377" s="51"/>
      <c r="J377" s="51"/>
      <c r="K377" s="51"/>
    </row>
    <row r="378">
      <c r="E378" s="65"/>
      <c r="F378" s="51"/>
      <c r="G378" s="51"/>
      <c r="H378" s="51"/>
      <c r="I378" s="51"/>
      <c r="J378" s="51"/>
      <c r="K378" s="51"/>
    </row>
    <row r="379">
      <c r="E379" s="65"/>
      <c r="F379" s="51"/>
      <c r="G379" s="51"/>
      <c r="H379" s="51"/>
      <c r="I379" s="51"/>
      <c r="J379" s="51"/>
      <c r="K379" s="51"/>
    </row>
    <row r="380">
      <c r="E380" s="65"/>
      <c r="F380" s="51"/>
      <c r="G380" s="51"/>
      <c r="H380" s="51"/>
      <c r="I380" s="51"/>
      <c r="J380" s="51"/>
      <c r="K380" s="51"/>
    </row>
    <row r="381">
      <c r="E381" s="65"/>
      <c r="F381" s="51"/>
      <c r="G381" s="51"/>
      <c r="H381" s="51"/>
      <c r="I381" s="51"/>
      <c r="J381" s="51"/>
      <c r="K381" s="51"/>
    </row>
    <row r="382">
      <c r="E382" s="65"/>
      <c r="F382" s="51"/>
      <c r="G382" s="51"/>
      <c r="H382" s="51"/>
      <c r="I382" s="51"/>
      <c r="J382" s="51"/>
      <c r="K382" s="51"/>
    </row>
    <row r="383">
      <c r="E383" s="65"/>
      <c r="F383" s="51"/>
      <c r="G383" s="51"/>
      <c r="H383" s="51"/>
      <c r="I383" s="51"/>
      <c r="J383" s="51"/>
      <c r="K383" s="51"/>
    </row>
    <row r="384">
      <c r="E384" s="65"/>
      <c r="F384" s="51"/>
      <c r="G384" s="51"/>
      <c r="H384" s="51"/>
      <c r="I384" s="51"/>
      <c r="J384" s="51"/>
      <c r="K384" s="51"/>
    </row>
    <row r="385">
      <c r="E385" s="65"/>
      <c r="F385" s="51"/>
      <c r="G385" s="51"/>
      <c r="H385" s="51"/>
      <c r="I385" s="51"/>
      <c r="J385" s="51"/>
      <c r="K385" s="51"/>
    </row>
    <row r="386">
      <c r="E386" s="65"/>
      <c r="F386" s="51"/>
      <c r="G386" s="51"/>
      <c r="H386" s="51"/>
      <c r="I386" s="51"/>
      <c r="J386" s="51"/>
      <c r="K386" s="51"/>
    </row>
    <row r="387">
      <c r="E387" s="65"/>
      <c r="F387" s="51"/>
      <c r="G387" s="51"/>
      <c r="H387" s="51"/>
      <c r="I387" s="51"/>
      <c r="J387" s="51"/>
      <c r="K387" s="51"/>
    </row>
    <row r="388">
      <c r="E388" s="65"/>
      <c r="F388" s="51"/>
      <c r="G388" s="51"/>
      <c r="H388" s="51"/>
      <c r="I388" s="51"/>
      <c r="J388" s="51"/>
      <c r="K388" s="51"/>
    </row>
    <row r="389">
      <c r="E389" s="65"/>
      <c r="F389" s="51"/>
      <c r="G389" s="51"/>
      <c r="H389" s="51"/>
      <c r="I389" s="51"/>
      <c r="J389" s="51"/>
      <c r="K389" s="51"/>
    </row>
    <row r="390">
      <c r="E390" s="65"/>
      <c r="F390" s="51"/>
      <c r="G390" s="51"/>
      <c r="H390" s="51"/>
      <c r="I390" s="51"/>
      <c r="J390" s="51"/>
      <c r="K390" s="51"/>
    </row>
    <row r="391">
      <c r="E391" s="65"/>
      <c r="F391" s="51"/>
      <c r="G391" s="51"/>
      <c r="H391" s="51"/>
      <c r="I391" s="51"/>
      <c r="J391" s="51"/>
      <c r="K391" s="51"/>
    </row>
    <row r="392">
      <c r="E392" s="65"/>
      <c r="F392" s="51"/>
      <c r="G392" s="51"/>
      <c r="H392" s="51"/>
      <c r="I392" s="51"/>
      <c r="J392" s="51"/>
      <c r="K392" s="51"/>
    </row>
    <row r="393">
      <c r="E393" s="65"/>
      <c r="F393" s="51"/>
      <c r="G393" s="51"/>
      <c r="H393" s="51"/>
      <c r="I393" s="51"/>
      <c r="J393" s="51"/>
      <c r="K393" s="51"/>
    </row>
    <row r="394">
      <c r="E394" s="65"/>
      <c r="F394" s="51"/>
      <c r="G394" s="51"/>
      <c r="H394" s="51"/>
      <c r="I394" s="51"/>
      <c r="J394" s="51"/>
      <c r="K394" s="51"/>
    </row>
    <row r="395">
      <c r="E395" s="65"/>
      <c r="F395" s="51"/>
      <c r="G395" s="51"/>
      <c r="H395" s="51"/>
      <c r="I395" s="51"/>
      <c r="J395" s="51"/>
      <c r="K395" s="51"/>
    </row>
    <row r="396">
      <c r="E396" s="65"/>
      <c r="F396" s="51"/>
      <c r="G396" s="51"/>
      <c r="H396" s="51"/>
      <c r="I396" s="51"/>
      <c r="J396" s="51"/>
      <c r="K396" s="51"/>
    </row>
    <row r="397">
      <c r="E397" s="65"/>
      <c r="F397" s="51"/>
      <c r="G397" s="51"/>
      <c r="H397" s="51"/>
      <c r="I397" s="51"/>
      <c r="J397" s="51"/>
      <c r="K397" s="51"/>
    </row>
    <row r="398">
      <c r="E398" s="65"/>
      <c r="F398" s="51"/>
      <c r="G398" s="51"/>
      <c r="H398" s="51"/>
      <c r="I398" s="51"/>
      <c r="J398" s="51"/>
      <c r="K398" s="51"/>
    </row>
    <row r="399">
      <c r="E399" s="65"/>
      <c r="F399" s="51"/>
      <c r="G399" s="51"/>
      <c r="H399" s="51"/>
      <c r="I399" s="51"/>
      <c r="J399" s="51"/>
      <c r="K399" s="51"/>
    </row>
    <row r="400">
      <c r="E400" s="65"/>
      <c r="F400" s="51"/>
      <c r="G400" s="51"/>
      <c r="H400" s="51"/>
      <c r="I400" s="51"/>
      <c r="J400" s="51"/>
      <c r="K400" s="51"/>
    </row>
    <row r="401">
      <c r="E401" s="65"/>
      <c r="F401" s="51"/>
      <c r="G401" s="51"/>
      <c r="H401" s="51"/>
      <c r="I401" s="51"/>
      <c r="J401" s="51"/>
      <c r="K401" s="51"/>
    </row>
    <row r="402">
      <c r="E402" s="65"/>
      <c r="F402" s="51"/>
      <c r="G402" s="51"/>
      <c r="H402" s="51"/>
      <c r="I402" s="51"/>
      <c r="J402" s="51"/>
      <c r="K402" s="51"/>
    </row>
    <row r="403">
      <c r="E403" s="65"/>
      <c r="F403" s="51"/>
      <c r="G403" s="51"/>
      <c r="H403" s="51"/>
      <c r="I403" s="51"/>
      <c r="J403" s="51"/>
      <c r="K403" s="51"/>
    </row>
    <row r="404">
      <c r="E404" s="65"/>
      <c r="F404" s="51"/>
      <c r="G404" s="51"/>
      <c r="H404" s="51"/>
      <c r="I404" s="51"/>
      <c r="J404" s="51"/>
      <c r="K404" s="51"/>
    </row>
    <row r="405">
      <c r="E405" s="65"/>
      <c r="F405" s="51"/>
      <c r="G405" s="51"/>
      <c r="H405" s="51"/>
      <c r="I405" s="51"/>
      <c r="J405" s="51"/>
      <c r="K405" s="51"/>
    </row>
    <row r="406">
      <c r="E406" s="65"/>
      <c r="F406" s="51"/>
      <c r="G406" s="51"/>
      <c r="H406" s="51"/>
      <c r="I406" s="51"/>
      <c r="J406" s="51"/>
      <c r="K406" s="51"/>
    </row>
    <row r="407">
      <c r="E407" s="65"/>
      <c r="F407" s="51"/>
      <c r="G407" s="51"/>
      <c r="H407" s="51"/>
      <c r="I407" s="51"/>
      <c r="J407" s="51"/>
      <c r="K407" s="51"/>
    </row>
    <row r="408">
      <c r="E408" s="65"/>
      <c r="F408" s="51"/>
      <c r="G408" s="51"/>
      <c r="H408" s="51"/>
      <c r="I408" s="51"/>
      <c r="J408" s="51"/>
      <c r="K408" s="51"/>
    </row>
    <row r="409">
      <c r="E409" s="65"/>
      <c r="F409" s="51"/>
      <c r="G409" s="51"/>
      <c r="H409" s="51"/>
      <c r="I409" s="51"/>
      <c r="J409" s="51"/>
      <c r="K409" s="51"/>
    </row>
    <row r="410">
      <c r="E410" s="65"/>
      <c r="F410" s="51"/>
      <c r="G410" s="51"/>
      <c r="H410" s="51"/>
      <c r="I410" s="51"/>
      <c r="J410" s="51"/>
      <c r="K410" s="51"/>
    </row>
    <row r="411">
      <c r="E411" s="65"/>
      <c r="F411" s="51"/>
      <c r="G411" s="51"/>
      <c r="H411" s="51"/>
      <c r="I411" s="51"/>
      <c r="J411" s="51"/>
      <c r="K411" s="51"/>
    </row>
    <row r="412">
      <c r="E412" s="65"/>
      <c r="F412" s="51"/>
      <c r="G412" s="51"/>
      <c r="H412" s="51"/>
      <c r="I412" s="51"/>
      <c r="J412" s="51"/>
      <c r="K412" s="51"/>
    </row>
    <row r="413">
      <c r="E413" s="65"/>
      <c r="F413" s="51"/>
      <c r="G413" s="51"/>
      <c r="H413" s="51"/>
      <c r="I413" s="51"/>
      <c r="J413" s="51"/>
      <c r="K413" s="51"/>
    </row>
    <row r="414">
      <c r="E414" s="65"/>
      <c r="F414" s="51"/>
      <c r="G414" s="51"/>
      <c r="H414" s="51"/>
      <c r="I414" s="51"/>
      <c r="J414" s="51"/>
      <c r="K414" s="51"/>
    </row>
    <row r="415">
      <c r="E415" s="65"/>
      <c r="F415" s="51"/>
      <c r="G415" s="51"/>
      <c r="H415" s="51"/>
      <c r="I415" s="51"/>
      <c r="J415" s="51"/>
      <c r="K415" s="51"/>
    </row>
    <row r="416">
      <c r="E416" s="65"/>
      <c r="F416" s="51"/>
      <c r="G416" s="51"/>
      <c r="H416" s="51"/>
      <c r="I416" s="51"/>
      <c r="J416" s="51"/>
      <c r="K416" s="51"/>
    </row>
    <row r="417">
      <c r="E417" s="65"/>
      <c r="F417" s="51"/>
      <c r="G417" s="51"/>
      <c r="H417" s="51"/>
      <c r="I417" s="51"/>
      <c r="J417" s="51"/>
      <c r="K417" s="51"/>
    </row>
    <row r="418">
      <c r="E418" s="65"/>
      <c r="F418" s="51"/>
      <c r="G418" s="51"/>
      <c r="H418" s="51"/>
      <c r="I418" s="51"/>
      <c r="J418" s="51"/>
      <c r="K418" s="51"/>
    </row>
    <row r="419">
      <c r="E419" s="65"/>
      <c r="F419" s="51"/>
      <c r="G419" s="51"/>
      <c r="H419" s="51"/>
      <c r="I419" s="51"/>
      <c r="J419" s="51"/>
      <c r="K419" s="51"/>
    </row>
    <row r="420">
      <c r="E420" s="65"/>
      <c r="F420" s="51"/>
      <c r="G420" s="51"/>
      <c r="H420" s="51"/>
      <c r="I420" s="51"/>
      <c r="J420" s="51"/>
      <c r="K420" s="51"/>
    </row>
    <row r="421">
      <c r="E421" s="65"/>
      <c r="F421" s="51"/>
      <c r="G421" s="51"/>
      <c r="H421" s="51"/>
      <c r="I421" s="51"/>
      <c r="J421" s="51"/>
      <c r="K421" s="51"/>
    </row>
    <row r="422">
      <c r="E422" s="65"/>
      <c r="F422" s="51"/>
      <c r="G422" s="51"/>
      <c r="H422" s="51"/>
      <c r="I422" s="51"/>
      <c r="J422" s="51"/>
      <c r="K422" s="51"/>
    </row>
    <row r="423">
      <c r="E423" s="65"/>
      <c r="F423" s="51"/>
      <c r="G423" s="51"/>
      <c r="H423" s="51"/>
      <c r="I423" s="51"/>
      <c r="J423" s="51"/>
      <c r="K423" s="51"/>
    </row>
    <row r="424">
      <c r="E424" s="65"/>
      <c r="F424" s="51"/>
      <c r="G424" s="51"/>
      <c r="H424" s="51"/>
      <c r="I424" s="51"/>
      <c r="J424" s="51"/>
      <c r="K424" s="51"/>
    </row>
    <row r="425">
      <c r="E425" s="65"/>
      <c r="F425" s="51"/>
      <c r="G425" s="51"/>
      <c r="H425" s="51"/>
      <c r="I425" s="51"/>
      <c r="J425" s="51"/>
      <c r="K425" s="51"/>
    </row>
    <row r="426">
      <c r="E426" s="65"/>
      <c r="F426" s="51"/>
      <c r="G426" s="51"/>
      <c r="H426" s="51"/>
      <c r="I426" s="51"/>
      <c r="J426" s="51"/>
      <c r="K426" s="51"/>
    </row>
    <row r="427">
      <c r="E427" s="65"/>
      <c r="F427" s="51"/>
      <c r="G427" s="51"/>
      <c r="H427" s="51"/>
      <c r="I427" s="51"/>
      <c r="J427" s="51"/>
      <c r="K427" s="51"/>
    </row>
    <row r="428">
      <c r="E428" s="65"/>
      <c r="F428" s="51"/>
      <c r="G428" s="51"/>
      <c r="H428" s="51"/>
      <c r="I428" s="51"/>
      <c r="J428" s="51"/>
      <c r="K428" s="51"/>
    </row>
    <row r="429">
      <c r="E429" s="65"/>
      <c r="F429" s="51"/>
      <c r="G429" s="51"/>
      <c r="H429" s="51"/>
      <c r="I429" s="51"/>
      <c r="J429" s="51"/>
      <c r="K429" s="51"/>
    </row>
    <row r="430">
      <c r="E430" s="65"/>
      <c r="F430" s="51"/>
      <c r="G430" s="51"/>
      <c r="H430" s="51"/>
      <c r="I430" s="51"/>
      <c r="J430" s="51"/>
      <c r="K430" s="51"/>
    </row>
    <row r="431">
      <c r="E431" s="65"/>
      <c r="F431" s="51"/>
      <c r="G431" s="51"/>
      <c r="H431" s="51"/>
      <c r="I431" s="51"/>
      <c r="J431" s="51"/>
      <c r="K431" s="51"/>
    </row>
    <row r="432">
      <c r="E432" s="65"/>
      <c r="F432" s="51"/>
      <c r="G432" s="51"/>
      <c r="H432" s="51"/>
      <c r="I432" s="51"/>
      <c r="J432" s="51"/>
      <c r="K432" s="51"/>
    </row>
    <row r="433">
      <c r="E433" s="65"/>
      <c r="F433" s="51"/>
      <c r="G433" s="51"/>
      <c r="H433" s="51"/>
      <c r="I433" s="51"/>
      <c r="J433" s="51"/>
      <c r="K433" s="51"/>
    </row>
    <row r="434">
      <c r="E434" s="65"/>
      <c r="F434" s="51"/>
      <c r="G434" s="51"/>
      <c r="H434" s="51"/>
      <c r="I434" s="51"/>
      <c r="J434" s="51"/>
      <c r="K434" s="51"/>
    </row>
    <row r="435">
      <c r="E435" s="65"/>
      <c r="F435" s="51"/>
      <c r="G435" s="51"/>
      <c r="H435" s="51"/>
      <c r="I435" s="51"/>
      <c r="J435" s="51"/>
      <c r="K435" s="51"/>
    </row>
    <row r="436">
      <c r="E436" s="65"/>
      <c r="F436" s="51"/>
      <c r="G436" s="51"/>
      <c r="H436" s="51"/>
      <c r="I436" s="51"/>
      <c r="J436" s="51"/>
      <c r="K436" s="51"/>
    </row>
    <row r="437">
      <c r="E437" s="65"/>
      <c r="F437" s="51"/>
      <c r="G437" s="51"/>
      <c r="H437" s="51"/>
      <c r="I437" s="51"/>
      <c r="J437" s="51"/>
      <c r="K437" s="51"/>
    </row>
    <row r="438">
      <c r="E438" s="65"/>
      <c r="F438" s="51"/>
      <c r="G438" s="51"/>
      <c r="H438" s="51"/>
      <c r="I438" s="51"/>
      <c r="J438" s="51"/>
      <c r="K438" s="51"/>
    </row>
    <row r="439">
      <c r="E439" s="65"/>
      <c r="F439" s="51"/>
      <c r="G439" s="51"/>
      <c r="H439" s="51"/>
      <c r="I439" s="51"/>
      <c r="J439" s="51"/>
      <c r="K439" s="51"/>
    </row>
    <row r="440">
      <c r="E440" s="65"/>
      <c r="F440" s="51"/>
      <c r="G440" s="51"/>
      <c r="H440" s="51"/>
      <c r="I440" s="51"/>
      <c r="J440" s="51"/>
      <c r="K440" s="51"/>
    </row>
    <row r="441">
      <c r="E441" s="65"/>
      <c r="F441" s="51"/>
      <c r="G441" s="51"/>
      <c r="H441" s="51"/>
      <c r="I441" s="51"/>
      <c r="J441" s="51"/>
      <c r="K441" s="51"/>
    </row>
    <row r="442">
      <c r="E442" s="65"/>
      <c r="F442" s="51"/>
      <c r="G442" s="51"/>
      <c r="H442" s="51"/>
      <c r="I442" s="51"/>
      <c r="J442" s="51"/>
      <c r="K442" s="51"/>
    </row>
    <row r="443">
      <c r="E443" s="65"/>
      <c r="F443" s="51"/>
      <c r="G443" s="51"/>
      <c r="H443" s="51"/>
      <c r="I443" s="51"/>
      <c r="J443" s="51"/>
      <c r="K443" s="51"/>
    </row>
    <row r="444">
      <c r="E444" s="65"/>
      <c r="F444" s="51"/>
      <c r="G444" s="51"/>
      <c r="H444" s="51"/>
      <c r="I444" s="51"/>
      <c r="J444" s="51"/>
      <c r="K444" s="51"/>
    </row>
    <row r="445">
      <c r="E445" s="65"/>
      <c r="F445" s="51"/>
      <c r="G445" s="51"/>
      <c r="H445" s="51"/>
      <c r="I445" s="51"/>
      <c r="J445" s="51"/>
      <c r="K445" s="51"/>
    </row>
    <row r="446">
      <c r="E446" s="65"/>
      <c r="F446" s="51"/>
      <c r="G446" s="51"/>
      <c r="H446" s="51"/>
      <c r="I446" s="51"/>
      <c r="J446" s="51"/>
      <c r="K446" s="51"/>
    </row>
    <row r="447">
      <c r="E447" s="65"/>
      <c r="F447" s="51"/>
      <c r="G447" s="51"/>
      <c r="H447" s="51"/>
      <c r="I447" s="51"/>
      <c r="J447" s="51"/>
      <c r="K447" s="51"/>
    </row>
    <row r="448">
      <c r="E448" s="65"/>
      <c r="F448" s="51"/>
      <c r="G448" s="51"/>
      <c r="H448" s="51"/>
      <c r="I448" s="51"/>
      <c r="J448" s="51"/>
      <c r="K448" s="51"/>
    </row>
    <row r="449">
      <c r="E449" s="65"/>
      <c r="F449" s="51"/>
      <c r="G449" s="51"/>
      <c r="H449" s="51"/>
      <c r="I449" s="51"/>
      <c r="J449" s="51"/>
      <c r="K449" s="51"/>
    </row>
    <row r="450">
      <c r="E450" s="65"/>
      <c r="F450" s="51"/>
      <c r="G450" s="51"/>
      <c r="H450" s="51"/>
      <c r="I450" s="51"/>
      <c r="J450" s="51"/>
      <c r="K450" s="51"/>
    </row>
    <row r="451">
      <c r="E451" s="65"/>
      <c r="F451" s="51"/>
      <c r="G451" s="51"/>
      <c r="H451" s="51"/>
      <c r="I451" s="51"/>
      <c r="J451" s="51"/>
      <c r="K451" s="51"/>
    </row>
    <row r="452">
      <c r="E452" s="65"/>
      <c r="F452" s="51"/>
      <c r="G452" s="51"/>
      <c r="H452" s="51"/>
      <c r="I452" s="51"/>
      <c r="J452" s="51"/>
      <c r="K452" s="51"/>
    </row>
    <row r="453">
      <c r="E453" s="65"/>
      <c r="F453" s="51"/>
      <c r="G453" s="51"/>
      <c r="H453" s="51"/>
      <c r="I453" s="51"/>
      <c r="J453" s="51"/>
      <c r="K453" s="51"/>
    </row>
    <row r="454">
      <c r="E454" s="65"/>
      <c r="F454" s="51"/>
      <c r="G454" s="51"/>
      <c r="H454" s="51"/>
      <c r="I454" s="51"/>
      <c r="J454" s="51"/>
      <c r="K454" s="51"/>
    </row>
    <row r="455">
      <c r="E455" s="65"/>
      <c r="F455" s="51"/>
      <c r="G455" s="51"/>
      <c r="H455" s="51"/>
      <c r="I455" s="51"/>
      <c r="J455" s="51"/>
      <c r="K455" s="51"/>
    </row>
    <row r="456">
      <c r="E456" s="65"/>
      <c r="F456" s="51"/>
      <c r="G456" s="51"/>
      <c r="H456" s="51"/>
      <c r="I456" s="51"/>
      <c r="J456" s="51"/>
      <c r="K456" s="51"/>
    </row>
    <row r="457">
      <c r="E457" s="65"/>
      <c r="F457" s="51"/>
      <c r="G457" s="51"/>
      <c r="H457" s="51"/>
      <c r="I457" s="51"/>
      <c r="J457" s="51"/>
      <c r="K457" s="51"/>
    </row>
    <row r="458">
      <c r="E458" s="65"/>
      <c r="F458" s="51"/>
      <c r="G458" s="51"/>
      <c r="H458" s="51"/>
      <c r="I458" s="51"/>
      <c r="J458" s="51"/>
      <c r="K458" s="51"/>
    </row>
    <row r="459">
      <c r="E459" s="65"/>
      <c r="F459" s="51"/>
      <c r="G459" s="51"/>
      <c r="H459" s="51"/>
      <c r="I459" s="51"/>
      <c r="J459" s="51"/>
      <c r="K459" s="51"/>
    </row>
    <row r="460">
      <c r="E460" s="65"/>
      <c r="F460" s="51"/>
      <c r="G460" s="51"/>
      <c r="H460" s="51"/>
      <c r="I460" s="51"/>
      <c r="J460" s="51"/>
      <c r="K460" s="51"/>
    </row>
    <row r="461">
      <c r="E461" s="65"/>
      <c r="F461" s="51"/>
      <c r="G461" s="51"/>
      <c r="H461" s="51"/>
      <c r="I461" s="51"/>
      <c r="J461" s="51"/>
      <c r="K461" s="51"/>
    </row>
    <row r="462">
      <c r="E462" s="65"/>
      <c r="F462" s="51"/>
      <c r="G462" s="51"/>
      <c r="H462" s="51"/>
      <c r="I462" s="51"/>
      <c r="J462" s="51"/>
      <c r="K462" s="51"/>
    </row>
    <row r="463">
      <c r="E463" s="65"/>
      <c r="F463" s="51"/>
      <c r="G463" s="51"/>
      <c r="H463" s="51"/>
      <c r="I463" s="51"/>
      <c r="J463" s="51"/>
      <c r="K463" s="51"/>
    </row>
    <row r="464">
      <c r="E464" s="65"/>
      <c r="F464" s="51"/>
      <c r="G464" s="51"/>
      <c r="H464" s="51"/>
      <c r="I464" s="51"/>
      <c r="J464" s="51"/>
      <c r="K464" s="51"/>
    </row>
    <row r="465">
      <c r="E465" s="65"/>
      <c r="F465" s="51"/>
      <c r="G465" s="51"/>
      <c r="H465" s="51"/>
      <c r="I465" s="51"/>
      <c r="J465" s="51"/>
      <c r="K465" s="51"/>
    </row>
    <row r="466">
      <c r="E466" s="65"/>
      <c r="F466" s="51"/>
      <c r="G466" s="51"/>
      <c r="H466" s="51"/>
      <c r="I466" s="51"/>
      <c r="J466" s="51"/>
      <c r="K466" s="51"/>
    </row>
    <row r="467">
      <c r="E467" s="65"/>
      <c r="F467" s="51"/>
      <c r="G467" s="51"/>
      <c r="H467" s="51"/>
      <c r="I467" s="51"/>
      <c r="J467" s="51"/>
      <c r="K467" s="51"/>
    </row>
    <row r="468">
      <c r="E468" s="65"/>
      <c r="F468" s="51"/>
      <c r="G468" s="51"/>
      <c r="H468" s="51"/>
      <c r="I468" s="51"/>
      <c r="J468" s="51"/>
      <c r="K468" s="51"/>
    </row>
    <row r="469">
      <c r="E469" s="65"/>
      <c r="F469" s="51"/>
      <c r="G469" s="51"/>
      <c r="H469" s="51"/>
      <c r="I469" s="51"/>
      <c r="J469" s="51"/>
      <c r="K469" s="51"/>
    </row>
    <row r="470">
      <c r="E470" s="65"/>
      <c r="F470" s="51"/>
      <c r="G470" s="51"/>
      <c r="H470" s="51"/>
      <c r="I470" s="51"/>
      <c r="J470" s="51"/>
      <c r="K470" s="51"/>
    </row>
    <row r="471">
      <c r="E471" s="65"/>
      <c r="F471" s="51"/>
      <c r="G471" s="51"/>
      <c r="H471" s="51"/>
      <c r="I471" s="51"/>
      <c r="J471" s="51"/>
      <c r="K471" s="51"/>
    </row>
    <row r="472">
      <c r="E472" s="65"/>
      <c r="F472" s="51"/>
      <c r="G472" s="51"/>
      <c r="H472" s="51"/>
      <c r="I472" s="51"/>
      <c r="J472" s="51"/>
      <c r="K472" s="51"/>
    </row>
    <row r="473">
      <c r="E473" s="65"/>
      <c r="F473" s="51"/>
      <c r="G473" s="51"/>
      <c r="H473" s="51"/>
      <c r="I473" s="51"/>
      <c r="J473" s="51"/>
      <c r="K473" s="51"/>
    </row>
    <row r="474">
      <c r="E474" s="65"/>
      <c r="F474" s="51"/>
      <c r="G474" s="51"/>
      <c r="H474" s="51"/>
      <c r="I474" s="51"/>
      <c r="J474" s="51"/>
      <c r="K474" s="51"/>
    </row>
    <row r="475">
      <c r="E475" s="65"/>
      <c r="F475" s="51"/>
      <c r="G475" s="51"/>
      <c r="H475" s="51"/>
      <c r="I475" s="51"/>
      <c r="J475" s="51"/>
      <c r="K475" s="51"/>
    </row>
    <row r="476">
      <c r="E476" s="65"/>
      <c r="F476" s="51"/>
      <c r="G476" s="51"/>
      <c r="H476" s="51"/>
      <c r="I476" s="51"/>
      <c r="J476" s="51"/>
      <c r="K476" s="51"/>
    </row>
    <row r="477">
      <c r="E477" s="65"/>
      <c r="F477" s="51"/>
      <c r="G477" s="51"/>
      <c r="H477" s="51"/>
      <c r="I477" s="51"/>
      <c r="J477" s="51"/>
      <c r="K477" s="51"/>
    </row>
    <row r="478">
      <c r="E478" s="65"/>
      <c r="F478" s="51"/>
      <c r="G478" s="51"/>
      <c r="H478" s="51"/>
      <c r="I478" s="51"/>
      <c r="J478" s="51"/>
      <c r="K478" s="51"/>
    </row>
    <row r="479">
      <c r="E479" s="65"/>
      <c r="F479" s="51"/>
      <c r="G479" s="51"/>
      <c r="H479" s="51"/>
      <c r="I479" s="51"/>
      <c r="J479" s="51"/>
      <c r="K479" s="51"/>
    </row>
    <row r="480">
      <c r="E480" s="65"/>
      <c r="F480" s="51"/>
      <c r="G480" s="51"/>
      <c r="H480" s="51"/>
      <c r="I480" s="51"/>
      <c r="J480" s="51"/>
      <c r="K480" s="51"/>
    </row>
    <row r="481">
      <c r="E481" s="65"/>
      <c r="F481" s="51"/>
      <c r="G481" s="51"/>
      <c r="H481" s="51"/>
      <c r="I481" s="51"/>
      <c r="J481" s="51"/>
      <c r="K481" s="51"/>
    </row>
    <row r="482">
      <c r="E482" s="65"/>
      <c r="F482" s="51"/>
      <c r="G482" s="51"/>
      <c r="H482" s="51"/>
      <c r="I482" s="51"/>
      <c r="J482" s="51"/>
      <c r="K482" s="51"/>
    </row>
    <row r="483">
      <c r="E483" s="65"/>
      <c r="F483" s="51"/>
      <c r="G483" s="51"/>
      <c r="H483" s="51"/>
      <c r="I483" s="51"/>
      <c r="J483" s="51"/>
      <c r="K483" s="51"/>
    </row>
    <row r="484">
      <c r="E484" s="65"/>
      <c r="F484" s="51"/>
      <c r="G484" s="51"/>
      <c r="H484" s="51"/>
      <c r="I484" s="51"/>
      <c r="J484" s="51"/>
      <c r="K484" s="51"/>
    </row>
    <row r="485">
      <c r="E485" s="65"/>
      <c r="F485" s="51"/>
      <c r="G485" s="51"/>
      <c r="H485" s="51"/>
      <c r="I485" s="51"/>
      <c r="J485" s="51"/>
      <c r="K485" s="51"/>
    </row>
    <row r="486">
      <c r="E486" s="65"/>
      <c r="F486" s="51"/>
      <c r="G486" s="51"/>
      <c r="H486" s="51"/>
      <c r="I486" s="51"/>
      <c r="J486" s="51"/>
      <c r="K486" s="51"/>
    </row>
    <row r="487">
      <c r="E487" s="65"/>
      <c r="F487" s="51"/>
      <c r="G487" s="51"/>
      <c r="H487" s="51"/>
      <c r="I487" s="51"/>
      <c r="J487" s="51"/>
      <c r="K487" s="51"/>
    </row>
    <row r="488">
      <c r="E488" s="65"/>
      <c r="F488" s="51"/>
      <c r="G488" s="51"/>
      <c r="H488" s="51"/>
      <c r="I488" s="51"/>
      <c r="J488" s="51"/>
      <c r="K488" s="51"/>
    </row>
    <row r="489">
      <c r="E489" s="65"/>
      <c r="F489" s="51"/>
      <c r="G489" s="51"/>
      <c r="H489" s="51"/>
      <c r="I489" s="51"/>
      <c r="J489" s="51"/>
      <c r="K489" s="51"/>
    </row>
    <row r="490">
      <c r="E490" s="65"/>
      <c r="F490" s="51"/>
      <c r="G490" s="51"/>
      <c r="H490" s="51"/>
      <c r="I490" s="51"/>
      <c r="J490" s="51"/>
      <c r="K490" s="51"/>
    </row>
    <row r="491">
      <c r="E491" s="65"/>
      <c r="F491" s="51"/>
      <c r="G491" s="51"/>
      <c r="H491" s="51"/>
      <c r="I491" s="51"/>
      <c r="J491" s="51"/>
      <c r="K491" s="51"/>
    </row>
    <row r="492">
      <c r="E492" s="65"/>
      <c r="F492" s="51"/>
      <c r="G492" s="51"/>
      <c r="H492" s="51"/>
      <c r="I492" s="51"/>
      <c r="J492" s="51"/>
      <c r="K492" s="51"/>
    </row>
    <row r="493">
      <c r="E493" s="65"/>
      <c r="F493" s="51"/>
      <c r="G493" s="51"/>
      <c r="H493" s="51"/>
      <c r="I493" s="51"/>
      <c r="J493" s="51"/>
      <c r="K493" s="51"/>
    </row>
    <row r="494">
      <c r="E494" s="65"/>
      <c r="F494" s="51"/>
      <c r="G494" s="51"/>
      <c r="H494" s="51"/>
      <c r="I494" s="51"/>
      <c r="J494" s="51"/>
      <c r="K494" s="51"/>
    </row>
    <row r="495">
      <c r="E495" s="65"/>
      <c r="F495" s="51"/>
      <c r="G495" s="51"/>
      <c r="H495" s="51"/>
      <c r="I495" s="51"/>
      <c r="J495" s="51"/>
      <c r="K495" s="51"/>
    </row>
    <row r="496">
      <c r="E496" s="65"/>
      <c r="F496" s="51"/>
      <c r="G496" s="51"/>
      <c r="H496" s="51"/>
      <c r="I496" s="51"/>
      <c r="J496" s="51"/>
      <c r="K496" s="51"/>
    </row>
    <row r="497">
      <c r="E497" s="65"/>
      <c r="F497" s="51"/>
      <c r="G497" s="51"/>
      <c r="H497" s="51"/>
      <c r="I497" s="51"/>
      <c r="J497" s="51"/>
      <c r="K497" s="51"/>
    </row>
    <row r="498">
      <c r="E498" s="65"/>
      <c r="F498" s="51"/>
      <c r="G498" s="51"/>
      <c r="H498" s="51"/>
      <c r="I498" s="51"/>
      <c r="J498" s="51"/>
      <c r="K498" s="51"/>
    </row>
    <row r="499">
      <c r="E499" s="65"/>
      <c r="F499" s="51"/>
      <c r="G499" s="51"/>
      <c r="H499" s="51"/>
      <c r="I499" s="51"/>
      <c r="J499" s="51"/>
      <c r="K499" s="51"/>
    </row>
    <row r="500">
      <c r="E500" s="65"/>
      <c r="F500" s="51"/>
      <c r="G500" s="51"/>
      <c r="H500" s="51"/>
      <c r="I500" s="51"/>
      <c r="J500" s="51"/>
      <c r="K500" s="51"/>
    </row>
    <row r="501">
      <c r="E501" s="65"/>
      <c r="F501" s="51"/>
      <c r="G501" s="51"/>
      <c r="H501" s="51"/>
      <c r="I501" s="51"/>
      <c r="J501" s="51"/>
      <c r="K501" s="51"/>
    </row>
    <row r="502">
      <c r="E502" s="65"/>
      <c r="F502" s="51"/>
      <c r="G502" s="51"/>
      <c r="H502" s="51"/>
      <c r="I502" s="51"/>
      <c r="J502" s="51"/>
      <c r="K502" s="51"/>
    </row>
    <row r="503">
      <c r="E503" s="65"/>
      <c r="F503" s="51"/>
      <c r="G503" s="51"/>
      <c r="H503" s="51"/>
      <c r="I503" s="51"/>
      <c r="J503" s="51"/>
      <c r="K503" s="51"/>
    </row>
    <row r="504">
      <c r="E504" s="65"/>
      <c r="F504" s="51"/>
      <c r="G504" s="51"/>
      <c r="H504" s="51"/>
      <c r="I504" s="51"/>
      <c r="J504" s="51"/>
      <c r="K504" s="51"/>
    </row>
    <row r="505">
      <c r="E505" s="65"/>
      <c r="F505" s="51"/>
      <c r="G505" s="51"/>
      <c r="H505" s="51"/>
      <c r="I505" s="51"/>
      <c r="J505" s="51"/>
      <c r="K505" s="51"/>
    </row>
    <row r="506">
      <c r="E506" s="65"/>
      <c r="F506" s="51"/>
      <c r="G506" s="51"/>
      <c r="H506" s="51"/>
      <c r="I506" s="51"/>
      <c r="J506" s="51"/>
      <c r="K506" s="51"/>
    </row>
    <row r="507">
      <c r="E507" s="65"/>
      <c r="F507" s="51"/>
      <c r="G507" s="51"/>
      <c r="H507" s="51"/>
      <c r="I507" s="51"/>
      <c r="J507" s="51"/>
      <c r="K507" s="51"/>
    </row>
    <row r="508">
      <c r="E508" s="65"/>
      <c r="F508" s="51"/>
      <c r="G508" s="51"/>
      <c r="H508" s="51"/>
      <c r="I508" s="51"/>
      <c r="J508" s="51"/>
      <c r="K508" s="51"/>
    </row>
    <row r="509">
      <c r="E509" s="65"/>
      <c r="F509" s="51"/>
      <c r="G509" s="51"/>
      <c r="H509" s="51"/>
      <c r="I509" s="51"/>
      <c r="J509" s="51"/>
      <c r="K509" s="51"/>
    </row>
    <row r="510">
      <c r="E510" s="65"/>
      <c r="F510" s="51"/>
      <c r="G510" s="51"/>
      <c r="H510" s="51"/>
      <c r="I510" s="51"/>
      <c r="J510" s="51"/>
      <c r="K510" s="51"/>
    </row>
    <row r="511">
      <c r="E511" s="65"/>
      <c r="F511" s="51"/>
      <c r="G511" s="51"/>
      <c r="H511" s="51"/>
      <c r="I511" s="51"/>
      <c r="J511" s="51"/>
      <c r="K511" s="51"/>
    </row>
    <row r="512">
      <c r="E512" s="65"/>
      <c r="F512" s="51"/>
      <c r="G512" s="51"/>
      <c r="H512" s="51"/>
      <c r="I512" s="51"/>
      <c r="J512" s="51"/>
      <c r="K512" s="51"/>
    </row>
    <row r="513">
      <c r="E513" s="65"/>
      <c r="F513" s="51"/>
      <c r="G513" s="51"/>
      <c r="H513" s="51"/>
      <c r="I513" s="51"/>
      <c r="J513" s="51"/>
      <c r="K513" s="51"/>
    </row>
    <row r="514">
      <c r="E514" s="65"/>
      <c r="F514" s="51"/>
      <c r="G514" s="51"/>
      <c r="H514" s="51"/>
      <c r="I514" s="51"/>
      <c r="J514" s="51"/>
      <c r="K514" s="51"/>
    </row>
    <row r="515">
      <c r="E515" s="65"/>
      <c r="F515" s="51"/>
      <c r="G515" s="51"/>
      <c r="H515" s="51"/>
      <c r="I515" s="51"/>
      <c r="J515" s="51"/>
      <c r="K515" s="51"/>
    </row>
    <row r="516">
      <c r="E516" s="65"/>
      <c r="F516" s="51"/>
      <c r="G516" s="51"/>
      <c r="H516" s="51"/>
      <c r="I516" s="51"/>
      <c r="J516" s="51"/>
      <c r="K516" s="51"/>
    </row>
    <row r="517">
      <c r="E517" s="65"/>
      <c r="F517" s="51"/>
      <c r="G517" s="51"/>
      <c r="H517" s="51"/>
      <c r="I517" s="51"/>
      <c r="J517" s="51"/>
      <c r="K517" s="51"/>
    </row>
    <row r="518">
      <c r="E518" s="65"/>
      <c r="F518" s="51"/>
      <c r="G518" s="51"/>
      <c r="H518" s="51"/>
      <c r="I518" s="51"/>
      <c r="J518" s="51"/>
      <c r="K518" s="51"/>
    </row>
    <row r="519">
      <c r="E519" s="65"/>
      <c r="F519" s="51"/>
      <c r="G519" s="51"/>
      <c r="H519" s="51"/>
      <c r="I519" s="51"/>
      <c r="J519" s="51"/>
      <c r="K519" s="51"/>
    </row>
    <row r="520">
      <c r="E520" s="65"/>
      <c r="F520" s="51"/>
      <c r="G520" s="51"/>
      <c r="H520" s="51"/>
      <c r="I520" s="51"/>
      <c r="J520" s="51"/>
      <c r="K520" s="51"/>
    </row>
    <row r="521">
      <c r="E521" s="65"/>
      <c r="F521" s="51"/>
      <c r="G521" s="51"/>
      <c r="H521" s="51"/>
      <c r="I521" s="51"/>
      <c r="J521" s="51"/>
      <c r="K521" s="51"/>
    </row>
    <row r="522">
      <c r="E522" s="65"/>
      <c r="F522" s="51"/>
      <c r="G522" s="51"/>
      <c r="H522" s="51"/>
      <c r="I522" s="51"/>
      <c r="J522" s="51"/>
      <c r="K522" s="51"/>
    </row>
    <row r="523">
      <c r="E523" s="65"/>
      <c r="F523" s="51"/>
      <c r="G523" s="51"/>
      <c r="H523" s="51"/>
      <c r="I523" s="51"/>
      <c r="J523" s="51"/>
      <c r="K523" s="51"/>
    </row>
    <row r="524">
      <c r="E524" s="65"/>
      <c r="F524" s="51"/>
      <c r="G524" s="51"/>
      <c r="H524" s="51"/>
      <c r="I524" s="51"/>
      <c r="J524" s="51"/>
      <c r="K524" s="51"/>
    </row>
    <row r="525">
      <c r="E525" s="65"/>
      <c r="F525" s="51"/>
      <c r="G525" s="51"/>
      <c r="H525" s="51"/>
      <c r="I525" s="51"/>
      <c r="J525" s="51"/>
      <c r="K525" s="51"/>
    </row>
    <row r="526">
      <c r="E526" s="65"/>
      <c r="F526" s="51"/>
      <c r="G526" s="51"/>
      <c r="H526" s="51"/>
      <c r="I526" s="51"/>
      <c r="J526" s="51"/>
      <c r="K526" s="51"/>
    </row>
    <row r="527">
      <c r="E527" s="65"/>
      <c r="F527" s="51"/>
      <c r="G527" s="51"/>
      <c r="H527" s="51"/>
      <c r="I527" s="51"/>
      <c r="J527" s="51"/>
      <c r="K527" s="51"/>
    </row>
    <row r="528">
      <c r="E528" s="65"/>
      <c r="F528" s="51"/>
      <c r="G528" s="51"/>
      <c r="H528" s="51"/>
      <c r="I528" s="51"/>
      <c r="J528" s="51"/>
      <c r="K528" s="51"/>
    </row>
    <row r="529">
      <c r="E529" s="65"/>
      <c r="F529" s="51"/>
      <c r="G529" s="51"/>
      <c r="H529" s="51"/>
      <c r="I529" s="51"/>
      <c r="J529" s="51"/>
      <c r="K529" s="51"/>
    </row>
    <row r="530">
      <c r="E530" s="65"/>
      <c r="F530" s="51"/>
      <c r="G530" s="51"/>
      <c r="H530" s="51"/>
      <c r="I530" s="51"/>
      <c r="J530" s="51"/>
      <c r="K530" s="51"/>
    </row>
    <row r="531">
      <c r="E531" s="65"/>
      <c r="F531" s="51"/>
      <c r="G531" s="51"/>
      <c r="H531" s="51"/>
      <c r="I531" s="51"/>
      <c r="J531" s="51"/>
      <c r="K531" s="51"/>
    </row>
    <row r="532">
      <c r="E532" s="65"/>
      <c r="F532" s="51"/>
      <c r="G532" s="51"/>
      <c r="H532" s="51"/>
      <c r="I532" s="51"/>
      <c r="J532" s="51"/>
      <c r="K532" s="51"/>
    </row>
    <row r="533">
      <c r="E533" s="65"/>
      <c r="F533" s="51"/>
      <c r="G533" s="51"/>
      <c r="H533" s="51"/>
      <c r="I533" s="51"/>
      <c r="J533" s="51"/>
      <c r="K533" s="51"/>
    </row>
    <row r="534">
      <c r="E534" s="65"/>
      <c r="F534" s="51"/>
      <c r="G534" s="51"/>
      <c r="H534" s="51"/>
      <c r="I534" s="51"/>
      <c r="J534" s="51"/>
      <c r="K534" s="51"/>
    </row>
    <row r="535">
      <c r="E535" s="65"/>
      <c r="F535" s="51"/>
      <c r="G535" s="51"/>
      <c r="H535" s="51"/>
      <c r="I535" s="51"/>
      <c r="J535" s="51"/>
      <c r="K535" s="51"/>
    </row>
    <row r="536">
      <c r="E536" s="65"/>
      <c r="F536" s="51"/>
      <c r="G536" s="51"/>
      <c r="H536" s="51"/>
      <c r="I536" s="51"/>
      <c r="J536" s="51"/>
      <c r="K536" s="51"/>
    </row>
    <row r="537">
      <c r="E537" s="65"/>
      <c r="F537" s="51"/>
      <c r="G537" s="51"/>
      <c r="H537" s="51"/>
      <c r="I537" s="51"/>
      <c r="J537" s="51"/>
      <c r="K537" s="51"/>
    </row>
    <row r="538">
      <c r="E538" s="65"/>
      <c r="F538" s="51"/>
      <c r="G538" s="51"/>
      <c r="H538" s="51"/>
      <c r="I538" s="51"/>
      <c r="J538" s="51"/>
      <c r="K538" s="51"/>
    </row>
    <row r="539">
      <c r="E539" s="65"/>
      <c r="F539" s="51"/>
      <c r="G539" s="51"/>
      <c r="H539" s="51"/>
      <c r="I539" s="51"/>
      <c r="J539" s="51"/>
      <c r="K539" s="51"/>
    </row>
    <row r="540">
      <c r="E540" s="65"/>
      <c r="F540" s="51"/>
      <c r="G540" s="51"/>
      <c r="H540" s="51"/>
      <c r="I540" s="51"/>
      <c r="J540" s="51"/>
      <c r="K540" s="51"/>
    </row>
    <row r="541">
      <c r="E541" s="65"/>
      <c r="F541" s="51"/>
      <c r="G541" s="51"/>
      <c r="H541" s="51"/>
      <c r="I541" s="51"/>
      <c r="J541" s="51"/>
      <c r="K541" s="51"/>
    </row>
    <row r="542">
      <c r="E542" s="65"/>
      <c r="F542" s="51"/>
      <c r="G542" s="51"/>
      <c r="H542" s="51"/>
      <c r="I542" s="51"/>
      <c r="J542" s="51"/>
      <c r="K542" s="51"/>
    </row>
    <row r="543">
      <c r="E543" s="65"/>
      <c r="F543" s="51"/>
      <c r="G543" s="51"/>
      <c r="H543" s="51"/>
      <c r="I543" s="51"/>
      <c r="J543" s="51"/>
      <c r="K543" s="51"/>
    </row>
    <row r="544">
      <c r="E544" s="65"/>
      <c r="F544" s="51"/>
      <c r="G544" s="51"/>
      <c r="H544" s="51"/>
      <c r="I544" s="51"/>
      <c r="J544" s="51"/>
      <c r="K544" s="51"/>
    </row>
    <row r="545">
      <c r="E545" s="65"/>
      <c r="F545" s="51"/>
      <c r="G545" s="51"/>
      <c r="H545" s="51"/>
      <c r="I545" s="51"/>
      <c r="J545" s="51"/>
      <c r="K545" s="51"/>
    </row>
    <row r="546">
      <c r="E546" s="65"/>
      <c r="F546" s="51"/>
      <c r="G546" s="51"/>
      <c r="H546" s="51"/>
      <c r="I546" s="51"/>
      <c r="J546" s="51"/>
      <c r="K546" s="51"/>
    </row>
    <row r="547">
      <c r="E547" s="65"/>
      <c r="F547" s="51"/>
      <c r="G547" s="51"/>
      <c r="H547" s="51"/>
      <c r="I547" s="51"/>
      <c r="J547" s="51"/>
      <c r="K547" s="51"/>
    </row>
    <row r="548">
      <c r="E548" s="65"/>
      <c r="F548" s="51"/>
      <c r="G548" s="51"/>
      <c r="H548" s="51"/>
      <c r="I548" s="51"/>
      <c r="J548" s="51"/>
      <c r="K548" s="51"/>
    </row>
    <row r="549">
      <c r="E549" s="65"/>
      <c r="F549" s="51"/>
      <c r="G549" s="51"/>
      <c r="H549" s="51"/>
      <c r="I549" s="51"/>
      <c r="J549" s="51"/>
      <c r="K549" s="51"/>
    </row>
    <row r="550">
      <c r="E550" s="65"/>
      <c r="F550" s="51"/>
      <c r="G550" s="51"/>
      <c r="H550" s="51"/>
      <c r="I550" s="51"/>
      <c r="J550" s="51"/>
      <c r="K550" s="51"/>
    </row>
    <row r="551">
      <c r="E551" s="65"/>
      <c r="F551" s="51"/>
      <c r="G551" s="51"/>
      <c r="H551" s="51"/>
      <c r="I551" s="51"/>
      <c r="J551" s="51"/>
      <c r="K551" s="51"/>
    </row>
    <row r="552">
      <c r="E552" s="65"/>
      <c r="F552" s="51"/>
      <c r="G552" s="51"/>
      <c r="H552" s="51"/>
      <c r="I552" s="51"/>
      <c r="J552" s="51"/>
      <c r="K552" s="51"/>
    </row>
    <row r="553">
      <c r="E553" s="65"/>
      <c r="F553" s="51"/>
      <c r="G553" s="51"/>
      <c r="H553" s="51"/>
      <c r="I553" s="51"/>
      <c r="J553" s="51"/>
      <c r="K553" s="51"/>
    </row>
    <row r="554">
      <c r="E554" s="65"/>
      <c r="F554" s="51"/>
      <c r="G554" s="51"/>
      <c r="H554" s="51"/>
      <c r="I554" s="51"/>
      <c r="J554" s="51"/>
      <c r="K554" s="51"/>
    </row>
    <row r="555">
      <c r="E555" s="65"/>
      <c r="F555" s="51"/>
      <c r="G555" s="51"/>
      <c r="H555" s="51"/>
      <c r="I555" s="51"/>
      <c r="J555" s="51"/>
      <c r="K555" s="51"/>
    </row>
    <row r="556">
      <c r="E556" s="65"/>
      <c r="F556" s="51"/>
      <c r="G556" s="51"/>
      <c r="H556" s="51"/>
      <c r="I556" s="51"/>
      <c r="J556" s="51"/>
      <c r="K556" s="51"/>
    </row>
    <row r="557">
      <c r="E557" s="65"/>
      <c r="F557" s="51"/>
      <c r="G557" s="51"/>
      <c r="H557" s="51"/>
      <c r="I557" s="51"/>
      <c r="J557" s="51"/>
      <c r="K557" s="51"/>
    </row>
    <row r="558">
      <c r="E558" s="65"/>
      <c r="F558" s="51"/>
      <c r="G558" s="51"/>
      <c r="H558" s="51"/>
      <c r="I558" s="51"/>
      <c r="J558" s="51"/>
      <c r="K558" s="51"/>
    </row>
    <row r="559">
      <c r="E559" s="65"/>
      <c r="F559" s="51"/>
      <c r="G559" s="51"/>
      <c r="H559" s="51"/>
      <c r="I559" s="51"/>
      <c r="J559" s="51"/>
      <c r="K559" s="51"/>
    </row>
    <row r="560">
      <c r="E560" s="65"/>
      <c r="F560" s="51"/>
      <c r="G560" s="51"/>
      <c r="H560" s="51"/>
      <c r="I560" s="51"/>
      <c r="J560" s="51"/>
      <c r="K560" s="51"/>
    </row>
    <row r="561">
      <c r="E561" s="65"/>
      <c r="F561" s="51"/>
      <c r="G561" s="51"/>
      <c r="H561" s="51"/>
      <c r="I561" s="51"/>
      <c r="J561" s="51"/>
      <c r="K561" s="51"/>
    </row>
    <row r="562">
      <c r="E562" s="65"/>
      <c r="F562" s="51"/>
      <c r="G562" s="51"/>
      <c r="H562" s="51"/>
      <c r="I562" s="51"/>
      <c r="J562" s="51"/>
      <c r="K562" s="51"/>
    </row>
    <row r="563">
      <c r="E563" s="65"/>
      <c r="F563" s="51"/>
      <c r="G563" s="51"/>
      <c r="H563" s="51"/>
      <c r="I563" s="51"/>
      <c r="J563" s="51"/>
      <c r="K563" s="51"/>
    </row>
    <row r="564">
      <c r="E564" s="65"/>
      <c r="F564" s="51"/>
      <c r="G564" s="51"/>
      <c r="H564" s="51"/>
      <c r="I564" s="51"/>
      <c r="J564" s="51"/>
      <c r="K564" s="51"/>
    </row>
    <row r="565">
      <c r="E565" s="65"/>
      <c r="F565" s="51"/>
      <c r="G565" s="51"/>
      <c r="H565" s="51"/>
      <c r="I565" s="51"/>
      <c r="J565" s="51"/>
      <c r="K565" s="51"/>
    </row>
    <row r="566">
      <c r="E566" s="65"/>
      <c r="F566" s="51"/>
      <c r="G566" s="51"/>
      <c r="H566" s="51"/>
      <c r="I566" s="51"/>
      <c r="J566" s="51"/>
      <c r="K566" s="51"/>
    </row>
    <row r="567">
      <c r="E567" s="65"/>
      <c r="F567" s="51"/>
      <c r="G567" s="51"/>
      <c r="H567" s="51"/>
      <c r="I567" s="51"/>
      <c r="J567" s="51"/>
      <c r="K567" s="51"/>
    </row>
    <row r="568">
      <c r="E568" s="65"/>
      <c r="F568" s="51"/>
      <c r="G568" s="51"/>
      <c r="H568" s="51"/>
      <c r="I568" s="51"/>
      <c r="J568" s="51"/>
      <c r="K568" s="51"/>
    </row>
    <row r="569">
      <c r="E569" s="65"/>
      <c r="F569" s="51"/>
      <c r="G569" s="51"/>
      <c r="H569" s="51"/>
      <c r="I569" s="51"/>
      <c r="J569" s="51"/>
      <c r="K569" s="51"/>
    </row>
    <row r="570">
      <c r="E570" s="65"/>
      <c r="F570" s="51"/>
      <c r="G570" s="51"/>
      <c r="H570" s="51"/>
      <c r="I570" s="51"/>
      <c r="J570" s="51"/>
      <c r="K570" s="51"/>
    </row>
    <row r="571">
      <c r="E571" s="65"/>
      <c r="F571" s="51"/>
      <c r="G571" s="51"/>
      <c r="H571" s="51"/>
      <c r="I571" s="51"/>
      <c r="J571" s="51"/>
      <c r="K571" s="51"/>
    </row>
    <row r="572">
      <c r="E572" s="65"/>
      <c r="F572" s="51"/>
      <c r="G572" s="51"/>
      <c r="H572" s="51"/>
      <c r="I572" s="51"/>
      <c r="J572" s="51"/>
      <c r="K572" s="51"/>
    </row>
    <row r="573">
      <c r="E573" s="65"/>
      <c r="F573" s="51"/>
      <c r="G573" s="51"/>
      <c r="H573" s="51"/>
      <c r="I573" s="51"/>
      <c r="J573" s="51"/>
      <c r="K573" s="51"/>
    </row>
    <row r="574">
      <c r="E574" s="65"/>
      <c r="F574" s="51"/>
      <c r="G574" s="51"/>
      <c r="H574" s="51"/>
      <c r="I574" s="51"/>
      <c r="J574" s="51"/>
      <c r="K574" s="51"/>
    </row>
    <row r="575">
      <c r="E575" s="65"/>
      <c r="F575" s="51"/>
      <c r="G575" s="51"/>
      <c r="H575" s="51"/>
      <c r="I575" s="51"/>
      <c r="J575" s="51"/>
      <c r="K575" s="51"/>
    </row>
    <row r="576">
      <c r="E576" s="65"/>
      <c r="F576" s="51"/>
      <c r="G576" s="51"/>
      <c r="H576" s="51"/>
      <c r="I576" s="51"/>
      <c r="J576" s="51"/>
      <c r="K576" s="51"/>
    </row>
    <row r="577">
      <c r="E577" s="65"/>
      <c r="F577" s="51"/>
      <c r="G577" s="51"/>
      <c r="H577" s="51"/>
      <c r="I577" s="51"/>
      <c r="J577" s="51"/>
      <c r="K577" s="51"/>
    </row>
    <row r="578">
      <c r="E578" s="65"/>
      <c r="F578" s="51"/>
      <c r="G578" s="51"/>
      <c r="H578" s="51"/>
      <c r="I578" s="51"/>
      <c r="J578" s="51"/>
      <c r="K578" s="51"/>
    </row>
    <row r="579">
      <c r="E579" s="65"/>
      <c r="F579" s="51"/>
      <c r="G579" s="51"/>
      <c r="H579" s="51"/>
      <c r="I579" s="51"/>
      <c r="J579" s="51"/>
      <c r="K579" s="51"/>
    </row>
    <row r="580">
      <c r="E580" s="65"/>
      <c r="F580" s="51"/>
      <c r="G580" s="51"/>
      <c r="H580" s="51"/>
      <c r="I580" s="51"/>
      <c r="J580" s="51"/>
      <c r="K580" s="51"/>
    </row>
    <row r="581">
      <c r="E581" s="65"/>
      <c r="F581" s="51"/>
      <c r="G581" s="51"/>
      <c r="H581" s="51"/>
      <c r="I581" s="51"/>
      <c r="J581" s="51"/>
      <c r="K581" s="51"/>
    </row>
    <row r="582">
      <c r="E582" s="65"/>
      <c r="F582" s="51"/>
      <c r="G582" s="51"/>
      <c r="H582" s="51"/>
      <c r="I582" s="51"/>
      <c r="J582" s="51"/>
      <c r="K582" s="51"/>
    </row>
    <row r="583">
      <c r="E583" s="65"/>
      <c r="F583" s="51"/>
      <c r="G583" s="51"/>
      <c r="H583" s="51"/>
      <c r="I583" s="51"/>
      <c r="J583" s="51"/>
      <c r="K583" s="51"/>
    </row>
    <row r="584">
      <c r="E584" s="65"/>
      <c r="F584" s="51"/>
      <c r="G584" s="51"/>
      <c r="H584" s="51"/>
      <c r="I584" s="51"/>
      <c r="J584" s="51"/>
      <c r="K584" s="51"/>
    </row>
    <row r="585">
      <c r="E585" s="65"/>
      <c r="F585" s="51"/>
      <c r="G585" s="51"/>
      <c r="H585" s="51"/>
      <c r="I585" s="51"/>
      <c r="J585" s="51"/>
      <c r="K585" s="51"/>
    </row>
    <row r="586">
      <c r="E586" s="65"/>
      <c r="F586" s="51"/>
      <c r="G586" s="51"/>
      <c r="H586" s="51"/>
      <c r="I586" s="51"/>
      <c r="J586" s="51"/>
      <c r="K586" s="51"/>
    </row>
    <row r="587">
      <c r="E587" s="65"/>
      <c r="F587" s="51"/>
      <c r="G587" s="51"/>
      <c r="H587" s="51"/>
      <c r="I587" s="51"/>
      <c r="J587" s="51"/>
      <c r="K587" s="51"/>
    </row>
    <row r="588">
      <c r="E588" s="65"/>
      <c r="F588" s="51"/>
      <c r="G588" s="51"/>
      <c r="H588" s="51"/>
      <c r="I588" s="51"/>
      <c r="J588" s="51"/>
      <c r="K588" s="51"/>
    </row>
    <row r="589">
      <c r="E589" s="65"/>
      <c r="F589" s="51"/>
      <c r="G589" s="51"/>
      <c r="H589" s="51"/>
      <c r="I589" s="51"/>
      <c r="J589" s="51"/>
      <c r="K589" s="51"/>
    </row>
    <row r="590">
      <c r="E590" s="65"/>
      <c r="F590" s="51"/>
      <c r="G590" s="51"/>
      <c r="H590" s="51"/>
      <c r="I590" s="51"/>
      <c r="J590" s="51"/>
      <c r="K590" s="51"/>
    </row>
    <row r="591">
      <c r="E591" s="65"/>
      <c r="F591" s="51"/>
      <c r="G591" s="51"/>
      <c r="H591" s="51"/>
      <c r="I591" s="51"/>
      <c r="J591" s="51"/>
      <c r="K591" s="51"/>
    </row>
    <row r="592">
      <c r="E592" s="65"/>
      <c r="F592" s="51"/>
      <c r="G592" s="51"/>
      <c r="H592" s="51"/>
      <c r="I592" s="51"/>
      <c r="J592" s="51"/>
      <c r="K592" s="51"/>
    </row>
    <row r="593">
      <c r="E593" s="65"/>
      <c r="F593" s="51"/>
      <c r="G593" s="51"/>
      <c r="H593" s="51"/>
      <c r="I593" s="51"/>
      <c r="J593" s="51"/>
      <c r="K593" s="51"/>
    </row>
    <row r="594">
      <c r="E594" s="65"/>
      <c r="F594" s="51"/>
      <c r="G594" s="51"/>
      <c r="H594" s="51"/>
      <c r="I594" s="51"/>
      <c r="J594" s="51"/>
      <c r="K594" s="51"/>
    </row>
    <row r="595">
      <c r="E595" s="65"/>
      <c r="F595" s="51"/>
      <c r="G595" s="51"/>
      <c r="H595" s="51"/>
      <c r="I595" s="51"/>
      <c r="J595" s="51"/>
      <c r="K595" s="51"/>
    </row>
    <row r="596">
      <c r="E596" s="65"/>
      <c r="F596" s="51"/>
      <c r="G596" s="51"/>
      <c r="H596" s="51"/>
      <c r="I596" s="51"/>
      <c r="J596" s="51"/>
      <c r="K596" s="51"/>
    </row>
    <row r="597">
      <c r="E597" s="65"/>
      <c r="F597" s="51"/>
      <c r="G597" s="51"/>
      <c r="H597" s="51"/>
      <c r="I597" s="51"/>
      <c r="J597" s="51"/>
      <c r="K597" s="51"/>
    </row>
    <row r="598">
      <c r="E598" s="65"/>
      <c r="F598" s="51"/>
      <c r="G598" s="51"/>
      <c r="H598" s="51"/>
      <c r="I598" s="51"/>
      <c r="J598" s="51"/>
      <c r="K598" s="51"/>
    </row>
    <row r="599">
      <c r="E599" s="65"/>
      <c r="F599" s="51"/>
      <c r="G599" s="51"/>
      <c r="H599" s="51"/>
      <c r="I599" s="51"/>
      <c r="J599" s="51"/>
      <c r="K599" s="51"/>
    </row>
    <row r="600">
      <c r="E600" s="65"/>
      <c r="F600" s="51"/>
      <c r="G600" s="51"/>
      <c r="H600" s="51"/>
      <c r="I600" s="51"/>
      <c r="J600" s="51"/>
      <c r="K600" s="51"/>
    </row>
    <row r="601">
      <c r="E601" s="65"/>
      <c r="F601" s="51"/>
      <c r="G601" s="51"/>
      <c r="H601" s="51"/>
      <c r="I601" s="51"/>
      <c r="J601" s="51"/>
      <c r="K601" s="51"/>
    </row>
    <row r="602">
      <c r="E602" s="65"/>
      <c r="F602" s="51"/>
      <c r="G602" s="51"/>
      <c r="H602" s="51"/>
      <c r="I602" s="51"/>
      <c r="J602" s="51"/>
      <c r="K602" s="51"/>
    </row>
    <row r="603">
      <c r="E603" s="65"/>
      <c r="F603" s="51"/>
      <c r="G603" s="51"/>
      <c r="H603" s="51"/>
      <c r="I603" s="51"/>
      <c r="J603" s="51"/>
      <c r="K603" s="51"/>
    </row>
    <row r="604">
      <c r="E604" s="65"/>
      <c r="F604" s="51"/>
      <c r="G604" s="51"/>
      <c r="H604" s="51"/>
      <c r="I604" s="51"/>
      <c r="J604" s="51"/>
      <c r="K604" s="51"/>
    </row>
    <row r="605">
      <c r="E605" s="65"/>
      <c r="F605" s="51"/>
      <c r="G605" s="51"/>
      <c r="H605" s="51"/>
      <c r="I605" s="51"/>
      <c r="J605" s="51"/>
      <c r="K605" s="51"/>
    </row>
    <row r="606">
      <c r="E606" s="65"/>
      <c r="F606" s="51"/>
      <c r="G606" s="51"/>
      <c r="H606" s="51"/>
      <c r="I606" s="51"/>
      <c r="J606" s="51"/>
      <c r="K606" s="51"/>
    </row>
    <row r="607">
      <c r="E607" s="65"/>
      <c r="F607" s="51"/>
      <c r="G607" s="51"/>
      <c r="H607" s="51"/>
      <c r="I607" s="51"/>
      <c r="J607" s="51"/>
      <c r="K607" s="51"/>
    </row>
    <row r="608">
      <c r="E608" s="65"/>
      <c r="F608" s="51"/>
      <c r="G608" s="51"/>
      <c r="H608" s="51"/>
      <c r="I608" s="51"/>
      <c r="J608" s="51"/>
      <c r="K608" s="51"/>
    </row>
    <row r="609">
      <c r="E609" s="65"/>
      <c r="F609" s="51"/>
      <c r="G609" s="51"/>
      <c r="H609" s="51"/>
      <c r="I609" s="51"/>
      <c r="J609" s="51"/>
      <c r="K609" s="51"/>
    </row>
    <row r="610">
      <c r="E610" s="65"/>
      <c r="F610" s="51"/>
      <c r="G610" s="51"/>
      <c r="H610" s="51"/>
      <c r="I610" s="51"/>
      <c r="J610" s="51"/>
      <c r="K610" s="51"/>
    </row>
    <row r="611">
      <c r="E611" s="65"/>
      <c r="F611" s="51"/>
      <c r="G611" s="51"/>
      <c r="H611" s="51"/>
      <c r="I611" s="51"/>
      <c r="J611" s="51"/>
      <c r="K611" s="51"/>
    </row>
    <row r="612">
      <c r="E612" s="65"/>
      <c r="F612" s="51"/>
      <c r="G612" s="51"/>
      <c r="H612" s="51"/>
      <c r="I612" s="51"/>
      <c r="J612" s="51"/>
      <c r="K612" s="51"/>
    </row>
    <row r="613">
      <c r="E613" s="65"/>
      <c r="F613" s="51"/>
      <c r="G613" s="51"/>
      <c r="H613" s="51"/>
      <c r="I613" s="51"/>
      <c r="J613" s="51"/>
      <c r="K613" s="51"/>
    </row>
    <row r="614">
      <c r="E614" s="65"/>
      <c r="F614" s="51"/>
      <c r="G614" s="51"/>
      <c r="H614" s="51"/>
      <c r="I614" s="51"/>
      <c r="J614" s="51"/>
      <c r="K614" s="51"/>
    </row>
    <row r="615">
      <c r="E615" s="65"/>
      <c r="F615" s="51"/>
      <c r="G615" s="51"/>
      <c r="H615" s="51"/>
      <c r="I615" s="51"/>
      <c r="J615" s="51"/>
      <c r="K615" s="51"/>
    </row>
    <row r="616">
      <c r="E616" s="65"/>
      <c r="F616" s="51"/>
      <c r="G616" s="51"/>
      <c r="H616" s="51"/>
      <c r="I616" s="51"/>
      <c r="J616" s="51"/>
      <c r="K616" s="51"/>
    </row>
    <row r="617">
      <c r="E617" s="65"/>
      <c r="F617" s="51"/>
      <c r="G617" s="51"/>
      <c r="H617" s="51"/>
      <c r="I617" s="51"/>
      <c r="J617" s="51"/>
      <c r="K617" s="51"/>
    </row>
    <row r="618">
      <c r="E618" s="65"/>
      <c r="F618" s="51"/>
      <c r="G618" s="51"/>
      <c r="H618" s="51"/>
      <c r="I618" s="51"/>
      <c r="J618" s="51"/>
      <c r="K618" s="51"/>
    </row>
    <row r="619">
      <c r="E619" s="65"/>
      <c r="F619" s="51"/>
      <c r="G619" s="51"/>
      <c r="H619" s="51"/>
      <c r="I619" s="51"/>
      <c r="J619" s="51"/>
      <c r="K619" s="51"/>
    </row>
    <row r="620">
      <c r="E620" s="65"/>
      <c r="F620" s="51"/>
      <c r="G620" s="51"/>
      <c r="H620" s="51"/>
      <c r="I620" s="51"/>
      <c r="J620" s="51"/>
      <c r="K620" s="51"/>
    </row>
    <row r="621">
      <c r="E621" s="65"/>
      <c r="F621" s="51"/>
      <c r="G621" s="51"/>
      <c r="H621" s="51"/>
      <c r="I621" s="51"/>
      <c r="J621" s="51"/>
      <c r="K621" s="51"/>
    </row>
    <row r="622">
      <c r="E622" s="65"/>
      <c r="F622" s="51"/>
      <c r="G622" s="51"/>
      <c r="H622" s="51"/>
      <c r="I622" s="51"/>
      <c r="J622" s="51"/>
      <c r="K622" s="51"/>
    </row>
    <row r="623">
      <c r="E623" s="65"/>
      <c r="F623" s="51"/>
      <c r="G623" s="51"/>
      <c r="H623" s="51"/>
      <c r="I623" s="51"/>
      <c r="J623" s="51"/>
      <c r="K623" s="51"/>
    </row>
    <row r="624">
      <c r="E624" s="65"/>
      <c r="F624" s="51"/>
      <c r="G624" s="51"/>
      <c r="H624" s="51"/>
      <c r="I624" s="51"/>
      <c r="J624" s="51"/>
      <c r="K624" s="51"/>
    </row>
    <row r="625">
      <c r="E625" s="65"/>
      <c r="F625" s="51"/>
      <c r="G625" s="51"/>
      <c r="H625" s="51"/>
      <c r="I625" s="51"/>
      <c r="J625" s="51"/>
      <c r="K625" s="51"/>
    </row>
    <row r="626">
      <c r="E626" s="65"/>
      <c r="F626" s="51"/>
      <c r="G626" s="51"/>
      <c r="H626" s="51"/>
      <c r="I626" s="51"/>
      <c r="J626" s="51"/>
      <c r="K626" s="51"/>
    </row>
    <row r="627">
      <c r="E627" s="65"/>
      <c r="F627" s="51"/>
      <c r="G627" s="51"/>
      <c r="H627" s="51"/>
      <c r="I627" s="51"/>
      <c r="J627" s="51"/>
      <c r="K627" s="51"/>
    </row>
    <row r="628">
      <c r="E628" s="65"/>
      <c r="F628" s="51"/>
      <c r="G628" s="51"/>
      <c r="H628" s="51"/>
      <c r="I628" s="51"/>
      <c r="J628" s="51"/>
      <c r="K628" s="51"/>
    </row>
    <row r="629">
      <c r="E629" s="65"/>
      <c r="F629" s="51"/>
      <c r="G629" s="51"/>
      <c r="H629" s="51"/>
      <c r="I629" s="51"/>
      <c r="J629" s="51"/>
      <c r="K629" s="51"/>
    </row>
    <row r="630">
      <c r="E630" s="65"/>
      <c r="F630" s="51"/>
      <c r="G630" s="51"/>
      <c r="H630" s="51"/>
      <c r="I630" s="51"/>
      <c r="J630" s="51"/>
      <c r="K630" s="51"/>
    </row>
    <row r="631">
      <c r="E631" s="65"/>
      <c r="F631" s="51"/>
      <c r="G631" s="51"/>
      <c r="H631" s="51"/>
      <c r="I631" s="51"/>
      <c r="J631" s="51"/>
      <c r="K631" s="51"/>
    </row>
    <row r="632">
      <c r="E632" s="65"/>
      <c r="F632" s="51"/>
      <c r="G632" s="51"/>
      <c r="H632" s="51"/>
      <c r="I632" s="51"/>
      <c r="J632" s="51"/>
      <c r="K632" s="51"/>
    </row>
    <row r="633">
      <c r="E633" s="65"/>
      <c r="F633" s="51"/>
      <c r="G633" s="51"/>
      <c r="H633" s="51"/>
      <c r="I633" s="51"/>
      <c r="J633" s="51"/>
      <c r="K633" s="51"/>
    </row>
    <row r="634">
      <c r="E634" s="65"/>
      <c r="F634" s="51"/>
      <c r="G634" s="51"/>
      <c r="H634" s="51"/>
      <c r="I634" s="51"/>
      <c r="J634" s="51"/>
      <c r="K634" s="51"/>
    </row>
    <row r="635">
      <c r="E635" s="65"/>
      <c r="F635" s="51"/>
      <c r="G635" s="51"/>
      <c r="H635" s="51"/>
      <c r="I635" s="51"/>
      <c r="J635" s="51"/>
      <c r="K635" s="51"/>
    </row>
    <row r="636">
      <c r="E636" s="65"/>
      <c r="F636" s="51"/>
      <c r="G636" s="51"/>
      <c r="H636" s="51"/>
      <c r="I636" s="51"/>
      <c r="J636" s="51"/>
      <c r="K636" s="51"/>
    </row>
    <row r="637">
      <c r="E637" s="65"/>
      <c r="F637" s="51"/>
      <c r="G637" s="51"/>
      <c r="H637" s="51"/>
      <c r="I637" s="51"/>
      <c r="J637" s="51"/>
      <c r="K637" s="51"/>
    </row>
    <row r="638">
      <c r="E638" s="65"/>
      <c r="F638" s="51"/>
      <c r="G638" s="51"/>
      <c r="H638" s="51"/>
      <c r="I638" s="51"/>
      <c r="J638" s="51"/>
      <c r="K638" s="51"/>
    </row>
    <row r="639">
      <c r="E639" s="65"/>
      <c r="F639" s="51"/>
      <c r="G639" s="51"/>
      <c r="H639" s="51"/>
      <c r="I639" s="51"/>
      <c r="J639" s="51"/>
      <c r="K639" s="51"/>
    </row>
    <row r="640">
      <c r="E640" s="65"/>
      <c r="F640" s="51"/>
      <c r="G640" s="51"/>
      <c r="H640" s="51"/>
      <c r="I640" s="51"/>
      <c r="J640" s="51"/>
      <c r="K640" s="51"/>
    </row>
    <row r="641">
      <c r="E641" s="65"/>
      <c r="F641" s="51"/>
      <c r="G641" s="51"/>
      <c r="H641" s="51"/>
      <c r="I641" s="51"/>
      <c r="J641" s="51"/>
      <c r="K641" s="51"/>
    </row>
    <row r="642">
      <c r="E642" s="65"/>
      <c r="F642" s="51"/>
      <c r="G642" s="51"/>
      <c r="H642" s="51"/>
      <c r="I642" s="51"/>
      <c r="J642" s="51"/>
      <c r="K642" s="51"/>
    </row>
    <row r="643">
      <c r="E643" s="65"/>
      <c r="F643" s="51"/>
      <c r="G643" s="51"/>
      <c r="H643" s="51"/>
      <c r="I643" s="51"/>
      <c r="J643" s="51"/>
      <c r="K643" s="51"/>
    </row>
    <row r="644">
      <c r="E644" s="65"/>
      <c r="F644" s="51"/>
      <c r="G644" s="51"/>
      <c r="H644" s="51"/>
      <c r="I644" s="51"/>
      <c r="J644" s="51"/>
      <c r="K644" s="51"/>
    </row>
    <row r="645">
      <c r="E645" s="65"/>
      <c r="F645" s="51"/>
      <c r="G645" s="51"/>
      <c r="H645" s="51"/>
      <c r="I645" s="51"/>
      <c r="J645" s="51"/>
      <c r="K645" s="51"/>
    </row>
    <row r="646">
      <c r="E646" s="65"/>
      <c r="F646" s="51"/>
      <c r="G646" s="51"/>
      <c r="H646" s="51"/>
      <c r="I646" s="51"/>
      <c r="J646" s="51"/>
      <c r="K646" s="51"/>
    </row>
    <row r="647">
      <c r="E647" s="65"/>
      <c r="F647" s="51"/>
      <c r="G647" s="51"/>
      <c r="H647" s="51"/>
      <c r="I647" s="51"/>
      <c r="J647" s="51"/>
      <c r="K647" s="51"/>
    </row>
    <row r="648">
      <c r="E648" s="65"/>
      <c r="F648" s="51"/>
      <c r="G648" s="51"/>
      <c r="H648" s="51"/>
      <c r="I648" s="51"/>
      <c r="J648" s="51"/>
      <c r="K648" s="51"/>
    </row>
    <row r="649">
      <c r="E649" s="65"/>
      <c r="F649" s="51"/>
      <c r="G649" s="51"/>
      <c r="H649" s="51"/>
      <c r="I649" s="51"/>
      <c r="J649" s="51"/>
      <c r="K649" s="51"/>
    </row>
    <row r="650">
      <c r="E650" s="65"/>
      <c r="F650" s="51"/>
      <c r="G650" s="51"/>
      <c r="H650" s="51"/>
      <c r="I650" s="51"/>
      <c r="J650" s="51"/>
      <c r="K650" s="51"/>
    </row>
    <row r="651">
      <c r="E651" s="65"/>
      <c r="F651" s="51"/>
      <c r="G651" s="51"/>
      <c r="H651" s="51"/>
      <c r="I651" s="51"/>
      <c r="J651" s="51"/>
      <c r="K651" s="51"/>
    </row>
    <row r="652">
      <c r="E652" s="65"/>
      <c r="F652" s="51"/>
      <c r="G652" s="51"/>
      <c r="H652" s="51"/>
      <c r="I652" s="51"/>
      <c r="J652" s="51"/>
      <c r="K652" s="51"/>
    </row>
    <row r="653">
      <c r="E653" s="65"/>
      <c r="F653" s="51"/>
      <c r="G653" s="51"/>
      <c r="H653" s="51"/>
      <c r="I653" s="51"/>
      <c r="J653" s="51"/>
      <c r="K653" s="51"/>
    </row>
    <row r="654">
      <c r="E654" s="65"/>
      <c r="F654" s="51"/>
      <c r="G654" s="51"/>
      <c r="H654" s="51"/>
      <c r="I654" s="51"/>
      <c r="J654" s="51"/>
      <c r="K654" s="51"/>
    </row>
    <row r="655">
      <c r="E655" s="65"/>
      <c r="F655" s="51"/>
      <c r="G655" s="51"/>
      <c r="H655" s="51"/>
      <c r="I655" s="51"/>
      <c r="J655" s="51"/>
      <c r="K655" s="51"/>
    </row>
    <row r="656">
      <c r="E656" s="65"/>
      <c r="F656" s="51"/>
      <c r="G656" s="51"/>
      <c r="H656" s="51"/>
      <c r="I656" s="51"/>
      <c r="J656" s="51"/>
      <c r="K656" s="51"/>
    </row>
    <row r="657">
      <c r="E657" s="65"/>
      <c r="F657" s="51"/>
      <c r="G657" s="51"/>
      <c r="H657" s="51"/>
      <c r="I657" s="51"/>
      <c r="J657" s="51"/>
      <c r="K657" s="51"/>
    </row>
    <row r="658">
      <c r="E658" s="65"/>
      <c r="F658" s="51"/>
      <c r="G658" s="51"/>
      <c r="H658" s="51"/>
      <c r="I658" s="51"/>
      <c r="J658" s="51"/>
      <c r="K658" s="51"/>
    </row>
    <row r="659">
      <c r="E659" s="65"/>
      <c r="F659" s="51"/>
      <c r="G659" s="51"/>
      <c r="H659" s="51"/>
      <c r="I659" s="51"/>
      <c r="J659" s="51"/>
      <c r="K659" s="51"/>
    </row>
    <row r="660">
      <c r="E660" s="65"/>
      <c r="F660" s="51"/>
      <c r="G660" s="51"/>
      <c r="H660" s="51"/>
      <c r="I660" s="51"/>
      <c r="J660" s="51"/>
      <c r="K660" s="51"/>
    </row>
    <row r="661">
      <c r="E661" s="65"/>
      <c r="F661" s="51"/>
      <c r="G661" s="51"/>
      <c r="H661" s="51"/>
      <c r="I661" s="51"/>
      <c r="J661" s="51"/>
      <c r="K661" s="51"/>
    </row>
    <row r="662">
      <c r="E662" s="65"/>
      <c r="F662" s="51"/>
      <c r="G662" s="51"/>
      <c r="H662" s="51"/>
      <c r="I662" s="51"/>
      <c r="J662" s="51"/>
      <c r="K662" s="51"/>
    </row>
    <row r="663">
      <c r="E663" s="65"/>
      <c r="F663" s="51"/>
      <c r="G663" s="51"/>
      <c r="H663" s="51"/>
      <c r="I663" s="51"/>
      <c r="J663" s="51"/>
      <c r="K663" s="51"/>
    </row>
    <row r="664">
      <c r="E664" s="65"/>
      <c r="F664" s="51"/>
      <c r="G664" s="51"/>
      <c r="H664" s="51"/>
      <c r="I664" s="51"/>
      <c r="J664" s="51"/>
      <c r="K664" s="51"/>
    </row>
    <row r="665">
      <c r="E665" s="65"/>
      <c r="F665" s="51"/>
      <c r="G665" s="51"/>
      <c r="H665" s="51"/>
      <c r="I665" s="51"/>
      <c r="J665" s="51"/>
      <c r="K665" s="51"/>
    </row>
    <row r="666">
      <c r="E666" s="65"/>
      <c r="F666" s="51"/>
      <c r="G666" s="51"/>
      <c r="H666" s="51"/>
      <c r="I666" s="51"/>
      <c r="J666" s="51"/>
      <c r="K666" s="51"/>
    </row>
    <row r="667">
      <c r="E667" s="65"/>
      <c r="F667" s="51"/>
      <c r="G667" s="51"/>
      <c r="H667" s="51"/>
      <c r="I667" s="51"/>
      <c r="J667" s="51"/>
      <c r="K667" s="51"/>
    </row>
    <row r="668">
      <c r="E668" s="65"/>
      <c r="F668" s="51"/>
      <c r="G668" s="51"/>
      <c r="H668" s="51"/>
      <c r="I668" s="51"/>
      <c r="J668" s="51"/>
      <c r="K668" s="51"/>
    </row>
    <row r="669">
      <c r="E669" s="65"/>
      <c r="F669" s="51"/>
      <c r="G669" s="51"/>
      <c r="H669" s="51"/>
      <c r="I669" s="51"/>
      <c r="J669" s="51"/>
      <c r="K669" s="51"/>
    </row>
    <row r="670">
      <c r="E670" s="65"/>
      <c r="F670" s="51"/>
      <c r="G670" s="51"/>
      <c r="H670" s="51"/>
      <c r="I670" s="51"/>
      <c r="J670" s="51"/>
      <c r="K670" s="51"/>
    </row>
    <row r="671">
      <c r="E671" s="65"/>
      <c r="F671" s="51"/>
      <c r="G671" s="51"/>
      <c r="H671" s="51"/>
      <c r="I671" s="51"/>
      <c r="J671" s="51"/>
      <c r="K671" s="51"/>
    </row>
    <row r="672">
      <c r="E672" s="65"/>
      <c r="F672" s="51"/>
      <c r="G672" s="51"/>
      <c r="H672" s="51"/>
      <c r="I672" s="51"/>
      <c r="J672" s="51"/>
      <c r="K672" s="51"/>
    </row>
    <row r="673">
      <c r="E673" s="65"/>
      <c r="F673" s="51"/>
      <c r="G673" s="51"/>
      <c r="H673" s="51"/>
      <c r="I673" s="51"/>
      <c r="J673" s="51"/>
      <c r="K673" s="51"/>
    </row>
    <row r="674">
      <c r="E674" s="65"/>
      <c r="F674" s="51"/>
      <c r="G674" s="51"/>
      <c r="H674" s="51"/>
      <c r="I674" s="51"/>
      <c r="J674" s="51"/>
      <c r="K674" s="51"/>
    </row>
    <row r="675">
      <c r="E675" s="65"/>
      <c r="F675" s="51"/>
      <c r="G675" s="51"/>
      <c r="H675" s="51"/>
      <c r="I675" s="51"/>
      <c r="J675" s="51"/>
      <c r="K675" s="51"/>
    </row>
    <row r="676">
      <c r="E676" s="65"/>
      <c r="F676" s="51"/>
      <c r="G676" s="51"/>
      <c r="H676" s="51"/>
      <c r="I676" s="51"/>
      <c r="J676" s="51"/>
      <c r="K676" s="51"/>
    </row>
    <row r="677">
      <c r="E677" s="65"/>
      <c r="F677" s="51"/>
      <c r="G677" s="51"/>
      <c r="H677" s="51"/>
      <c r="I677" s="51"/>
      <c r="J677" s="51"/>
      <c r="K677" s="51"/>
    </row>
    <row r="678">
      <c r="E678" s="65"/>
      <c r="F678" s="51"/>
      <c r="G678" s="51"/>
      <c r="H678" s="51"/>
      <c r="I678" s="51"/>
      <c r="J678" s="51"/>
      <c r="K678" s="51"/>
    </row>
    <row r="679">
      <c r="E679" s="65"/>
      <c r="F679" s="51"/>
      <c r="G679" s="51"/>
      <c r="H679" s="51"/>
      <c r="I679" s="51"/>
      <c r="J679" s="51"/>
      <c r="K679" s="51"/>
    </row>
    <row r="680">
      <c r="E680" s="65"/>
      <c r="F680" s="51"/>
      <c r="G680" s="51"/>
      <c r="H680" s="51"/>
      <c r="I680" s="51"/>
      <c r="J680" s="51"/>
      <c r="K680" s="51"/>
    </row>
    <row r="681">
      <c r="E681" s="65"/>
      <c r="F681" s="51"/>
      <c r="G681" s="51"/>
      <c r="H681" s="51"/>
      <c r="I681" s="51"/>
      <c r="J681" s="51"/>
      <c r="K681" s="51"/>
    </row>
    <row r="682">
      <c r="E682" s="65"/>
      <c r="F682" s="51"/>
      <c r="G682" s="51"/>
      <c r="H682" s="51"/>
      <c r="I682" s="51"/>
      <c r="J682" s="51"/>
      <c r="K682" s="51"/>
    </row>
    <row r="683">
      <c r="E683" s="65"/>
      <c r="F683" s="51"/>
      <c r="G683" s="51"/>
      <c r="H683" s="51"/>
      <c r="I683" s="51"/>
      <c r="J683" s="51"/>
      <c r="K683" s="51"/>
    </row>
    <row r="684">
      <c r="E684" s="65"/>
      <c r="F684" s="51"/>
      <c r="G684" s="51"/>
      <c r="H684" s="51"/>
      <c r="I684" s="51"/>
      <c r="J684" s="51"/>
      <c r="K684" s="51"/>
    </row>
    <row r="685">
      <c r="E685" s="65"/>
      <c r="F685" s="51"/>
      <c r="G685" s="51"/>
      <c r="H685" s="51"/>
      <c r="I685" s="51"/>
      <c r="J685" s="51"/>
      <c r="K685" s="51"/>
    </row>
    <row r="686">
      <c r="E686" s="65"/>
      <c r="F686" s="51"/>
      <c r="G686" s="51"/>
      <c r="H686" s="51"/>
      <c r="I686" s="51"/>
      <c r="J686" s="51"/>
      <c r="K686" s="51"/>
    </row>
    <row r="687">
      <c r="E687" s="65"/>
      <c r="F687" s="51"/>
      <c r="G687" s="51"/>
      <c r="H687" s="51"/>
      <c r="I687" s="51"/>
      <c r="J687" s="51"/>
      <c r="K687" s="51"/>
    </row>
    <row r="688">
      <c r="E688" s="65"/>
      <c r="F688" s="51"/>
      <c r="G688" s="51"/>
      <c r="H688" s="51"/>
      <c r="I688" s="51"/>
      <c r="J688" s="51"/>
      <c r="K688" s="51"/>
    </row>
    <row r="689">
      <c r="E689" s="65"/>
      <c r="F689" s="51"/>
      <c r="G689" s="51"/>
      <c r="H689" s="51"/>
      <c r="I689" s="51"/>
      <c r="J689" s="51"/>
      <c r="K689" s="51"/>
    </row>
    <row r="690">
      <c r="E690" s="65"/>
      <c r="F690" s="51"/>
      <c r="G690" s="51"/>
      <c r="H690" s="51"/>
      <c r="I690" s="51"/>
      <c r="J690" s="51"/>
      <c r="K690" s="51"/>
    </row>
    <row r="691">
      <c r="E691" s="65"/>
      <c r="F691" s="51"/>
      <c r="G691" s="51"/>
      <c r="H691" s="51"/>
      <c r="I691" s="51"/>
      <c r="J691" s="51"/>
      <c r="K691" s="51"/>
    </row>
    <row r="692">
      <c r="E692" s="65"/>
      <c r="F692" s="51"/>
      <c r="G692" s="51"/>
      <c r="H692" s="51"/>
      <c r="I692" s="51"/>
      <c r="J692" s="51"/>
      <c r="K692" s="51"/>
    </row>
    <row r="693">
      <c r="E693" s="65"/>
      <c r="F693" s="51"/>
      <c r="G693" s="51"/>
      <c r="H693" s="51"/>
      <c r="I693" s="51"/>
      <c r="J693" s="51"/>
      <c r="K693" s="51"/>
    </row>
    <row r="694">
      <c r="E694" s="65"/>
      <c r="F694" s="51"/>
      <c r="G694" s="51"/>
      <c r="H694" s="51"/>
      <c r="I694" s="51"/>
      <c r="J694" s="51"/>
      <c r="K694" s="51"/>
    </row>
    <row r="695">
      <c r="E695" s="65"/>
      <c r="F695" s="51"/>
      <c r="G695" s="51"/>
      <c r="H695" s="51"/>
      <c r="I695" s="51"/>
      <c r="J695" s="51"/>
      <c r="K695" s="51"/>
    </row>
    <row r="696">
      <c r="E696" s="65"/>
      <c r="F696" s="51"/>
      <c r="G696" s="51"/>
      <c r="H696" s="51"/>
      <c r="I696" s="51"/>
      <c r="J696" s="51"/>
      <c r="K696" s="51"/>
    </row>
    <row r="697">
      <c r="E697" s="65"/>
      <c r="F697" s="51"/>
      <c r="G697" s="51"/>
      <c r="H697" s="51"/>
      <c r="I697" s="51"/>
      <c r="J697" s="51"/>
      <c r="K697" s="51"/>
    </row>
    <row r="698">
      <c r="E698" s="65"/>
      <c r="F698" s="51"/>
      <c r="G698" s="51"/>
      <c r="H698" s="51"/>
      <c r="I698" s="51"/>
      <c r="J698" s="51"/>
      <c r="K698" s="51"/>
    </row>
    <row r="699">
      <c r="E699" s="65"/>
      <c r="F699" s="51"/>
      <c r="G699" s="51"/>
      <c r="H699" s="51"/>
      <c r="I699" s="51"/>
      <c r="J699" s="51"/>
      <c r="K699" s="51"/>
    </row>
    <row r="700">
      <c r="E700" s="65"/>
      <c r="F700" s="51"/>
      <c r="G700" s="51"/>
      <c r="H700" s="51"/>
      <c r="I700" s="51"/>
      <c r="J700" s="51"/>
      <c r="K700" s="51"/>
    </row>
    <row r="701">
      <c r="E701" s="65"/>
      <c r="F701" s="51"/>
      <c r="G701" s="51"/>
      <c r="H701" s="51"/>
      <c r="I701" s="51"/>
      <c r="J701" s="51"/>
      <c r="K701" s="51"/>
    </row>
    <row r="702">
      <c r="E702" s="65"/>
      <c r="F702" s="51"/>
      <c r="G702" s="51"/>
      <c r="H702" s="51"/>
      <c r="I702" s="51"/>
      <c r="J702" s="51"/>
      <c r="K702" s="51"/>
    </row>
    <row r="703">
      <c r="E703" s="65"/>
      <c r="F703" s="51"/>
      <c r="G703" s="51"/>
      <c r="H703" s="51"/>
      <c r="I703" s="51"/>
      <c r="J703" s="51"/>
      <c r="K703" s="51"/>
    </row>
    <row r="704">
      <c r="E704" s="65"/>
      <c r="F704" s="51"/>
      <c r="G704" s="51"/>
      <c r="H704" s="51"/>
      <c r="I704" s="51"/>
      <c r="J704" s="51"/>
      <c r="K704" s="51"/>
    </row>
    <row r="705">
      <c r="E705" s="65"/>
      <c r="F705" s="51"/>
      <c r="G705" s="51"/>
      <c r="H705" s="51"/>
      <c r="I705" s="51"/>
      <c r="J705" s="51"/>
      <c r="K705" s="51"/>
    </row>
    <row r="706">
      <c r="E706" s="65"/>
      <c r="F706" s="51"/>
      <c r="G706" s="51"/>
      <c r="H706" s="51"/>
      <c r="I706" s="51"/>
      <c r="J706" s="51"/>
      <c r="K706" s="51"/>
    </row>
    <row r="707">
      <c r="E707" s="65"/>
      <c r="F707" s="51"/>
      <c r="G707" s="51"/>
      <c r="H707" s="51"/>
      <c r="I707" s="51"/>
      <c r="J707" s="51"/>
      <c r="K707" s="51"/>
    </row>
    <row r="708">
      <c r="E708" s="65"/>
      <c r="F708" s="51"/>
      <c r="G708" s="51"/>
      <c r="H708" s="51"/>
      <c r="I708" s="51"/>
      <c r="J708" s="51"/>
      <c r="K708" s="51"/>
    </row>
    <row r="709">
      <c r="E709" s="65"/>
      <c r="F709" s="51"/>
      <c r="G709" s="51"/>
      <c r="H709" s="51"/>
      <c r="I709" s="51"/>
      <c r="J709" s="51"/>
      <c r="K709" s="51"/>
    </row>
    <row r="710">
      <c r="E710" s="65"/>
      <c r="F710" s="51"/>
      <c r="G710" s="51"/>
      <c r="H710" s="51"/>
      <c r="I710" s="51"/>
      <c r="J710" s="51"/>
      <c r="K710" s="51"/>
    </row>
    <row r="711">
      <c r="E711" s="65"/>
      <c r="F711" s="51"/>
      <c r="G711" s="51"/>
      <c r="H711" s="51"/>
      <c r="I711" s="51"/>
      <c r="J711" s="51"/>
      <c r="K711" s="51"/>
    </row>
    <row r="712">
      <c r="E712" s="65"/>
      <c r="F712" s="51"/>
      <c r="G712" s="51"/>
      <c r="H712" s="51"/>
      <c r="I712" s="51"/>
      <c r="J712" s="51"/>
      <c r="K712" s="51"/>
    </row>
    <row r="713">
      <c r="E713" s="65"/>
      <c r="F713" s="51"/>
      <c r="G713" s="51"/>
      <c r="H713" s="51"/>
      <c r="I713" s="51"/>
      <c r="J713" s="51"/>
      <c r="K713" s="51"/>
    </row>
    <row r="714">
      <c r="E714" s="65"/>
      <c r="F714" s="51"/>
      <c r="G714" s="51"/>
      <c r="H714" s="51"/>
      <c r="I714" s="51"/>
      <c r="J714" s="51"/>
      <c r="K714" s="51"/>
    </row>
    <row r="715">
      <c r="E715" s="65"/>
      <c r="F715" s="51"/>
      <c r="G715" s="51"/>
      <c r="H715" s="51"/>
      <c r="I715" s="51"/>
      <c r="J715" s="51"/>
      <c r="K715" s="51"/>
    </row>
    <row r="716">
      <c r="E716" s="65"/>
      <c r="F716" s="51"/>
      <c r="G716" s="51"/>
      <c r="H716" s="51"/>
      <c r="I716" s="51"/>
      <c r="J716" s="51"/>
      <c r="K716" s="51"/>
    </row>
    <row r="717">
      <c r="E717" s="65"/>
      <c r="F717" s="51"/>
      <c r="G717" s="51"/>
      <c r="H717" s="51"/>
      <c r="I717" s="51"/>
      <c r="J717" s="51"/>
      <c r="K717" s="51"/>
    </row>
    <row r="718">
      <c r="E718" s="65"/>
      <c r="F718" s="51"/>
      <c r="G718" s="51"/>
      <c r="H718" s="51"/>
      <c r="I718" s="51"/>
      <c r="J718" s="51"/>
      <c r="K718" s="51"/>
    </row>
    <row r="719">
      <c r="E719" s="65"/>
      <c r="F719" s="51"/>
      <c r="G719" s="51"/>
      <c r="H719" s="51"/>
      <c r="I719" s="51"/>
      <c r="J719" s="51"/>
      <c r="K719" s="51"/>
    </row>
    <row r="720">
      <c r="E720" s="65"/>
      <c r="F720" s="51"/>
      <c r="G720" s="51"/>
      <c r="H720" s="51"/>
      <c r="I720" s="51"/>
      <c r="J720" s="51"/>
      <c r="K720" s="51"/>
    </row>
    <row r="721">
      <c r="E721" s="65"/>
      <c r="F721" s="51"/>
      <c r="G721" s="51"/>
      <c r="H721" s="51"/>
      <c r="I721" s="51"/>
      <c r="J721" s="51"/>
      <c r="K721" s="51"/>
    </row>
    <row r="722">
      <c r="E722" s="65"/>
      <c r="F722" s="51"/>
      <c r="G722" s="51"/>
      <c r="H722" s="51"/>
      <c r="I722" s="51"/>
      <c r="J722" s="51"/>
      <c r="K722" s="51"/>
    </row>
    <row r="723">
      <c r="E723" s="65"/>
      <c r="F723" s="51"/>
      <c r="G723" s="51"/>
      <c r="H723" s="51"/>
      <c r="I723" s="51"/>
      <c r="J723" s="51"/>
      <c r="K723" s="51"/>
    </row>
    <row r="724">
      <c r="E724" s="65"/>
      <c r="F724" s="51"/>
      <c r="G724" s="51"/>
      <c r="H724" s="51"/>
      <c r="I724" s="51"/>
      <c r="J724" s="51"/>
      <c r="K724" s="51"/>
    </row>
    <row r="725">
      <c r="E725" s="65"/>
      <c r="F725" s="51"/>
      <c r="G725" s="51"/>
      <c r="H725" s="51"/>
      <c r="I725" s="51"/>
      <c r="J725" s="51"/>
      <c r="K725" s="51"/>
    </row>
    <row r="726">
      <c r="E726" s="65"/>
      <c r="F726" s="51"/>
      <c r="G726" s="51"/>
      <c r="H726" s="51"/>
      <c r="I726" s="51"/>
      <c r="J726" s="51"/>
      <c r="K726" s="51"/>
    </row>
    <row r="727">
      <c r="E727" s="65"/>
      <c r="F727" s="51"/>
      <c r="G727" s="51"/>
      <c r="H727" s="51"/>
      <c r="I727" s="51"/>
      <c r="J727" s="51"/>
      <c r="K727" s="51"/>
    </row>
    <row r="728">
      <c r="E728" s="65"/>
      <c r="F728" s="51"/>
      <c r="G728" s="51"/>
      <c r="H728" s="51"/>
      <c r="I728" s="51"/>
      <c r="J728" s="51"/>
      <c r="K728" s="51"/>
    </row>
    <row r="729">
      <c r="E729" s="65"/>
      <c r="F729" s="51"/>
      <c r="G729" s="51"/>
      <c r="H729" s="51"/>
      <c r="I729" s="51"/>
      <c r="J729" s="51"/>
      <c r="K729" s="51"/>
    </row>
    <row r="730">
      <c r="E730" s="65"/>
      <c r="F730" s="51"/>
      <c r="G730" s="51"/>
      <c r="H730" s="51"/>
      <c r="I730" s="51"/>
      <c r="J730" s="51"/>
      <c r="K730" s="51"/>
    </row>
    <row r="731">
      <c r="E731" s="65"/>
      <c r="F731" s="51"/>
      <c r="G731" s="51"/>
      <c r="H731" s="51"/>
      <c r="I731" s="51"/>
      <c r="J731" s="51"/>
      <c r="K731" s="51"/>
    </row>
    <row r="732">
      <c r="E732" s="65"/>
      <c r="F732" s="51"/>
      <c r="G732" s="51"/>
      <c r="H732" s="51"/>
      <c r="I732" s="51"/>
      <c r="J732" s="51"/>
      <c r="K732" s="51"/>
    </row>
    <row r="733">
      <c r="E733" s="65"/>
      <c r="F733" s="51"/>
      <c r="G733" s="51"/>
      <c r="H733" s="51"/>
      <c r="I733" s="51"/>
      <c r="J733" s="51"/>
      <c r="K733" s="51"/>
    </row>
    <row r="734">
      <c r="E734" s="65"/>
      <c r="F734" s="51"/>
      <c r="G734" s="51"/>
      <c r="H734" s="51"/>
      <c r="I734" s="51"/>
      <c r="J734" s="51"/>
      <c r="K734" s="51"/>
    </row>
    <row r="735">
      <c r="E735" s="65"/>
      <c r="F735" s="51"/>
      <c r="G735" s="51"/>
      <c r="H735" s="51"/>
      <c r="I735" s="51"/>
      <c r="J735" s="51"/>
      <c r="K735" s="51"/>
    </row>
    <row r="736">
      <c r="E736" s="65"/>
      <c r="F736" s="51"/>
      <c r="G736" s="51"/>
      <c r="H736" s="51"/>
      <c r="I736" s="51"/>
      <c r="J736" s="51"/>
      <c r="K736" s="51"/>
    </row>
    <row r="737">
      <c r="E737" s="65"/>
      <c r="F737" s="51"/>
      <c r="G737" s="51"/>
      <c r="H737" s="51"/>
      <c r="I737" s="51"/>
      <c r="J737" s="51"/>
      <c r="K737" s="51"/>
    </row>
    <row r="738">
      <c r="E738" s="65"/>
      <c r="F738" s="51"/>
      <c r="G738" s="51"/>
      <c r="H738" s="51"/>
      <c r="I738" s="51"/>
      <c r="J738" s="51"/>
      <c r="K738" s="51"/>
    </row>
    <row r="739">
      <c r="E739" s="65"/>
      <c r="F739" s="51"/>
      <c r="G739" s="51"/>
      <c r="H739" s="51"/>
      <c r="I739" s="51"/>
      <c r="J739" s="51"/>
      <c r="K739" s="51"/>
    </row>
    <row r="740">
      <c r="E740" s="65"/>
      <c r="F740" s="51"/>
      <c r="G740" s="51"/>
      <c r="H740" s="51"/>
      <c r="I740" s="51"/>
      <c r="J740" s="51"/>
      <c r="K740" s="51"/>
    </row>
    <row r="741">
      <c r="E741" s="65"/>
      <c r="F741" s="51"/>
      <c r="G741" s="51"/>
      <c r="H741" s="51"/>
      <c r="I741" s="51"/>
      <c r="J741" s="51"/>
      <c r="K741" s="51"/>
    </row>
    <row r="742">
      <c r="E742" s="65"/>
      <c r="F742" s="51"/>
      <c r="G742" s="51"/>
      <c r="H742" s="51"/>
      <c r="I742" s="51"/>
      <c r="J742" s="51"/>
      <c r="K742" s="51"/>
    </row>
    <row r="743">
      <c r="E743" s="65"/>
      <c r="F743" s="51"/>
      <c r="G743" s="51"/>
      <c r="H743" s="51"/>
      <c r="I743" s="51"/>
      <c r="J743" s="51"/>
      <c r="K743" s="51"/>
    </row>
    <row r="744">
      <c r="E744" s="65"/>
      <c r="F744" s="51"/>
      <c r="G744" s="51"/>
      <c r="H744" s="51"/>
      <c r="I744" s="51"/>
      <c r="J744" s="51"/>
      <c r="K744" s="51"/>
    </row>
    <row r="745">
      <c r="E745" s="65"/>
      <c r="F745" s="51"/>
      <c r="G745" s="51"/>
      <c r="H745" s="51"/>
      <c r="I745" s="51"/>
      <c r="J745" s="51"/>
      <c r="K745" s="51"/>
    </row>
    <row r="746">
      <c r="E746" s="65"/>
      <c r="F746" s="51"/>
      <c r="G746" s="51"/>
      <c r="H746" s="51"/>
      <c r="I746" s="51"/>
      <c r="J746" s="51"/>
      <c r="K746" s="51"/>
    </row>
    <row r="747">
      <c r="E747" s="65"/>
      <c r="F747" s="51"/>
      <c r="G747" s="51"/>
      <c r="H747" s="51"/>
      <c r="I747" s="51"/>
      <c r="J747" s="51"/>
      <c r="K747" s="51"/>
    </row>
    <row r="748">
      <c r="E748" s="65"/>
      <c r="F748" s="51"/>
      <c r="G748" s="51"/>
      <c r="H748" s="51"/>
      <c r="I748" s="51"/>
      <c r="J748" s="51"/>
      <c r="K748" s="51"/>
    </row>
    <row r="749">
      <c r="E749" s="65"/>
      <c r="F749" s="51"/>
      <c r="G749" s="51"/>
      <c r="H749" s="51"/>
      <c r="I749" s="51"/>
      <c r="J749" s="51"/>
      <c r="K749" s="51"/>
    </row>
    <row r="750">
      <c r="E750" s="65"/>
      <c r="F750" s="51"/>
      <c r="G750" s="51"/>
      <c r="H750" s="51"/>
      <c r="I750" s="51"/>
      <c r="J750" s="51"/>
      <c r="K750" s="51"/>
    </row>
    <row r="751">
      <c r="E751" s="65"/>
      <c r="F751" s="51"/>
      <c r="G751" s="51"/>
      <c r="H751" s="51"/>
      <c r="I751" s="51"/>
      <c r="J751" s="51"/>
      <c r="K751" s="51"/>
    </row>
    <row r="752">
      <c r="E752" s="65"/>
      <c r="F752" s="51"/>
      <c r="G752" s="51"/>
      <c r="H752" s="51"/>
      <c r="I752" s="51"/>
      <c r="J752" s="51"/>
      <c r="K752" s="51"/>
    </row>
    <row r="753">
      <c r="E753" s="65"/>
      <c r="F753" s="51"/>
      <c r="G753" s="51"/>
      <c r="H753" s="51"/>
      <c r="I753" s="51"/>
      <c r="J753" s="51"/>
      <c r="K753" s="51"/>
    </row>
    <row r="754">
      <c r="E754" s="65"/>
      <c r="F754" s="51"/>
      <c r="G754" s="51"/>
      <c r="H754" s="51"/>
      <c r="I754" s="51"/>
      <c r="J754" s="51"/>
      <c r="K754" s="51"/>
    </row>
    <row r="755">
      <c r="E755" s="65"/>
      <c r="F755" s="51"/>
      <c r="G755" s="51"/>
      <c r="H755" s="51"/>
      <c r="I755" s="51"/>
      <c r="J755" s="51"/>
      <c r="K755" s="51"/>
    </row>
    <row r="756">
      <c r="E756" s="65"/>
      <c r="F756" s="51"/>
      <c r="G756" s="51"/>
      <c r="H756" s="51"/>
      <c r="I756" s="51"/>
      <c r="J756" s="51"/>
      <c r="K756" s="51"/>
    </row>
    <row r="757">
      <c r="E757" s="65"/>
      <c r="F757" s="51"/>
      <c r="G757" s="51"/>
      <c r="H757" s="51"/>
      <c r="I757" s="51"/>
      <c r="J757" s="51"/>
      <c r="K757" s="51"/>
    </row>
    <row r="758">
      <c r="E758" s="65"/>
      <c r="F758" s="51"/>
      <c r="G758" s="51"/>
      <c r="H758" s="51"/>
      <c r="I758" s="51"/>
      <c r="J758" s="51"/>
      <c r="K758" s="51"/>
    </row>
    <row r="759">
      <c r="E759" s="65"/>
      <c r="F759" s="51"/>
      <c r="G759" s="51"/>
      <c r="H759" s="51"/>
      <c r="I759" s="51"/>
      <c r="J759" s="51"/>
      <c r="K759" s="51"/>
    </row>
    <row r="760">
      <c r="E760" s="65"/>
      <c r="F760" s="51"/>
      <c r="G760" s="51"/>
      <c r="H760" s="51"/>
      <c r="I760" s="51"/>
      <c r="J760" s="51"/>
      <c r="K760" s="51"/>
    </row>
    <row r="761">
      <c r="E761" s="65"/>
      <c r="F761" s="51"/>
      <c r="G761" s="51"/>
      <c r="H761" s="51"/>
      <c r="I761" s="51"/>
      <c r="J761" s="51"/>
      <c r="K761" s="51"/>
    </row>
    <row r="762">
      <c r="E762" s="65"/>
      <c r="F762" s="51"/>
      <c r="G762" s="51"/>
      <c r="H762" s="51"/>
      <c r="I762" s="51"/>
      <c r="J762" s="51"/>
      <c r="K762" s="51"/>
    </row>
    <row r="763">
      <c r="E763" s="65"/>
      <c r="F763" s="51"/>
      <c r="G763" s="51"/>
      <c r="H763" s="51"/>
      <c r="I763" s="51"/>
      <c r="J763" s="51"/>
      <c r="K763" s="51"/>
    </row>
    <row r="764">
      <c r="E764" s="65"/>
      <c r="F764" s="51"/>
      <c r="G764" s="51"/>
      <c r="H764" s="51"/>
      <c r="I764" s="51"/>
      <c r="J764" s="51"/>
      <c r="K764" s="51"/>
    </row>
    <row r="765">
      <c r="E765" s="65"/>
      <c r="F765" s="51"/>
      <c r="G765" s="51"/>
      <c r="H765" s="51"/>
      <c r="I765" s="51"/>
      <c r="J765" s="51"/>
      <c r="K765" s="51"/>
    </row>
    <row r="766">
      <c r="E766" s="65"/>
      <c r="F766" s="51"/>
      <c r="G766" s="51"/>
      <c r="H766" s="51"/>
      <c r="I766" s="51"/>
      <c r="J766" s="51"/>
      <c r="K766" s="51"/>
    </row>
    <row r="767">
      <c r="E767" s="65"/>
      <c r="F767" s="51"/>
      <c r="G767" s="51"/>
      <c r="H767" s="51"/>
      <c r="I767" s="51"/>
      <c r="J767" s="51"/>
      <c r="K767" s="51"/>
    </row>
    <row r="768">
      <c r="E768" s="65"/>
      <c r="F768" s="51"/>
      <c r="G768" s="51"/>
      <c r="H768" s="51"/>
      <c r="I768" s="51"/>
      <c r="J768" s="51"/>
      <c r="K768" s="51"/>
    </row>
    <row r="769">
      <c r="E769" s="65"/>
      <c r="F769" s="51"/>
      <c r="G769" s="51"/>
      <c r="H769" s="51"/>
      <c r="I769" s="51"/>
      <c r="J769" s="51"/>
      <c r="K769" s="51"/>
    </row>
    <row r="770">
      <c r="E770" s="65"/>
      <c r="F770" s="51"/>
      <c r="G770" s="51"/>
      <c r="H770" s="51"/>
      <c r="I770" s="51"/>
      <c r="J770" s="51"/>
      <c r="K770" s="51"/>
    </row>
    <row r="771">
      <c r="E771" s="65"/>
      <c r="F771" s="51"/>
      <c r="G771" s="51"/>
      <c r="H771" s="51"/>
      <c r="I771" s="51"/>
      <c r="J771" s="51"/>
      <c r="K771" s="51"/>
    </row>
    <row r="772">
      <c r="E772" s="65"/>
      <c r="F772" s="51"/>
      <c r="G772" s="51"/>
      <c r="H772" s="51"/>
      <c r="I772" s="51"/>
      <c r="J772" s="51"/>
      <c r="K772" s="51"/>
    </row>
    <row r="773">
      <c r="E773" s="65"/>
      <c r="F773" s="51"/>
      <c r="G773" s="51"/>
      <c r="H773" s="51"/>
      <c r="I773" s="51"/>
      <c r="J773" s="51"/>
      <c r="K773" s="51"/>
    </row>
    <row r="774">
      <c r="E774" s="65"/>
      <c r="F774" s="51"/>
      <c r="G774" s="51"/>
      <c r="H774" s="51"/>
      <c r="I774" s="51"/>
      <c r="J774" s="51"/>
      <c r="K774" s="51"/>
    </row>
    <row r="775">
      <c r="E775" s="65"/>
      <c r="F775" s="51"/>
      <c r="G775" s="51"/>
      <c r="H775" s="51"/>
      <c r="I775" s="51"/>
      <c r="J775" s="51"/>
      <c r="K775" s="51"/>
    </row>
    <row r="776">
      <c r="E776" s="65"/>
      <c r="F776" s="51"/>
      <c r="G776" s="51"/>
      <c r="H776" s="51"/>
      <c r="I776" s="51"/>
      <c r="J776" s="51"/>
      <c r="K776" s="51"/>
    </row>
    <row r="777">
      <c r="E777" s="65"/>
      <c r="F777" s="51"/>
      <c r="G777" s="51"/>
      <c r="H777" s="51"/>
      <c r="I777" s="51"/>
      <c r="J777" s="51"/>
      <c r="K777" s="51"/>
    </row>
    <row r="778">
      <c r="E778" s="65"/>
      <c r="F778" s="51"/>
      <c r="G778" s="51"/>
      <c r="H778" s="51"/>
      <c r="I778" s="51"/>
      <c r="J778" s="51"/>
      <c r="K778" s="51"/>
    </row>
    <row r="779">
      <c r="E779" s="65"/>
      <c r="F779" s="51"/>
      <c r="G779" s="51"/>
      <c r="H779" s="51"/>
      <c r="I779" s="51"/>
      <c r="J779" s="51"/>
      <c r="K779" s="51"/>
    </row>
    <row r="780">
      <c r="E780" s="65"/>
      <c r="F780" s="51"/>
      <c r="G780" s="51"/>
      <c r="H780" s="51"/>
      <c r="I780" s="51"/>
      <c r="J780" s="51"/>
      <c r="K780" s="51"/>
    </row>
    <row r="781">
      <c r="E781" s="65"/>
      <c r="F781" s="51"/>
      <c r="G781" s="51"/>
      <c r="H781" s="51"/>
      <c r="I781" s="51"/>
      <c r="J781" s="51"/>
      <c r="K781" s="51"/>
    </row>
    <row r="782">
      <c r="E782" s="65"/>
      <c r="F782" s="51"/>
      <c r="G782" s="51"/>
      <c r="H782" s="51"/>
      <c r="I782" s="51"/>
      <c r="J782" s="51"/>
      <c r="K782" s="51"/>
    </row>
    <row r="783">
      <c r="E783" s="65"/>
      <c r="F783" s="51"/>
      <c r="G783" s="51"/>
      <c r="H783" s="51"/>
      <c r="I783" s="51"/>
      <c r="J783" s="51"/>
      <c r="K783" s="51"/>
    </row>
    <row r="784">
      <c r="E784" s="65"/>
      <c r="F784" s="51"/>
      <c r="G784" s="51"/>
      <c r="H784" s="51"/>
      <c r="I784" s="51"/>
      <c r="J784" s="51"/>
      <c r="K784" s="51"/>
    </row>
    <row r="785">
      <c r="E785" s="65"/>
      <c r="F785" s="51"/>
      <c r="G785" s="51"/>
      <c r="H785" s="51"/>
      <c r="I785" s="51"/>
      <c r="J785" s="51"/>
      <c r="K785" s="51"/>
    </row>
    <row r="786">
      <c r="E786" s="65"/>
      <c r="F786" s="51"/>
      <c r="G786" s="51"/>
      <c r="H786" s="51"/>
      <c r="I786" s="51"/>
      <c r="J786" s="51"/>
      <c r="K786" s="51"/>
    </row>
    <row r="787">
      <c r="E787" s="65"/>
      <c r="F787" s="51"/>
      <c r="G787" s="51"/>
      <c r="H787" s="51"/>
      <c r="I787" s="51"/>
      <c r="J787" s="51"/>
      <c r="K787" s="51"/>
    </row>
    <row r="788">
      <c r="E788" s="65"/>
      <c r="F788" s="51"/>
      <c r="G788" s="51"/>
      <c r="H788" s="51"/>
      <c r="I788" s="51"/>
      <c r="J788" s="51"/>
      <c r="K788" s="51"/>
    </row>
    <row r="789">
      <c r="E789" s="65"/>
      <c r="F789" s="51"/>
      <c r="G789" s="51"/>
      <c r="H789" s="51"/>
      <c r="I789" s="51"/>
      <c r="J789" s="51"/>
      <c r="K789" s="51"/>
    </row>
    <row r="790">
      <c r="E790" s="65"/>
      <c r="F790" s="51"/>
      <c r="G790" s="51"/>
      <c r="H790" s="51"/>
      <c r="I790" s="51"/>
      <c r="J790" s="51"/>
      <c r="K790" s="51"/>
    </row>
    <row r="791">
      <c r="E791" s="65"/>
      <c r="F791" s="51"/>
      <c r="G791" s="51"/>
      <c r="H791" s="51"/>
      <c r="I791" s="51"/>
      <c r="J791" s="51"/>
      <c r="K791" s="51"/>
    </row>
    <row r="792">
      <c r="E792" s="65"/>
      <c r="F792" s="51"/>
      <c r="G792" s="51"/>
      <c r="H792" s="51"/>
      <c r="I792" s="51"/>
      <c r="J792" s="51"/>
      <c r="K792" s="51"/>
    </row>
    <row r="793">
      <c r="E793" s="65"/>
      <c r="F793" s="51"/>
      <c r="G793" s="51"/>
      <c r="H793" s="51"/>
      <c r="I793" s="51"/>
      <c r="J793" s="51"/>
      <c r="K793" s="51"/>
    </row>
    <row r="794">
      <c r="E794" s="65"/>
      <c r="F794" s="51"/>
      <c r="G794" s="51"/>
      <c r="H794" s="51"/>
      <c r="I794" s="51"/>
      <c r="J794" s="51"/>
      <c r="K794" s="51"/>
    </row>
    <row r="795">
      <c r="E795" s="65"/>
      <c r="F795" s="51"/>
      <c r="G795" s="51"/>
      <c r="H795" s="51"/>
      <c r="I795" s="51"/>
      <c r="J795" s="51"/>
      <c r="K795" s="51"/>
    </row>
    <row r="796">
      <c r="E796" s="65"/>
      <c r="F796" s="51"/>
      <c r="G796" s="51"/>
      <c r="H796" s="51"/>
      <c r="I796" s="51"/>
      <c r="J796" s="51"/>
      <c r="K796" s="51"/>
    </row>
    <row r="797">
      <c r="E797" s="65"/>
      <c r="F797" s="51"/>
      <c r="G797" s="51"/>
      <c r="H797" s="51"/>
      <c r="I797" s="51"/>
      <c r="J797" s="51"/>
      <c r="K797" s="51"/>
    </row>
    <row r="798">
      <c r="E798" s="65"/>
      <c r="F798" s="51"/>
      <c r="G798" s="51"/>
      <c r="H798" s="51"/>
      <c r="I798" s="51"/>
      <c r="J798" s="51"/>
      <c r="K798" s="51"/>
    </row>
    <row r="799">
      <c r="E799" s="65"/>
      <c r="F799" s="51"/>
      <c r="G799" s="51"/>
      <c r="H799" s="51"/>
      <c r="I799" s="51"/>
      <c r="J799" s="51"/>
      <c r="K799" s="51"/>
    </row>
    <row r="800">
      <c r="E800" s="65"/>
      <c r="F800" s="51"/>
      <c r="G800" s="51"/>
      <c r="H800" s="51"/>
      <c r="I800" s="51"/>
      <c r="J800" s="51"/>
      <c r="K800" s="51"/>
    </row>
    <row r="801">
      <c r="E801" s="65"/>
      <c r="F801" s="51"/>
      <c r="G801" s="51"/>
      <c r="H801" s="51"/>
      <c r="I801" s="51"/>
      <c r="J801" s="51"/>
      <c r="K801" s="51"/>
    </row>
    <row r="802">
      <c r="E802" s="65"/>
      <c r="F802" s="51"/>
      <c r="G802" s="51"/>
      <c r="H802" s="51"/>
      <c r="I802" s="51"/>
      <c r="J802" s="51"/>
      <c r="K802" s="51"/>
    </row>
    <row r="803">
      <c r="E803" s="65"/>
      <c r="F803" s="51"/>
      <c r="G803" s="51"/>
      <c r="H803" s="51"/>
      <c r="I803" s="51"/>
      <c r="J803" s="51"/>
      <c r="K803" s="51"/>
    </row>
    <row r="804">
      <c r="E804" s="65"/>
      <c r="F804" s="51"/>
      <c r="G804" s="51"/>
      <c r="H804" s="51"/>
      <c r="I804" s="51"/>
      <c r="J804" s="51"/>
      <c r="K804" s="51"/>
    </row>
    <row r="805">
      <c r="E805" s="65"/>
      <c r="F805" s="51"/>
      <c r="G805" s="51"/>
      <c r="H805" s="51"/>
      <c r="I805" s="51"/>
      <c r="J805" s="51"/>
      <c r="K805" s="51"/>
    </row>
    <row r="806">
      <c r="E806" s="65"/>
      <c r="F806" s="51"/>
      <c r="G806" s="51"/>
      <c r="H806" s="51"/>
      <c r="I806" s="51"/>
      <c r="J806" s="51"/>
      <c r="K806" s="51"/>
    </row>
    <row r="807">
      <c r="E807" s="65"/>
      <c r="F807" s="51"/>
      <c r="G807" s="51"/>
      <c r="H807" s="51"/>
      <c r="I807" s="51"/>
      <c r="J807" s="51"/>
      <c r="K807" s="51"/>
    </row>
    <row r="808">
      <c r="E808" s="65"/>
      <c r="F808" s="51"/>
      <c r="G808" s="51"/>
      <c r="H808" s="51"/>
      <c r="I808" s="51"/>
      <c r="J808" s="51"/>
      <c r="K808" s="51"/>
    </row>
    <row r="809">
      <c r="E809" s="65"/>
      <c r="F809" s="51"/>
      <c r="G809" s="51"/>
      <c r="H809" s="51"/>
      <c r="I809" s="51"/>
      <c r="J809" s="51"/>
      <c r="K809" s="51"/>
    </row>
    <row r="810">
      <c r="E810" s="65"/>
      <c r="F810" s="51"/>
      <c r="G810" s="51"/>
      <c r="H810" s="51"/>
      <c r="I810" s="51"/>
      <c r="J810" s="51"/>
      <c r="K810" s="51"/>
    </row>
    <row r="811">
      <c r="E811" s="65"/>
      <c r="F811" s="51"/>
      <c r="G811" s="51"/>
      <c r="H811" s="51"/>
      <c r="I811" s="51"/>
      <c r="J811" s="51"/>
      <c r="K811" s="51"/>
    </row>
    <row r="812">
      <c r="E812" s="65"/>
      <c r="F812" s="51"/>
      <c r="G812" s="51"/>
      <c r="H812" s="51"/>
      <c r="I812" s="51"/>
      <c r="J812" s="51"/>
      <c r="K812" s="51"/>
    </row>
    <row r="813">
      <c r="E813" s="65"/>
      <c r="F813" s="51"/>
      <c r="G813" s="51"/>
      <c r="H813" s="51"/>
      <c r="I813" s="51"/>
      <c r="J813" s="51"/>
      <c r="K813" s="51"/>
    </row>
    <row r="814">
      <c r="E814" s="65"/>
      <c r="F814" s="51"/>
      <c r="G814" s="51"/>
      <c r="H814" s="51"/>
      <c r="I814" s="51"/>
      <c r="J814" s="51"/>
      <c r="K814" s="51"/>
    </row>
    <row r="815">
      <c r="E815" s="65"/>
      <c r="F815" s="51"/>
      <c r="G815" s="51"/>
      <c r="H815" s="51"/>
      <c r="I815" s="51"/>
      <c r="J815" s="51"/>
      <c r="K815" s="51"/>
    </row>
    <row r="816">
      <c r="E816" s="65"/>
      <c r="F816" s="51"/>
      <c r="G816" s="51"/>
      <c r="H816" s="51"/>
      <c r="I816" s="51"/>
      <c r="J816" s="51"/>
      <c r="K816" s="51"/>
    </row>
    <row r="817">
      <c r="E817" s="65"/>
      <c r="F817" s="51"/>
      <c r="G817" s="51"/>
      <c r="H817" s="51"/>
      <c r="I817" s="51"/>
      <c r="J817" s="51"/>
      <c r="K817" s="51"/>
    </row>
    <row r="818">
      <c r="E818" s="65"/>
      <c r="F818" s="51"/>
      <c r="G818" s="51"/>
      <c r="H818" s="51"/>
      <c r="I818" s="51"/>
      <c r="J818" s="51"/>
      <c r="K818" s="51"/>
    </row>
    <row r="819">
      <c r="E819" s="65"/>
      <c r="F819" s="51"/>
      <c r="G819" s="51"/>
      <c r="H819" s="51"/>
      <c r="I819" s="51"/>
      <c r="J819" s="51"/>
      <c r="K819" s="51"/>
    </row>
    <row r="820">
      <c r="E820" s="65"/>
      <c r="F820" s="51"/>
      <c r="G820" s="51"/>
      <c r="H820" s="51"/>
      <c r="I820" s="51"/>
      <c r="J820" s="51"/>
      <c r="K820" s="51"/>
    </row>
    <row r="821">
      <c r="E821" s="65"/>
      <c r="F821" s="51"/>
      <c r="G821" s="51"/>
      <c r="H821" s="51"/>
      <c r="I821" s="51"/>
      <c r="J821" s="51"/>
      <c r="K821" s="51"/>
    </row>
    <row r="822">
      <c r="E822" s="65"/>
      <c r="F822" s="51"/>
      <c r="G822" s="51"/>
      <c r="H822" s="51"/>
      <c r="I822" s="51"/>
      <c r="J822" s="51"/>
      <c r="K822" s="51"/>
    </row>
    <row r="823">
      <c r="E823" s="65"/>
      <c r="F823" s="51"/>
      <c r="G823" s="51"/>
      <c r="H823" s="51"/>
      <c r="I823" s="51"/>
      <c r="J823" s="51"/>
      <c r="K823" s="51"/>
    </row>
    <row r="824">
      <c r="E824" s="65"/>
      <c r="F824" s="51"/>
      <c r="G824" s="51"/>
      <c r="H824" s="51"/>
      <c r="I824" s="51"/>
      <c r="J824" s="51"/>
      <c r="K824" s="51"/>
    </row>
    <row r="825">
      <c r="E825" s="65"/>
      <c r="F825" s="51"/>
      <c r="G825" s="51"/>
      <c r="H825" s="51"/>
      <c r="I825" s="51"/>
      <c r="J825" s="51"/>
      <c r="K825" s="51"/>
    </row>
    <row r="826">
      <c r="E826" s="65"/>
      <c r="F826" s="51"/>
      <c r="G826" s="51"/>
      <c r="H826" s="51"/>
      <c r="I826" s="51"/>
      <c r="J826" s="51"/>
      <c r="K826" s="51"/>
    </row>
    <row r="827">
      <c r="E827" s="65"/>
      <c r="F827" s="51"/>
      <c r="G827" s="51"/>
      <c r="H827" s="51"/>
      <c r="I827" s="51"/>
      <c r="J827" s="51"/>
      <c r="K827" s="51"/>
    </row>
    <row r="828">
      <c r="E828" s="65"/>
      <c r="F828" s="51"/>
      <c r="G828" s="51"/>
      <c r="H828" s="51"/>
      <c r="I828" s="51"/>
      <c r="J828" s="51"/>
      <c r="K828" s="51"/>
    </row>
    <row r="829">
      <c r="E829" s="65"/>
      <c r="F829" s="51"/>
      <c r="G829" s="51"/>
      <c r="H829" s="51"/>
      <c r="I829" s="51"/>
      <c r="J829" s="51"/>
      <c r="K829" s="51"/>
    </row>
    <row r="830">
      <c r="E830" s="65"/>
      <c r="F830" s="51"/>
      <c r="G830" s="51"/>
      <c r="H830" s="51"/>
      <c r="I830" s="51"/>
      <c r="J830" s="51"/>
      <c r="K830" s="51"/>
    </row>
    <row r="831">
      <c r="E831" s="65"/>
      <c r="F831" s="51"/>
      <c r="G831" s="51"/>
      <c r="H831" s="51"/>
      <c r="I831" s="51"/>
      <c r="J831" s="51"/>
      <c r="K831" s="51"/>
    </row>
    <row r="832">
      <c r="E832" s="65"/>
      <c r="F832" s="51"/>
      <c r="G832" s="51"/>
      <c r="H832" s="51"/>
      <c r="I832" s="51"/>
      <c r="J832" s="51"/>
      <c r="K832" s="51"/>
    </row>
    <row r="833">
      <c r="E833" s="65"/>
      <c r="F833" s="51"/>
      <c r="G833" s="51"/>
      <c r="H833" s="51"/>
      <c r="I833" s="51"/>
      <c r="J833" s="51"/>
      <c r="K833" s="51"/>
    </row>
    <row r="834">
      <c r="E834" s="65"/>
      <c r="F834" s="51"/>
      <c r="G834" s="51"/>
      <c r="H834" s="51"/>
      <c r="I834" s="51"/>
      <c r="J834" s="51"/>
      <c r="K834" s="51"/>
    </row>
    <row r="835">
      <c r="E835" s="65"/>
      <c r="F835" s="51"/>
      <c r="G835" s="51"/>
      <c r="H835" s="51"/>
      <c r="I835" s="51"/>
      <c r="J835" s="51"/>
      <c r="K835" s="51"/>
    </row>
    <row r="836">
      <c r="E836" s="65"/>
      <c r="F836" s="51"/>
      <c r="G836" s="51"/>
      <c r="H836" s="51"/>
      <c r="I836" s="51"/>
      <c r="J836" s="51"/>
      <c r="K836" s="51"/>
    </row>
    <row r="837">
      <c r="E837" s="65"/>
      <c r="F837" s="51"/>
      <c r="G837" s="51"/>
      <c r="H837" s="51"/>
      <c r="I837" s="51"/>
      <c r="J837" s="51"/>
      <c r="K837" s="51"/>
    </row>
    <row r="838">
      <c r="E838" s="65"/>
      <c r="F838" s="51"/>
      <c r="G838" s="51"/>
      <c r="H838" s="51"/>
      <c r="I838" s="51"/>
      <c r="J838" s="51"/>
      <c r="K838" s="51"/>
    </row>
    <row r="839">
      <c r="E839" s="65"/>
      <c r="F839" s="51"/>
      <c r="G839" s="51"/>
      <c r="H839" s="51"/>
      <c r="I839" s="51"/>
      <c r="J839" s="51"/>
      <c r="K839" s="51"/>
    </row>
    <row r="840">
      <c r="E840" s="65"/>
      <c r="F840" s="51"/>
      <c r="G840" s="51"/>
      <c r="H840" s="51"/>
      <c r="I840" s="51"/>
      <c r="J840" s="51"/>
      <c r="K840" s="51"/>
    </row>
    <row r="841">
      <c r="E841" s="65"/>
      <c r="F841" s="51"/>
      <c r="G841" s="51"/>
      <c r="H841" s="51"/>
      <c r="I841" s="51"/>
      <c r="J841" s="51"/>
      <c r="K841" s="51"/>
    </row>
    <row r="842">
      <c r="E842" s="65"/>
      <c r="F842" s="51"/>
      <c r="G842" s="51"/>
      <c r="H842" s="51"/>
      <c r="I842" s="51"/>
      <c r="J842" s="51"/>
      <c r="K842" s="51"/>
    </row>
    <row r="843">
      <c r="E843" s="65"/>
      <c r="F843" s="51"/>
      <c r="G843" s="51"/>
      <c r="H843" s="51"/>
      <c r="I843" s="51"/>
      <c r="J843" s="51"/>
      <c r="K843" s="51"/>
    </row>
    <row r="844">
      <c r="E844" s="65"/>
      <c r="F844" s="51"/>
      <c r="G844" s="51"/>
      <c r="H844" s="51"/>
      <c r="I844" s="51"/>
      <c r="J844" s="51"/>
      <c r="K844" s="51"/>
    </row>
    <row r="845">
      <c r="E845" s="65"/>
      <c r="F845" s="51"/>
      <c r="G845" s="51"/>
      <c r="H845" s="51"/>
      <c r="I845" s="51"/>
      <c r="J845" s="51"/>
      <c r="K845" s="51"/>
    </row>
    <row r="846">
      <c r="E846" s="65"/>
      <c r="F846" s="51"/>
      <c r="G846" s="51"/>
      <c r="H846" s="51"/>
      <c r="I846" s="51"/>
      <c r="J846" s="51"/>
      <c r="K846" s="51"/>
    </row>
    <row r="847">
      <c r="E847" s="65"/>
      <c r="F847" s="51"/>
      <c r="G847" s="51"/>
      <c r="H847" s="51"/>
      <c r="I847" s="51"/>
      <c r="J847" s="51"/>
      <c r="K847" s="51"/>
    </row>
    <row r="848">
      <c r="E848" s="65"/>
      <c r="F848" s="51"/>
      <c r="G848" s="51"/>
      <c r="H848" s="51"/>
      <c r="I848" s="51"/>
      <c r="J848" s="51"/>
      <c r="K848" s="51"/>
    </row>
    <row r="849">
      <c r="E849" s="65"/>
      <c r="F849" s="51"/>
      <c r="G849" s="51"/>
      <c r="H849" s="51"/>
      <c r="I849" s="51"/>
      <c r="J849" s="51"/>
      <c r="K849" s="51"/>
    </row>
    <row r="850">
      <c r="E850" s="65"/>
      <c r="F850" s="51"/>
      <c r="G850" s="51"/>
      <c r="H850" s="51"/>
      <c r="I850" s="51"/>
      <c r="J850" s="51"/>
      <c r="K850" s="51"/>
    </row>
    <row r="851">
      <c r="E851" s="65"/>
      <c r="F851" s="51"/>
      <c r="G851" s="51"/>
      <c r="H851" s="51"/>
      <c r="I851" s="51"/>
      <c r="J851" s="51"/>
      <c r="K851" s="51"/>
    </row>
    <row r="852">
      <c r="E852" s="65"/>
      <c r="F852" s="51"/>
      <c r="G852" s="51"/>
      <c r="H852" s="51"/>
      <c r="I852" s="51"/>
      <c r="J852" s="51"/>
      <c r="K852" s="51"/>
    </row>
    <row r="853">
      <c r="E853" s="65"/>
      <c r="F853" s="51"/>
      <c r="G853" s="51"/>
      <c r="H853" s="51"/>
      <c r="I853" s="51"/>
      <c r="J853" s="51"/>
      <c r="K853" s="51"/>
    </row>
    <row r="854">
      <c r="E854" s="65"/>
      <c r="F854" s="51"/>
      <c r="G854" s="51"/>
      <c r="H854" s="51"/>
      <c r="I854" s="51"/>
      <c r="J854" s="51"/>
      <c r="K854" s="51"/>
    </row>
    <row r="855">
      <c r="E855" s="65"/>
      <c r="F855" s="51"/>
      <c r="G855" s="51"/>
      <c r="H855" s="51"/>
      <c r="I855" s="51"/>
      <c r="J855" s="51"/>
      <c r="K855" s="51"/>
    </row>
    <row r="856">
      <c r="E856" s="65"/>
      <c r="F856" s="51"/>
      <c r="G856" s="51"/>
      <c r="H856" s="51"/>
      <c r="I856" s="51"/>
      <c r="J856" s="51"/>
      <c r="K856" s="51"/>
    </row>
    <row r="857">
      <c r="E857" s="65"/>
      <c r="F857" s="51"/>
      <c r="G857" s="51"/>
      <c r="H857" s="51"/>
      <c r="I857" s="51"/>
      <c r="J857" s="51"/>
      <c r="K857" s="51"/>
    </row>
    <row r="858">
      <c r="E858" s="65"/>
      <c r="F858" s="51"/>
      <c r="G858" s="51"/>
      <c r="H858" s="51"/>
      <c r="I858" s="51"/>
      <c r="J858" s="51"/>
      <c r="K858" s="51"/>
    </row>
    <row r="859">
      <c r="E859" s="65"/>
      <c r="F859" s="51"/>
      <c r="G859" s="51"/>
      <c r="H859" s="51"/>
      <c r="I859" s="51"/>
      <c r="J859" s="51"/>
      <c r="K859" s="51"/>
    </row>
    <row r="860">
      <c r="E860" s="65"/>
      <c r="F860" s="51"/>
      <c r="G860" s="51"/>
      <c r="H860" s="51"/>
      <c r="I860" s="51"/>
      <c r="J860" s="51"/>
      <c r="K860" s="51"/>
    </row>
    <row r="861">
      <c r="E861" s="65"/>
      <c r="F861" s="51"/>
      <c r="G861" s="51"/>
      <c r="H861" s="51"/>
      <c r="I861" s="51"/>
      <c r="J861" s="51"/>
      <c r="K861" s="51"/>
    </row>
    <row r="862">
      <c r="E862" s="65"/>
      <c r="F862" s="51"/>
      <c r="G862" s="51"/>
      <c r="H862" s="51"/>
      <c r="I862" s="51"/>
      <c r="J862" s="51"/>
      <c r="K862" s="51"/>
    </row>
    <row r="863">
      <c r="E863" s="65"/>
      <c r="F863" s="51"/>
      <c r="G863" s="51"/>
      <c r="H863" s="51"/>
      <c r="I863" s="51"/>
      <c r="J863" s="51"/>
      <c r="K863" s="51"/>
    </row>
    <row r="864">
      <c r="E864" s="65"/>
      <c r="F864" s="51"/>
      <c r="G864" s="51"/>
      <c r="H864" s="51"/>
      <c r="I864" s="51"/>
      <c r="J864" s="51"/>
      <c r="K864" s="51"/>
    </row>
    <row r="865">
      <c r="E865" s="65"/>
      <c r="F865" s="51"/>
      <c r="G865" s="51"/>
      <c r="H865" s="51"/>
      <c r="I865" s="51"/>
      <c r="J865" s="51"/>
      <c r="K865" s="51"/>
    </row>
    <row r="866">
      <c r="E866" s="65"/>
      <c r="F866" s="51"/>
      <c r="G866" s="51"/>
      <c r="H866" s="51"/>
      <c r="I866" s="51"/>
      <c r="J866" s="51"/>
      <c r="K866" s="51"/>
    </row>
    <row r="867">
      <c r="E867" s="65"/>
      <c r="F867" s="51"/>
      <c r="G867" s="51"/>
      <c r="H867" s="51"/>
      <c r="I867" s="51"/>
      <c r="J867" s="51"/>
      <c r="K867" s="51"/>
    </row>
    <row r="868">
      <c r="E868" s="65"/>
      <c r="F868" s="51"/>
      <c r="G868" s="51"/>
      <c r="H868" s="51"/>
      <c r="I868" s="51"/>
      <c r="J868" s="51"/>
      <c r="K868" s="51"/>
    </row>
    <row r="869">
      <c r="E869" s="65"/>
      <c r="F869" s="51"/>
      <c r="G869" s="51"/>
      <c r="H869" s="51"/>
      <c r="I869" s="51"/>
      <c r="J869" s="51"/>
      <c r="K869" s="51"/>
    </row>
    <row r="870">
      <c r="E870" s="65"/>
      <c r="F870" s="51"/>
      <c r="G870" s="51"/>
      <c r="H870" s="51"/>
      <c r="I870" s="51"/>
      <c r="J870" s="51"/>
      <c r="K870" s="51"/>
    </row>
    <row r="871">
      <c r="E871" s="65"/>
      <c r="F871" s="51"/>
      <c r="G871" s="51"/>
      <c r="H871" s="51"/>
      <c r="I871" s="51"/>
      <c r="J871" s="51"/>
      <c r="K871" s="51"/>
    </row>
    <row r="872">
      <c r="E872" s="65"/>
      <c r="F872" s="51"/>
      <c r="G872" s="51"/>
      <c r="H872" s="51"/>
      <c r="I872" s="51"/>
      <c r="J872" s="51"/>
      <c r="K872" s="51"/>
    </row>
    <row r="873">
      <c r="E873" s="65"/>
      <c r="F873" s="51"/>
      <c r="G873" s="51"/>
      <c r="H873" s="51"/>
      <c r="I873" s="51"/>
      <c r="J873" s="51"/>
      <c r="K873" s="51"/>
    </row>
    <row r="874">
      <c r="E874" s="65"/>
      <c r="F874" s="51"/>
      <c r="G874" s="51"/>
      <c r="H874" s="51"/>
      <c r="I874" s="51"/>
      <c r="J874" s="51"/>
      <c r="K874" s="51"/>
    </row>
    <row r="875">
      <c r="E875" s="65"/>
      <c r="F875" s="51"/>
      <c r="G875" s="51"/>
      <c r="H875" s="51"/>
      <c r="I875" s="51"/>
      <c r="J875" s="51"/>
      <c r="K875" s="51"/>
    </row>
    <row r="876">
      <c r="E876" s="65"/>
      <c r="F876" s="51"/>
      <c r="G876" s="51"/>
      <c r="H876" s="51"/>
      <c r="I876" s="51"/>
      <c r="J876" s="51"/>
      <c r="K876" s="51"/>
    </row>
    <row r="877">
      <c r="E877" s="65"/>
      <c r="F877" s="51"/>
      <c r="G877" s="51"/>
      <c r="H877" s="51"/>
      <c r="I877" s="51"/>
      <c r="J877" s="51"/>
      <c r="K877" s="51"/>
    </row>
    <row r="878">
      <c r="E878" s="65"/>
      <c r="F878" s="51"/>
      <c r="G878" s="51"/>
      <c r="H878" s="51"/>
      <c r="I878" s="51"/>
      <c r="J878" s="51"/>
      <c r="K878" s="51"/>
    </row>
    <row r="879">
      <c r="E879" s="65"/>
      <c r="F879" s="51"/>
      <c r="G879" s="51"/>
      <c r="H879" s="51"/>
      <c r="I879" s="51"/>
      <c r="J879" s="51"/>
      <c r="K879" s="51"/>
    </row>
    <row r="880">
      <c r="E880" s="65"/>
      <c r="F880" s="51"/>
      <c r="G880" s="51"/>
      <c r="H880" s="51"/>
      <c r="I880" s="51"/>
      <c r="J880" s="51"/>
      <c r="K880" s="51"/>
    </row>
    <row r="881">
      <c r="E881" s="65"/>
      <c r="F881" s="51"/>
      <c r="G881" s="51"/>
      <c r="H881" s="51"/>
      <c r="I881" s="51"/>
      <c r="J881" s="51"/>
      <c r="K881" s="51"/>
    </row>
    <row r="882">
      <c r="E882" s="65"/>
      <c r="F882" s="51"/>
      <c r="G882" s="51"/>
      <c r="H882" s="51"/>
      <c r="I882" s="51"/>
      <c r="J882" s="51"/>
      <c r="K882" s="51"/>
    </row>
    <row r="883">
      <c r="E883" s="65"/>
      <c r="F883" s="51"/>
      <c r="G883" s="51"/>
      <c r="H883" s="51"/>
      <c r="I883" s="51"/>
      <c r="J883" s="51"/>
      <c r="K883" s="51"/>
    </row>
    <row r="884">
      <c r="E884" s="65"/>
      <c r="F884" s="51"/>
      <c r="G884" s="51"/>
      <c r="H884" s="51"/>
      <c r="I884" s="51"/>
      <c r="J884" s="51"/>
      <c r="K884" s="51"/>
    </row>
    <row r="885">
      <c r="E885" s="65"/>
      <c r="F885" s="51"/>
      <c r="G885" s="51"/>
      <c r="H885" s="51"/>
      <c r="I885" s="51"/>
      <c r="J885" s="51"/>
      <c r="K885" s="51"/>
    </row>
    <row r="886">
      <c r="E886" s="65"/>
      <c r="F886" s="51"/>
      <c r="G886" s="51"/>
      <c r="H886" s="51"/>
      <c r="I886" s="51"/>
      <c r="J886" s="51"/>
      <c r="K886" s="51"/>
    </row>
    <row r="887">
      <c r="E887" s="65"/>
      <c r="F887" s="51"/>
      <c r="G887" s="51"/>
      <c r="H887" s="51"/>
      <c r="I887" s="51"/>
      <c r="J887" s="51"/>
      <c r="K887" s="51"/>
    </row>
    <row r="888">
      <c r="E888" s="65"/>
      <c r="F888" s="51"/>
      <c r="G888" s="51"/>
      <c r="H888" s="51"/>
      <c r="I888" s="51"/>
      <c r="J888" s="51"/>
      <c r="K888" s="51"/>
    </row>
    <row r="889">
      <c r="E889" s="65"/>
      <c r="F889" s="51"/>
      <c r="G889" s="51"/>
      <c r="H889" s="51"/>
      <c r="I889" s="51"/>
      <c r="J889" s="51"/>
      <c r="K889" s="51"/>
    </row>
    <row r="890">
      <c r="E890" s="65"/>
      <c r="F890" s="51"/>
      <c r="G890" s="51"/>
      <c r="H890" s="51"/>
      <c r="I890" s="51"/>
      <c r="J890" s="51"/>
      <c r="K890" s="51"/>
    </row>
    <row r="891">
      <c r="E891" s="65"/>
      <c r="F891" s="51"/>
      <c r="G891" s="51"/>
      <c r="H891" s="51"/>
      <c r="I891" s="51"/>
      <c r="J891" s="51"/>
      <c r="K891" s="51"/>
    </row>
    <row r="892">
      <c r="E892" s="65"/>
      <c r="F892" s="51"/>
      <c r="G892" s="51"/>
      <c r="H892" s="51"/>
      <c r="I892" s="51"/>
      <c r="J892" s="51"/>
      <c r="K892" s="51"/>
    </row>
    <row r="893">
      <c r="E893" s="65"/>
      <c r="F893" s="51"/>
      <c r="G893" s="51"/>
      <c r="H893" s="51"/>
      <c r="I893" s="51"/>
      <c r="J893" s="51"/>
      <c r="K893" s="51"/>
    </row>
    <row r="894">
      <c r="E894" s="65"/>
      <c r="F894" s="51"/>
      <c r="G894" s="51"/>
      <c r="H894" s="51"/>
      <c r="I894" s="51"/>
      <c r="J894" s="51"/>
      <c r="K894" s="51"/>
    </row>
    <row r="895">
      <c r="E895" s="65"/>
      <c r="F895" s="51"/>
      <c r="G895" s="51"/>
      <c r="H895" s="51"/>
      <c r="I895" s="51"/>
      <c r="J895" s="51"/>
      <c r="K895" s="51"/>
    </row>
    <row r="896">
      <c r="E896" s="65"/>
      <c r="F896" s="51"/>
      <c r="G896" s="51"/>
      <c r="H896" s="51"/>
      <c r="I896" s="51"/>
      <c r="J896" s="51"/>
      <c r="K896" s="51"/>
    </row>
    <row r="897">
      <c r="E897" s="65"/>
      <c r="F897" s="51"/>
      <c r="G897" s="51"/>
      <c r="H897" s="51"/>
      <c r="I897" s="51"/>
      <c r="J897" s="51"/>
      <c r="K897" s="51"/>
    </row>
    <row r="898">
      <c r="E898" s="65"/>
      <c r="F898" s="51"/>
      <c r="G898" s="51"/>
      <c r="H898" s="51"/>
      <c r="I898" s="51"/>
      <c r="J898" s="51"/>
      <c r="K898" s="51"/>
    </row>
    <row r="899">
      <c r="E899" s="65"/>
      <c r="F899" s="51"/>
      <c r="G899" s="51"/>
      <c r="H899" s="51"/>
      <c r="I899" s="51"/>
      <c r="J899" s="51"/>
      <c r="K899" s="51"/>
    </row>
    <row r="900">
      <c r="E900" s="65"/>
      <c r="F900" s="51"/>
      <c r="G900" s="51"/>
      <c r="H900" s="51"/>
      <c r="I900" s="51"/>
      <c r="J900" s="51"/>
      <c r="K900" s="51"/>
    </row>
    <row r="901">
      <c r="E901" s="65"/>
      <c r="F901" s="51"/>
      <c r="G901" s="51"/>
      <c r="H901" s="51"/>
      <c r="I901" s="51"/>
      <c r="J901" s="51"/>
      <c r="K901" s="51"/>
    </row>
    <row r="902">
      <c r="E902" s="65"/>
      <c r="F902" s="51"/>
      <c r="G902" s="51"/>
      <c r="H902" s="51"/>
      <c r="I902" s="51"/>
      <c r="J902" s="51"/>
      <c r="K902" s="51"/>
    </row>
    <row r="903">
      <c r="E903" s="65"/>
      <c r="F903" s="51"/>
      <c r="G903" s="51"/>
      <c r="H903" s="51"/>
      <c r="I903" s="51"/>
      <c r="J903" s="51"/>
      <c r="K903" s="51"/>
    </row>
    <row r="904">
      <c r="E904" s="65"/>
      <c r="F904" s="51"/>
      <c r="G904" s="51"/>
      <c r="H904" s="51"/>
      <c r="I904" s="51"/>
      <c r="J904" s="51"/>
      <c r="K904" s="51"/>
    </row>
    <row r="905">
      <c r="E905" s="65"/>
      <c r="F905" s="51"/>
      <c r="G905" s="51"/>
      <c r="H905" s="51"/>
      <c r="I905" s="51"/>
      <c r="J905" s="51"/>
      <c r="K905" s="51"/>
    </row>
    <row r="906">
      <c r="E906" s="65"/>
      <c r="F906" s="51"/>
      <c r="G906" s="51"/>
      <c r="H906" s="51"/>
      <c r="I906" s="51"/>
      <c r="J906" s="51"/>
      <c r="K906" s="51"/>
    </row>
    <row r="907">
      <c r="E907" s="65"/>
      <c r="F907" s="51"/>
      <c r="G907" s="51"/>
      <c r="H907" s="51"/>
      <c r="I907" s="51"/>
      <c r="J907" s="51"/>
      <c r="K907" s="51"/>
    </row>
    <row r="908">
      <c r="E908" s="65"/>
      <c r="F908" s="51"/>
      <c r="G908" s="51"/>
      <c r="H908" s="51"/>
      <c r="I908" s="51"/>
      <c r="J908" s="51"/>
      <c r="K908" s="51"/>
    </row>
    <row r="909">
      <c r="E909" s="65"/>
      <c r="F909" s="51"/>
      <c r="G909" s="51"/>
      <c r="H909" s="51"/>
      <c r="I909" s="51"/>
      <c r="J909" s="51"/>
      <c r="K909" s="51"/>
    </row>
    <row r="910">
      <c r="E910" s="65"/>
      <c r="F910" s="51"/>
      <c r="G910" s="51"/>
      <c r="H910" s="51"/>
      <c r="I910" s="51"/>
      <c r="J910" s="51"/>
      <c r="K910" s="51"/>
    </row>
    <row r="911">
      <c r="E911" s="65"/>
      <c r="F911" s="51"/>
      <c r="G911" s="51"/>
      <c r="H911" s="51"/>
      <c r="I911" s="51"/>
      <c r="J911" s="51"/>
      <c r="K911" s="51"/>
    </row>
    <row r="912">
      <c r="E912" s="65"/>
      <c r="F912" s="51"/>
      <c r="G912" s="51"/>
      <c r="H912" s="51"/>
      <c r="I912" s="51"/>
      <c r="J912" s="51"/>
      <c r="K912" s="51"/>
    </row>
    <row r="913">
      <c r="E913" s="65"/>
      <c r="F913" s="51"/>
      <c r="G913" s="51"/>
      <c r="H913" s="51"/>
      <c r="I913" s="51"/>
      <c r="J913" s="51"/>
      <c r="K913" s="51"/>
    </row>
    <row r="914">
      <c r="E914" s="65"/>
      <c r="F914" s="51"/>
      <c r="G914" s="51"/>
      <c r="H914" s="51"/>
      <c r="I914" s="51"/>
      <c r="J914" s="51"/>
      <c r="K914" s="51"/>
    </row>
    <row r="915">
      <c r="E915" s="65"/>
      <c r="F915" s="51"/>
      <c r="G915" s="51"/>
      <c r="H915" s="51"/>
      <c r="I915" s="51"/>
      <c r="J915" s="51"/>
      <c r="K915" s="51"/>
    </row>
    <row r="916">
      <c r="E916" s="65"/>
      <c r="F916" s="51"/>
      <c r="G916" s="51"/>
      <c r="H916" s="51"/>
      <c r="I916" s="51"/>
      <c r="J916" s="51"/>
      <c r="K916" s="51"/>
    </row>
    <row r="917">
      <c r="E917" s="65"/>
      <c r="F917" s="51"/>
      <c r="G917" s="51"/>
      <c r="H917" s="51"/>
      <c r="I917" s="51"/>
      <c r="J917" s="51"/>
      <c r="K917" s="51"/>
    </row>
    <row r="918">
      <c r="E918" s="65"/>
      <c r="F918" s="51"/>
      <c r="G918" s="51"/>
      <c r="H918" s="51"/>
      <c r="I918" s="51"/>
      <c r="J918" s="51"/>
      <c r="K918" s="51"/>
    </row>
    <row r="919">
      <c r="E919" s="65"/>
      <c r="F919" s="51"/>
      <c r="G919" s="51"/>
      <c r="H919" s="51"/>
      <c r="I919" s="51"/>
      <c r="J919" s="51"/>
      <c r="K919" s="51"/>
    </row>
    <row r="920">
      <c r="E920" s="65"/>
      <c r="F920" s="51"/>
      <c r="G920" s="51"/>
      <c r="H920" s="51"/>
      <c r="I920" s="51"/>
      <c r="J920" s="51"/>
      <c r="K920" s="51"/>
    </row>
    <row r="921">
      <c r="E921" s="65"/>
      <c r="F921" s="51"/>
      <c r="G921" s="51"/>
      <c r="H921" s="51"/>
      <c r="I921" s="51"/>
      <c r="J921" s="51"/>
      <c r="K921" s="51"/>
    </row>
    <row r="922">
      <c r="E922" s="65"/>
      <c r="F922" s="51"/>
      <c r="G922" s="51"/>
      <c r="H922" s="51"/>
      <c r="I922" s="51"/>
      <c r="J922" s="51"/>
      <c r="K922" s="51"/>
    </row>
    <row r="923">
      <c r="E923" s="65"/>
      <c r="F923" s="51"/>
      <c r="G923" s="51"/>
      <c r="H923" s="51"/>
      <c r="I923" s="51"/>
      <c r="J923" s="51"/>
      <c r="K923" s="51"/>
    </row>
    <row r="924">
      <c r="E924" s="65"/>
      <c r="F924" s="51"/>
      <c r="G924" s="51"/>
      <c r="H924" s="51"/>
      <c r="I924" s="51"/>
      <c r="J924" s="51"/>
      <c r="K924" s="51"/>
    </row>
    <row r="925">
      <c r="E925" s="65"/>
      <c r="F925" s="51"/>
      <c r="G925" s="51"/>
      <c r="H925" s="51"/>
      <c r="I925" s="51"/>
      <c r="J925" s="51"/>
      <c r="K925" s="51"/>
    </row>
    <row r="926">
      <c r="E926" s="65"/>
      <c r="F926" s="51"/>
      <c r="G926" s="51"/>
      <c r="H926" s="51"/>
      <c r="I926" s="51"/>
      <c r="J926" s="51"/>
      <c r="K926" s="51"/>
    </row>
    <row r="927">
      <c r="E927" s="65"/>
      <c r="F927" s="51"/>
      <c r="G927" s="51"/>
      <c r="H927" s="51"/>
      <c r="I927" s="51"/>
      <c r="J927" s="51"/>
      <c r="K927" s="51"/>
    </row>
    <row r="928">
      <c r="E928" s="65"/>
      <c r="F928" s="51"/>
      <c r="G928" s="51"/>
      <c r="H928" s="51"/>
      <c r="I928" s="51"/>
      <c r="J928" s="51"/>
      <c r="K928" s="51"/>
    </row>
    <row r="929">
      <c r="E929" s="65"/>
      <c r="F929" s="51"/>
      <c r="G929" s="51"/>
      <c r="H929" s="51"/>
      <c r="I929" s="51"/>
      <c r="J929" s="51"/>
      <c r="K929" s="51"/>
    </row>
    <row r="930">
      <c r="E930" s="65"/>
      <c r="F930" s="51"/>
      <c r="G930" s="51"/>
      <c r="H930" s="51"/>
      <c r="I930" s="51"/>
      <c r="J930" s="51"/>
      <c r="K930" s="51"/>
    </row>
    <row r="931">
      <c r="E931" s="65"/>
      <c r="F931" s="51"/>
      <c r="G931" s="51"/>
      <c r="H931" s="51"/>
      <c r="I931" s="51"/>
      <c r="J931" s="51"/>
      <c r="K931" s="51"/>
    </row>
    <row r="932">
      <c r="E932" s="65"/>
      <c r="F932" s="51"/>
      <c r="G932" s="51"/>
      <c r="H932" s="51"/>
      <c r="I932" s="51"/>
      <c r="J932" s="51"/>
      <c r="K932" s="51"/>
    </row>
    <row r="933">
      <c r="E933" s="65"/>
      <c r="F933" s="51"/>
      <c r="G933" s="51"/>
      <c r="H933" s="51"/>
      <c r="I933" s="51"/>
      <c r="J933" s="51"/>
      <c r="K933" s="51"/>
    </row>
    <row r="934">
      <c r="E934" s="65"/>
      <c r="F934" s="51"/>
      <c r="G934" s="51"/>
      <c r="H934" s="51"/>
      <c r="I934" s="51"/>
      <c r="J934" s="51"/>
      <c r="K934" s="51"/>
    </row>
    <row r="935">
      <c r="E935" s="65"/>
      <c r="F935" s="51"/>
      <c r="G935" s="51"/>
      <c r="H935" s="51"/>
      <c r="I935" s="51"/>
      <c r="J935" s="51"/>
      <c r="K935" s="51"/>
    </row>
    <row r="936">
      <c r="E936" s="65"/>
      <c r="F936" s="51"/>
      <c r="G936" s="51"/>
      <c r="H936" s="51"/>
      <c r="I936" s="51"/>
      <c r="J936" s="51"/>
      <c r="K936" s="51"/>
    </row>
    <row r="937">
      <c r="E937" s="65"/>
      <c r="F937" s="51"/>
      <c r="G937" s="51"/>
      <c r="H937" s="51"/>
      <c r="I937" s="51"/>
      <c r="J937" s="51"/>
      <c r="K937" s="51"/>
    </row>
    <row r="938">
      <c r="E938" s="65"/>
      <c r="F938" s="51"/>
      <c r="G938" s="51"/>
      <c r="H938" s="51"/>
      <c r="I938" s="51"/>
      <c r="J938" s="51"/>
      <c r="K938" s="51"/>
    </row>
    <row r="939">
      <c r="E939" s="65"/>
      <c r="F939" s="51"/>
      <c r="G939" s="51"/>
      <c r="H939" s="51"/>
      <c r="I939" s="51"/>
      <c r="J939" s="51"/>
      <c r="K939" s="51"/>
    </row>
    <row r="940">
      <c r="E940" s="65"/>
      <c r="F940" s="51"/>
      <c r="G940" s="51"/>
      <c r="H940" s="51"/>
      <c r="I940" s="51"/>
      <c r="J940" s="51"/>
      <c r="K940" s="51"/>
    </row>
    <row r="941">
      <c r="E941" s="65"/>
      <c r="F941" s="51"/>
      <c r="G941" s="51"/>
      <c r="H941" s="51"/>
      <c r="I941" s="51"/>
      <c r="J941" s="51"/>
      <c r="K941" s="51"/>
    </row>
    <row r="942">
      <c r="E942" s="65"/>
      <c r="F942" s="51"/>
      <c r="G942" s="51"/>
      <c r="H942" s="51"/>
      <c r="I942" s="51"/>
      <c r="J942" s="51"/>
      <c r="K942" s="51"/>
    </row>
    <row r="943">
      <c r="E943" s="65"/>
      <c r="F943" s="51"/>
      <c r="G943" s="51"/>
      <c r="H943" s="51"/>
      <c r="I943" s="51"/>
      <c r="J943" s="51"/>
      <c r="K943" s="51"/>
    </row>
    <row r="944">
      <c r="E944" s="65"/>
      <c r="F944" s="51"/>
      <c r="G944" s="51"/>
      <c r="H944" s="51"/>
      <c r="I944" s="51"/>
      <c r="J944" s="51"/>
      <c r="K944" s="51"/>
    </row>
    <row r="945">
      <c r="E945" s="65"/>
      <c r="F945" s="51"/>
      <c r="G945" s="51"/>
      <c r="H945" s="51"/>
      <c r="I945" s="51"/>
      <c r="J945" s="51"/>
      <c r="K945" s="51"/>
    </row>
    <row r="946">
      <c r="E946" s="65"/>
      <c r="F946" s="51"/>
      <c r="G946" s="51"/>
      <c r="H946" s="51"/>
      <c r="I946" s="51"/>
      <c r="J946" s="51"/>
      <c r="K946" s="51"/>
    </row>
    <row r="947">
      <c r="E947" s="65"/>
      <c r="F947" s="51"/>
      <c r="G947" s="51"/>
      <c r="H947" s="51"/>
      <c r="I947" s="51"/>
      <c r="J947" s="51"/>
      <c r="K947" s="51"/>
    </row>
    <row r="948">
      <c r="E948" s="65"/>
      <c r="F948" s="51"/>
      <c r="G948" s="51"/>
      <c r="H948" s="51"/>
      <c r="I948" s="51"/>
      <c r="J948" s="51"/>
      <c r="K948" s="51"/>
    </row>
    <row r="949">
      <c r="E949" s="65"/>
      <c r="F949" s="51"/>
      <c r="G949" s="51"/>
      <c r="H949" s="51"/>
      <c r="I949" s="51"/>
      <c r="J949" s="51"/>
      <c r="K949" s="51"/>
    </row>
    <row r="950">
      <c r="E950" s="65"/>
      <c r="F950" s="51"/>
      <c r="G950" s="51"/>
      <c r="H950" s="51"/>
      <c r="I950" s="51"/>
      <c r="J950" s="51"/>
      <c r="K950" s="51"/>
    </row>
    <row r="951">
      <c r="E951" s="65"/>
      <c r="F951" s="51"/>
      <c r="G951" s="51"/>
      <c r="H951" s="51"/>
      <c r="I951" s="51"/>
      <c r="J951" s="51"/>
      <c r="K951" s="51"/>
    </row>
    <row r="952">
      <c r="E952" s="65"/>
      <c r="F952" s="51"/>
      <c r="G952" s="51"/>
      <c r="H952" s="51"/>
      <c r="I952" s="51"/>
      <c r="J952" s="51"/>
      <c r="K952" s="51"/>
    </row>
    <row r="953">
      <c r="E953" s="65"/>
      <c r="F953" s="51"/>
      <c r="G953" s="51"/>
      <c r="H953" s="51"/>
      <c r="I953" s="51"/>
      <c r="J953" s="51"/>
      <c r="K953" s="51"/>
    </row>
    <row r="954">
      <c r="E954" s="65"/>
      <c r="F954" s="51"/>
      <c r="G954" s="51"/>
      <c r="H954" s="51"/>
      <c r="I954" s="51"/>
      <c r="J954" s="51"/>
      <c r="K954" s="51"/>
    </row>
    <row r="955">
      <c r="E955" s="65"/>
      <c r="F955" s="51"/>
      <c r="G955" s="51"/>
      <c r="H955" s="51"/>
      <c r="I955" s="51"/>
      <c r="J955" s="51"/>
      <c r="K955" s="51"/>
    </row>
    <row r="956">
      <c r="E956" s="65"/>
      <c r="F956" s="51"/>
      <c r="G956" s="51"/>
      <c r="H956" s="51"/>
      <c r="I956" s="51"/>
      <c r="J956" s="51"/>
      <c r="K956" s="51"/>
    </row>
    <row r="957">
      <c r="E957" s="65"/>
      <c r="F957" s="51"/>
      <c r="G957" s="51"/>
      <c r="H957" s="51"/>
      <c r="I957" s="51"/>
      <c r="J957" s="51"/>
      <c r="K957" s="51"/>
    </row>
    <row r="958">
      <c r="E958" s="65"/>
      <c r="F958" s="51"/>
      <c r="G958" s="51"/>
      <c r="H958" s="51"/>
      <c r="I958" s="51"/>
      <c r="J958" s="51"/>
      <c r="K958" s="51"/>
    </row>
    <row r="959">
      <c r="E959" s="65"/>
      <c r="F959" s="51"/>
      <c r="G959" s="51"/>
      <c r="H959" s="51"/>
      <c r="I959" s="51"/>
      <c r="J959" s="51"/>
      <c r="K959" s="51"/>
    </row>
    <row r="960">
      <c r="E960" s="65"/>
      <c r="F960" s="51"/>
      <c r="G960" s="51"/>
      <c r="H960" s="51"/>
      <c r="I960" s="51"/>
      <c r="J960" s="51"/>
      <c r="K960" s="51"/>
    </row>
    <row r="961">
      <c r="E961" s="65"/>
      <c r="F961" s="51"/>
      <c r="G961" s="51"/>
      <c r="H961" s="51"/>
      <c r="I961" s="51"/>
      <c r="J961" s="51"/>
      <c r="K961" s="51"/>
    </row>
    <row r="962">
      <c r="E962" s="65"/>
      <c r="F962" s="51"/>
      <c r="G962" s="51"/>
      <c r="H962" s="51"/>
      <c r="I962" s="51"/>
      <c r="J962" s="51"/>
      <c r="K962" s="51"/>
    </row>
    <row r="963">
      <c r="E963" s="65"/>
      <c r="F963" s="51"/>
      <c r="G963" s="51"/>
      <c r="H963" s="51"/>
      <c r="I963" s="51"/>
      <c r="J963" s="51"/>
      <c r="K963" s="51"/>
    </row>
    <row r="964">
      <c r="E964" s="65"/>
      <c r="F964" s="51"/>
      <c r="G964" s="51"/>
      <c r="H964" s="51"/>
      <c r="I964" s="51"/>
      <c r="J964" s="51"/>
      <c r="K964" s="51"/>
    </row>
    <row r="965">
      <c r="E965" s="65"/>
      <c r="F965" s="51"/>
      <c r="G965" s="51"/>
      <c r="H965" s="51"/>
      <c r="I965" s="51"/>
      <c r="J965" s="51"/>
      <c r="K965" s="51"/>
    </row>
    <row r="966">
      <c r="E966" s="65"/>
      <c r="F966" s="51"/>
      <c r="G966" s="51"/>
      <c r="H966" s="51"/>
      <c r="I966" s="51"/>
      <c r="J966" s="51"/>
      <c r="K966" s="51"/>
    </row>
    <row r="967">
      <c r="E967" s="65"/>
      <c r="F967" s="51"/>
      <c r="G967" s="51"/>
      <c r="H967" s="51"/>
      <c r="I967" s="51"/>
      <c r="J967" s="51"/>
      <c r="K967" s="51"/>
    </row>
    <row r="968">
      <c r="E968" s="65"/>
      <c r="F968" s="51"/>
      <c r="G968" s="51"/>
      <c r="H968" s="51"/>
      <c r="I968" s="51"/>
      <c r="J968" s="51"/>
      <c r="K968" s="51"/>
    </row>
    <row r="969">
      <c r="E969" s="65"/>
      <c r="F969" s="51"/>
      <c r="G969" s="51"/>
      <c r="H969" s="51"/>
      <c r="I969" s="51"/>
      <c r="J969" s="51"/>
      <c r="K969" s="51"/>
    </row>
    <row r="970">
      <c r="E970" s="65"/>
      <c r="F970" s="51"/>
      <c r="G970" s="51"/>
      <c r="H970" s="51"/>
      <c r="I970" s="51"/>
      <c r="J970" s="51"/>
      <c r="K970" s="51"/>
    </row>
    <row r="971">
      <c r="E971" s="65"/>
      <c r="F971" s="51"/>
      <c r="G971" s="51"/>
      <c r="H971" s="51"/>
      <c r="I971" s="51"/>
      <c r="J971" s="51"/>
      <c r="K971" s="51"/>
    </row>
    <row r="972">
      <c r="E972" s="65"/>
      <c r="F972" s="51"/>
      <c r="G972" s="51"/>
      <c r="H972" s="51"/>
      <c r="I972" s="51"/>
      <c r="J972" s="51"/>
      <c r="K972" s="51"/>
    </row>
    <row r="973">
      <c r="E973" s="65"/>
      <c r="F973" s="51"/>
      <c r="G973" s="51"/>
      <c r="H973" s="51"/>
      <c r="I973" s="51"/>
      <c r="J973" s="51"/>
      <c r="K973" s="51"/>
    </row>
    <row r="974">
      <c r="E974" s="65"/>
      <c r="F974" s="51"/>
      <c r="G974" s="51"/>
      <c r="H974" s="51"/>
      <c r="I974" s="51"/>
      <c r="J974" s="51"/>
      <c r="K974" s="51"/>
    </row>
    <row r="975">
      <c r="E975" s="65"/>
      <c r="F975" s="51"/>
      <c r="G975" s="51"/>
      <c r="H975" s="51"/>
      <c r="I975" s="51"/>
      <c r="J975" s="51"/>
      <c r="K975" s="51"/>
    </row>
    <row r="976">
      <c r="E976" s="65"/>
      <c r="F976" s="51"/>
      <c r="G976" s="51"/>
      <c r="H976" s="51"/>
      <c r="I976" s="51"/>
      <c r="J976" s="51"/>
      <c r="K976" s="51"/>
    </row>
    <row r="977">
      <c r="E977" s="65"/>
      <c r="F977" s="51"/>
      <c r="G977" s="51"/>
      <c r="H977" s="51"/>
      <c r="I977" s="51"/>
      <c r="J977" s="51"/>
      <c r="K977" s="51"/>
    </row>
    <row r="978">
      <c r="E978" s="65"/>
      <c r="F978" s="51"/>
      <c r="G978" s="51"/>
      <c r="H978" s="51"/>
      <c r="I978" s="51"/>
      <c r="J978" s="51"/>
      <c r="K978" s="51"/>
    </row>
    <row r="979">
      <c r="E979" s="65"/>
      <c r="F979" s="51"/>
      <c r="G979" s="51"/>
      <c r="H979" s="51"/>
      <c r="I979" s="51"/>
      <c r="J979" s="51"/>
      <c r="K979" s="51"/>
    </row>
    <row r="980">
      <c r="E980" s="65"/>
      <c r="F980" s="51"/>
      <c r="G980" s="51"/>
      <c r="H980" s="51"/>
      <c r="I980" s="51"/>
      <c r="J980" s="51"/>
      <c r="K980" s="51"/>
    </row>
    <row r="981">
      <c r="E981" s="65"/>
      <c r="F981" s="51"/>
      <c r="G981" s="51"/>
      <c r="H981" s="51"/>
      <c r="I981" s="51"/>
      <c r="J981" s="51"/>
      <c r="K981" s="51"/>
    </row>
    <row r="982">
      <c r="E982" s="65"/>
      <c r="F982" s="51"/>
      <c r="G982" s="51"/>
      <c r="H982" s="51"/>
      <c r="I982" s="51"/>
      <c r="J982" s="51"/>
      <c r="K982" s="51"/>
    </row>
    <row r="983">
      <c r="E983" s="65"/>
      <c r="F983" s="51"/>
      <c r="G983" s="51"/>
      <c r="H983" s="51"/>
      <c r="I983" s="51"/>
      <c r="J983" s="51"/>
      <c r="K983" s="51"/>
    </row>
    <row r="984">
      <c r="E984" s="65"/>
      <c r="F984" s="51"/>
      <c r="G984" s="51"/>
      <c r="H984" s="51"/>
      <c r="I984" s="51"/>
      <c r="J984" s="51"/>
      <c r="K984" s="51"/>
    </row>
    <row r="985">
      <c r="E985" s="65"/>
      <c r="F985" s="51"/>
      <c r="G985" s="51"/>
      <c r="H985" s="51"/>
      <c r="I985" s="51"/>
      <c r="J985" s="51"/>
      <c r="K985" s="51"/>
    </row>
    <row r="986">
      <c r="E986" s="65"/>
      <c r="F986" s="51"/>
      <c r="G986" s="51"/>
      <c r="H986" s="51"/>
      <c r="I986" s="51"/>
      <c r="J986" s="51"/>
      <c r="K986" s="51"/>
    </row>
    <row r="987">
      <c r="E987" s="65"/>
      <c r="F987" s="51"/>
      <c r="G987" s="51"/>
      <c r="H987" s="51"/>
      <c r="I987" s="51"/>
      <c r="J987" s="51"/>
      <c r="K987" s="51"/>
    </row>
    <row r="988">
      <c r="E988" s="65"/>
      <c r="F988" s="51"/>
      <c r="G988" s="51"/>
      <c r="H988" s="51"/>
      <c r="I988" s="51"/>
      <c r="J988" s="51"/>
      <c r="K988" s="51"/>
    </row>
    <row r="989">
      <c r="E989" s="65"/>
      <c r="F989" s="51"/>
      <c r="G989" s="51"/>
      <c r="H989" s="51"/>
      <c r="I989" s="51"/>
      <c r="J989" s="51"/>
      <c r="K989" s="51"/>
    </row>
    <row r="990">
      <c r="E990" s="65"/>
      <c r="F990" s="51"/>
      <c r="G990" s="51"/>
      <c r="H990" s="51"/>
      <c r="I990" s="51"/>
      <c r="J990" s="51"/>
      <c r="K990" s="51"/>
    </row>
    <row r="991">
      <c r="E991" s="65"/>
      <c r="F991" s="51"/>
      <c r="G991" s="51"/>
      <c r="H991" s="51"/>
      <c r="I991" s="51"/>
      <c r="J991" s="51"/>
      <c r="K991" s="51"/>
    </row>
    <row r="992">
      <c r="E992" s="65"/>
      <c r="F992" s="51"/>
      <c r="G992" s="51"/>
      <c r="H992" s="51"/>
      <c r="I992" s="51"/>
      <c r="J992" s="51"/>
      <c r="K992" s="51"/>
    </row>
    <row r="993">
      <c r="E993" s="65"/>
      <c r="F993" s="51"/>
      <c r="G993" s="51"/>
      <c r="H993" s="51"/>
      <c r="I993" s="51"/>
      <c r="J993" s="51"/>
      <c r="K993" s="51"/>
    </row>
    <row r="994">
      <c r="E994" s="65"/>
      <c r="F994" s="51"/>
      <c r="G994" s="51"/>
      <c r="H994" s="51"/>
      <c r="I994" s="51"/>
      <c r="J994" s="51"/>
      <c r="K994" s="51"/>
    </row>
    <row r="995">
      <c r="E995" s="65"/>
      <c r="F995" s="51"/>
      <c r="G995" s="51"/>
      <c r="H995" s="51"/>
      <c r="I995" s="51"/>
      <c r="J995" s="51"/>
      <c r="K995" s="51"/>
    </row>
    <row r="996">
      <c r="E996" s="65"/>
      <c r="F996" s="51"/>
      <c r="G996" s="51"/>
      <c r="H996" s="51"/>
      <c r="I996" s="51"/>
      <c r="J996" s="51"/>
      <c r="K996" s="51"/>
    </row>
    <row r="997">
      <c r="E997" s="65"/>
      <c r="F997" s="51"/>
      <c r="G997" s="51"/>
      <c r="H997" s="51"/>
      <c r="I997" s="51"/>
      <c r="J997" s="51"/>
      <c r="K997" s="51"/>
    </row>
    <row r="998">
      <c r="E998" s="65"/>
      <c r="F998" s="51"/>
      <c r="G998" s="51"/>
      <c r="H998" s="51"/>
      <c r="I998" s="51"/>
      <c r="J998" s="51"/>
      <c r="K998" s="51"/>
    </row>
    <row r="999">
      <c r="E999" s="65"/>
      <c r="F999" s="51"/>
      <c r="G999" s="51"/>
      <c r="H999" s="51"/>
      <c r="I999" s="51"/>
      <c r="J999" s="51"/>
      <c r="K999" s="51"/>
    </row>
    <row r="1000">
      <c r="E1000" s="65"/>
      <c r="F1000" s="51"/>
      <c r="G1000" s="51"/>
      <c r="H1000" s="51"/>
      <c r="I1000" s="51"/>
      <c r="J1000" s="51"/>
      <c r="K1000" s="5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57"/>
      <c r="E1" s="73" t="s">
        <v>55</v>
      </c>
      <c r="F1" s="74" t="s">
        <v>65</v>
      </c>
      <c r="G1" s="74" t="s">
        <v>66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E2" s="76" t="s">
        <v>5</v>
      </c>
      <c r="F2" s="77">
        <v>254.0</v>
      </c>
      <c r="G2" s="77">
        <v>243.0</v>
      </c>
    </row>
    <row r="3">
      <c r="E3" s="76" t="s">
        <v>22</v>
      </c>
      <c r="F3" s="77">
        <v>174.0</v>
      </c>
      <c r="G3" s="77">
        <v>318.0</v>
      </c>
    </row>
    <row r="4">
      <c r="E4" s="76" t="s">
        <v>6</v>
      </c>
      <c r="F4" s="77">
        <v>153.0</v>
      </c>
      <c r="G4" s="77">
        <v>174.0</v>
      </c>
    </row>
    <row r="5">
      <c r="E5" s="76" t="s">
        <v>18</v>
      </c>
      <c r="F5" s="77">
        <v>141.0</v>
      </c>
      <c r="G5" s="77">
        <v>75.0</v>
      </c>
    </row>
    <row r="6">
      <c r="E6" s="76" t="s">
        <v>23</v>
      </c>
      <c r="F6" s="77">
        <v>126.0</v>
      </c>
      <c r="G6" s="77">
        <v>185.0</v>
      </c>
    </row>
    <row r="7">
      <c r="E7" s="76" t="s">
        <v>7</v>
      </c>
      <c r="F7" s="77">
        <v>122.0</v>
      </c>
      <c r="G7" s="77">
        <v>81.0</v>
      </c>
    </row>
    <row r="8">
      <c r="E8" s="76" t="s">
        <v>8</v>
      </c>
      <c r="F8" s="77">
        <v>107.0</v>
      </c>
      <c r="G8" s="77">
        <v>125.0</v>
      </c>
    </row>
    <row r="9">
      <c r="E9" s="76" t="s">
        <v>16</v>
      </c>
      <c r="F9" s="77">
        <v>89.0</v>
      </c>
      <c r="G9" s="77">
        <v>38.0</v>
      </c>
    </row>
    <row r="10">
      <c r="E10" s="76" t="s">
        <v>20</v>
      </c>
      <c r="F10" s="77">
        <v>78.0</v>
      </c>
      <c r="G10" s="77">
        <v>74.0</v>
      </c>
    </row>
    <row r="11">
      <c r="E11" s="76" t="s">
        <v>14</v>
      </c>
      <c r="F11" s="77">
        <v>75.0</v>
      </c>
      <c r="G11" s="77">
        <v>60.0</v>
      </c>
    </row>
    <row r="12">
      <c r="E12" s="76" t="s">
        <v>13</v>
      </c>
      <c r="F12" s="77">
        <v>74.0</v>
      </c>
      <c r="G12" s="77">
        <v>62.0</v>
      </c>
    </row>
    <row r="13">
      <c r="E13" s="76" t="s">
        <v>19</v>
      </c>
      <c r="F13" s="77">
        <v>69.0</v>
      </c>
      <c r="G13" s="77">
        <v>116.0</v>
      </c>
    </row>
    <row r="14">
      <c r="E14" s="76" t="s">
        <v>17</v>
      </c>
      <c r="F14" s="77">
        <v>60.0</v>
      </c>
      <c r="G14" s="77">
        <v>114.0</v>
      </c>
    </row>
    <row r="15">
      <c r="E15" s="76" t="s">
        <v>21</v>
      </c>
      <c r="F15" s="77">
        <v>54.0</v>
      </c>
      <c r="G15" s="77">
        <v>34.0</v>
      </c>
    </row>
    <row r="16">
      <c r="E16" s="76" t="s">
        <v>11</v>
      </c>
      <c r="F16" s="77">
        <v>46.0</v>
      </c>
      <c r="G16" s="77">
        <v>36.0</v>
      </c>
    </row>
    <row r="17">
      <c r="E17" s="76" t="s">
        <v>9</v>
      </c>
      <c r="F17" s="77">
        <v>40.0</v>
      </c>
      <c r="G17" s="77">
        <v>102.0</v>
      </c>
    </row>
    <row r="18">
      <c r="E18" s="76" t="s">
        <v>10</v>
      </c>
      <c r="F18" s="77">
        <v>37.0</v>
      </c>
      <c r="G18" s="77">
        <v>39.0</v>
      </c>
    </row>
    <row r="19">
      <c r="E19" s="76" t="s">
        <v>15</v>
      </c>
      <c r="F19" s="77">
        <v>33.0</v>
      </c>
      <c r="G19" s="77">
        <v>51.0</v>
      </c>
    </row>
    <row r="20">
      <c r="E20" s="76" t="s">
        <v>12</v>
      </c>
      <c r="F20" s="77">
        <v>30.0</v>
      </c>
      <c r="G20" s="77">
        <v>79.0</v>
      </c>
    </row>
    <row r="21">
      <c r="E21" s="77" t="s">
        <v>67</v>
      </c>
      <c r="F21" s="77">
        <v>1762.0</v>
      </c>
      <c r="G21" s="77">
        <v>2006.0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57"/>
      <c r="D1" s="57"/>
      <c r="E1" s="57"/>
      <c r="F1" s="73" t="s">
        <v>55</v>
      </c>
      <c r="G1" s="73" t="s">
        <v>68</v>
      </c>
      <c r="H1" s="74" t="s">
        <v>69</v>
      </c>
      <c r="I1" s="74" t="s">
        <v>70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>
      <c r="F2" s="78" t="s">
        <v>5</v>
      </c>
      <c r="G2" s="77">
        <v>497.0</v>
      </c>
      <c r="H2" s="77">
        <f>G2</f>
        <v>497</v>
      </c>
      <c r="I2" s="50">
        <f t="shared" ref="I2:I20" si="1">H2/$H$20</f>
        <v>0.1319002123</v>
      </c>
    </row>
    <row r="3">
      <c r="F3" s="78" t="s">
        <v>22</v>
      </c>
      <c r="G3" s="77">
        <v>492.0</v>
      </c>
      <c r="H3" s="77">
        <f t="shared" ref="H3:H20" si="2">H2+G3</f>
        <v>989</v>
      </c>
      <c r="I3" s="50">
        <f t="shared" si="1"/>
        <v>0.2624734607</v>
      </c>
    </row>
    <row r="4">
      <c r="F4" s="78" t="s">
        <v>6</v>
      </c>
      <c r="G4" s="77">
        <v>327.0</v>
      </c>
      <c r="H4" s="77">
        <f t="shared" si="2"/>
        <v>1316</v>
      </c>
      <c r="I4" s="50">
        <f t="shared" si="1"/>
        <v>0.3492569002</v>
      </c>
    </row>
    <row r="5">
      <c r="F5" s="78" t="s">
        <v>23</v>
      </c>
      <c r="G5" s="77">
        <v>311.0</v>
      </c>
      <c r="H5" s="77">
        <f t="shared" si="2"/>
        <v>1627</v>
      </c>
      <c r="I5" s="50">
        <f t="shared" si="1"/>
        <v>0.4317940552</v>
      </c>
    </row>
    <row r="6">
      <c r="F6" s="78" t="s">
        <v>8</v>
      </c>
      <c r="G6" s="77">
        <v>232.0</v>
      </c>
      <c r="H6" s="77">
        <f t="shared" si="2"/>
        <v>1859</v>
      </c>
      <c r="I6" s="50">
        <f t="shared" si="1"/>
        <v>0.4933651805</v>
      </c>
    </row>
    <row r="7">
      <c r="F7" s="78" t="s">
        <v>18</v>
      </c>
      <c r="G7" s="77">
        <v>216.0</v>
      </c>
      <c r="H7" s="77">
        <f t="shared" si="2"/>
        <v>2075</v>
      </c>
      <c r="I7" s="50">
        <f t="shared" si="1"/>
        <v>0.5506900212</v>
      </c>
    </row>
    <row r="8">
      <c r="F8" s="78" t="s">
        <v>7</v>
      </c>
      <c r="G8" s="77">
        <v>203.0</v>
      </c>
      <c r="H8" s="77">
        <f t="shared" si="2"/>
        <v>2278</v>
      </c>
      <c r="I8" s="50">
        <f t="shared" si="1"/>
        <v>0.6045647558</v>
      </c>
    </row>
    <row r="9">
      <c r="F9" s="78" t="s">
        <v>19</v>
      </c>
      <c r="G9" s="77">
        <v>185.0</v>
      </c>
      <c r="H9" s="77">
        <f t="shared" si="2"/>
        <v>2463</v>
      </c>
      <c r="I9" s="50">
        <f t="shared" si="1"/>
        <v>0.6536624204</v>
      </c>
    </row>
    <row r="10">
      <c r="F10" s="78" t="s">
        <v>17</v>
      </c>
      <c r="G10" s="77">
        <v>174.0</v>
      </c>
      <c r="H10" s="77">
        <f t="shared" si="2"/>
        <v>2637</v>
      </c>
      <c r="I10" s="50">
        <f t="shared" si="1"/>
        <v>0.6998407643</v>
      </c>
    </row>
    <row r="11">
      <c r="F11" s="78" t="s">
        <v>20</v>
      </c>
      <c r="G11" s="77">
        <v>152.0</v>
      </c>
      <c r="H11" s="77">
        <f t="shared" si="2"/>
        <v>2789</v>
      </c>
      <c r="I11" s="50">
        <f t="shared" si="1"/>
        <v>0.7401804671</v>
      </c>
    </row>
    <row r="12">
      <c r="F12" s="78" t="s">
        <v>9</v>
      </c>
      <c r="G12" s="77">
        <v>142.0</v>
      </c>
      <c r="H12" s="77">
        <f t="shared" si="2"/>
        <v>2931</v>
      </c>
      <c r="I12" s="50">
        <f t="shared" si="1"/>
        <v>0.777866242</v>
      </c>
    </row>
    <row r="13">
      <c r="F13" s="78" t="s">
        <v>13</v>
      </c>
      <c r="G13" s="77">
        <v>136.0</v>
      </c>
      <c r="H13" s="77">
        <f t="shared" si="2"/>
        <v>3067</v>
      </c>
      <c r="I13" s="50">
        <f t="shared" si="1"/>
        <v>0.8139596603</v>
      </c>
    </row>
    <row r="14">
      <c r="F14" s="78" t="s">
        <v>14</v>
      </c>
      <c r="G14" s="77">
        <v>135.0</v>
      </c>
      <c r="H14" s="77">
        <f t="shared" si="2"/>
        <v>3202</v>
      </c>
      <c r="I14" s="50">
        <f t="shared" si="1"/>
        <v>0.8497876858</v>
      </c>
    </row>
    <row r="15">
      <c r="F15" s="78" t="s">
        <v>16</v>
      </c>
      <c r="G15" s="77">
        <v>127.0</v>
      </c>
      <c r="H15" s="77">
        <f t="shared" si="2"/>
        <v>3329</v>
      </c>
      <c r="I15" s="50">
        <f t="shared" si="1"/>
        <v>0.883492569</v>
      </c>
    </row>
    <row r="16">
      <c r="F16" s="78" t="s">
        <v>12</v>
      </c>
      <c r="G16" s="77">
        <v>109.0</v>
      </c>
      <c r="H16" s="77">
        <f t="shared" si="2"/>
        <v>3438</v>
      </c>
      <c r="I16" s="50">
        <f t="shared" si="1"/>
        <v>0.9124203822</v>
      </c>
    </row>
    <row r="17">
      <c r="F17" s="78" t="s">
        <v>21</v>
      </c>
      <c r="G17" s="77">
        <v>88.0</v>
      </c>
      <c r="H17" s="77">
        <f t="shared" si="2"/>
        <v>3526</v>
      </c>
      <c r="I17" s="50">
        <f t="shared" si="1"/>
        <v>0.9357749469</v>
      </c>
    </row>
    <row r="18">
      <c r="F18" s="78" t="s">
        <v>15</v>
      </c>
      <c r="G18" s="77">
        <v>84.0</v>
      </c>
      <c r="H18" s="77">
        <f t="shared" si="2"/>
        <v>3610</v>
      </c>
      <c r="I18" s="50">
        <f t="shared" si="1"/>
        <v>0.9580679406</v>
      </c>
    </row>
    <row r="19">
      <c r="F19" s="78" t="s">
        <v>11</v>
      </c>
      <c r="G19" s="77">
        <v>82.0</v>
      </c>
      <c r="H19" s="77">
        <f t="shared" si="2"/>
        <v>3692</v>
      </c>
      <c r="I19" s="50">
        <f t="shared" si="1"/>
        <v>0.9798301486</v>
      </c>
    </row>
    <row r="20">
      <c r="F20" s="78" t="s">
        <v>10</v>
      </c>
      <c r="G20" s="77">
        <v>76.0</v>
      </c>
      <c r="H20" s="77">
        <f t="shared" si="2"/>
        <v>3768</v>
      </c>
      <c r="I20" s="50">
        <f t="shared" si="1"/>
        <v>1</v>
      </c>
    </row>
    <row r="21">
      <c r="I21" s="50"/>
    </row>
    <row r="22">
      <c r="I22" s="50"/>
    </row>
    <row r="23">
      <c r="I23" s="50"/>
    </row>
    <row r="24">
      <c r="I24" s="50"/>
    </row>
    <row r="25">
      <c r="I25" s="50"/>
    </row>
    <row r="26">
      <c r="I26" s="50"/>
    </row>
    <row r="27">
      <c r="I27" s="50"/>
    </row>
    <row r="28">
      <c r="I28" s="50"/>
    </row>
    <row r="29">
      <c r="I29" s="50"/>
    </row>
    <row r="30">
      <c r="I30" s="50"/>
    </row>
    <row r="31">
      <c r="I31" s="50"/>
    </row>
    <row r="32">
      <c r="I32" s="50"/>
    </row>
    <row r="33">
      <c r="I33" s="50"/>
    </row>
    <row r="34">
      <c r="I34" s="50"/>
    </row>
    <row r="35">
      <c r="I35" s="50"/>
    </row>
    <row r="36">
      <c r="I36" s="50"/>
    </row>
    <row r="37">
      <c r="I37" s="50"/>
    </row>
    <row r="38">
      <c r="I38" s="50"/>
    </row>
    <row r="39">
      <c r="I39" s="50"/>
    </row>
    <row r="40">
      <c r="I40" s="50"/>
    </row>
    <row r="41">
      <c r="I41" s="50"/>
    </row>
    <row r="42">
      <c r="I42" s="50"/>
    </row>
    <row r="43">
      <c r="I43" s="50"/>
    </row>
    <row r="44">
      <c r="I44" s="50"/>
    </row>
    <row r="45">
      <c r="I45" s="50"/>
    </row>
    <row r="46">
      <c r="I46" s="50"/>
    </row>
    <row r="47">
      <c r="I47" s="50"/>
    </row>
    <row r="48">
      <c r="I48" s="50"/>
    </row>
    <row r="49">
      <c r="I49" s="50"/>
    </row>
    <row r="50">
      <c r="I50" s="50"/>
    </row>
    <row r="51">
      <c r="I51" s="50"/>
    </row>
    <row r="52">
      <c r="I52" s="50"/>
    </row>
    <row r="53">
      <c r="I53" s="50"/>
    </row>
    <row r="54">
      <c r="I54" s="50"/>
    </row>
    <row r="55">
      <c r="I55" s="50"/>
    </row>
    <row r="56">
      <c r="I56" s="50"/>
    </row>
    <row r="57">
      <c r="I57" s="50"/>
    </row>
    <row r="58">
      <c r="I58" s="50"/>
    </row>
    <row r="59">
      <c r="I59" s="50"/>
    </row>
    <row r="60">
      <c r="I60" s="50"/>
    </row>
    <row r="61">
      <c r="I61" s="50"/>
    </row>
    <row r="62">
      <c r="I62" s="50"/>
    </row>
    <row r="63">
      <c r="I63" s="50"/>
    </row>
    <row r="64">
      <c r="I64" s="50"/>
    </row>
    <row r="65">
      <c r="I65" s="50"/>
    </row>
    <row r="66">
      <c r="I66" s="50"/>
    </row>
    <row r="67">
      <c r="I67" s="50"/>
    </row>
    <row r="68">
      <c r="I68" s="50"/>
    </row>
    <row r="69">
      <c r="I69" s="50"/>
    </row>
    <row r="70">
      <c r="I70" s="50"/>
    </row>
    <row r="71">
      <c r="I71" s="50"/>
    </row>
    <row r="72">
      <c r="I72" s="50"/>
    </row>
    <row r="73">
      <c r="I73" s="50"/>
    </row>
    <row r="74">
      <c r="I74" s="50"/>
    </row>
    <row r="75">
      <c r="I75" s="50"/>
    </row>
    <row r="76">
      <c r="I76" s="50"/>
    </row>
    <row r="77">
      <c r="I77" s="50"/>
    </row>
    <row r="78">
      <c r="I78" s="50"/>
    </row>
    <row r="79">
      <c r="I79" s="50"/>
    </row>
    <row r="80">
      <c r="I80" s="50"/>
    </row>
    <row r="81">
      <c r="I81" s="50"/>
    </row>
    <row r="82">
      <c r="I82" s="50"/>
    </row>
    <row r="83">
      <c r="I83" s="50"/>
    </row>
    <row r="84">
      <c r="I84" s="50"/>
    </row>
    <row r="85">
      <c r="I85" s="50"/>
    </row>
    <row r="86">
      <c r="I86" s="50"/>
    </row>
    <row r="87">
      <c r="I87" s="50"/>
    </row>
    <row r="88">
      <c r="I88" s="50"/>
    </row>
    <row r="89">
      <c r="I89" s="50"/>
    </row>
    <row r="90">
      <c r="I90" s="50"/>
    </row>
    <row r="91">
      <c r="I91" s="50"/>
    </row>
    <row r="92">
      <c r="I92" s="50"/>
    </row>
    <row r="93">
      <c r="I93" s="50"/>
    </row>
    <row r="94">
      <c r="I94" s="50"/>
    </row>
    <row r="95">
      <c r="I95" s="50"/>
    </row>
    <row r="96">
      <c r="I96" s="50"/>
    </row>
    <row r="97">
      <c r="I97" s="50"/>
    </row>
    <row r="98">
      <c r="I98" s="50"/>
    </row>
    <row r="99">
      <c r="I99" s="50"/>
    </row>
    <row r="100">
      <c r="I100" s="50"/>
    </row>
    <row r="101">
      <c r="I101" s="50"/>
    </row>
    <row r="102">
      <c r="I102" s="50"/>
    </row>
    <row r="103">
      <c r="I103" s="50"/>
    </row>
    <row r="104">
      <c r="I104" s="50"/>
    </row>
    <row r="105">
      <c r="I105" s="50"/>
    </row>
    <row r="106">
      <c r="I106" s="50"/>
    </row>
    <row r="107">
      <c r="I107" s="50"/>
    </row>
    <row r="108">
      <c r="I108" s="50"/>
    </row>
    <row r="109">
      <c r="I109" s="50"/>
    </row>
    <row r="110">
      <c r="I110" s="50"/>
    </row>
    <row r="111">
      <c r="I111" s="50"/>
    </row>
    <row r="112">
      <c r="I112" s="50"/>
    </row>
    <row r="113">
      <c r="I113" s="50"/>
    </row>
    <row r="114">
      <c r="I114" s="50"/>
    </row>
    <row r="115">
      <c r="I115" s="50"/>
    </row>
    <row r="116">
      <c r="I116" s="50"/>
    </row>
    <row r="117">
      <c r="I117" s="50"/>
    </row>
    <row r="118">
      <c r="I118" s="50"/>
    </row>
    <row r="119">
      <c r="I119" s="50"/>
    </row>
    <row r="120">
      <c r="I120" s="50"/>
    </row>
    <row r="121">
      <c r="I121" s="50"/>
    </row>
    <row r="122">
      <c r="I122" s="50"/>
    </row>
    <row r="123">
      <c r="I123" s="50"/>
    </row>
    <row r="124">
      <c r="I124" s="50"/>
    </row>
    <row r="125">
      <c r="I125" s="50"/>
    </row>
    <row r="126">
      <c r="I126" s="50"/>
    </row>
    <row r="127">
      <c r="I127" s="50"/>
    </row>
    <row r="128">
      <c r="I128" s="50"/>
    </row>
    <row r="129">
      <c r="I129" s="50"/>
    </row>
    <row r="130">
      <c r="I130" s="50"/>
    </row>
    <row r="131">
      <c r="I131" s="50"/>
    </row>
    <row r="132">
      <c r="I132" s="50"/>
    </row>
    <row r="133">
      <c r="I133" s="50"/>
    </row>
    <row r="134">
      <c r="I134" s="50"/>
    </row>
    <row r="135">
      <c r="I135" s="50"/>
    </row>
    <row r="136">
      <c r="I136" s="50"/>
    </row>
    <row r="137">
      <c r="I137" s="50"/>
    </row>
    <row r="138">
      <c r="I138" s="50"/>
    </row>
    <row r="139">
      <c r="I139" s="50"/>
    </row>
    <row r="140">
      <c r="I140" s="50"/>
    </row>
    <row r="141">
      <c r="I141" s="50"/>
    </row>
    <row r="142">
      <c r="I142" s="50"/>
    </row>
    <row r="143">
      <c r="I143" s="50"/>
    </row>
    <row r="144">
      <c r="I144" s="50"/>
    </row>
    <row r="145">
      <c r="I145" s="50"/>
    </row>
    <row r="146">
      <c r="I146" s="50"/>
    </row>
    <row r="147">
      <c r="I147" s="50"/>
    </row>
    <row r="148">
      <c r="I148" s="50"/>
    </row>
    <row r="149">
      <c r="I149" s="50"/>
    </row>
    <row r="150">
      <c r="I150" s="50"/>
    </row>
    <row r="151">
      <c r="I151" s="50"/>
    </row>
    <row r="152">
      <c r="I152" s="50"/>
    </row>
    <row r="153">
      <c r="I153" s="50"/>
    </row>
    <row r="154">
      <c r="I154" s="50"/>
    </row>
    <row r="155">
      <c r="I155" s="50"/>
    </row>
    <row r="156">
      <c r="I156" s="50"/>
    </row>
    <row r="157">
      <c r="I157" s="50"/>
    </row>
    <row r="158">
      <c r="I158" s="50"/>
    </row>
    <row r="159">
      <c r="I159" s="50"/>
    </row>
    <row r="160">
      <c r="I160" s="50"/>
    </row>
    <row r="161">
      <c r="I161" s="50"/>
    </row>
    <row r="162">
      <c r="I162" s="50"/>
    </row>
    <row r="163">
      <c r="I163" s="50"/>
    </row>
    <row r="164">
      <c r="I164" s="50"/>
    </row>
    <row r="165">
      <c r="I165" s="50"/>
    </row>
    <row r="166">
      <c r="I166" s="50"/>
    </row>
    <row r="167">
      <c r="I167" s="50"/>
    </row>
    <row r="168">
      <c r="I168" s="50"/>
    </row>
    <row r="169">
      <c r="I169" s="50"/>
    </row>
    <row r="170">
      <c r="I170" s="50"/>
    </row>
    <row r="171">
      <c r="I171" s="50"/>
    </row>
    <row r="172">
      <c r="I172" s="50"/>
    </row>
    <row r="173">
      <c r="I173" s="50"/>
    </row>
    <row r="174">
      <c r="I174" s="50"/>
    </row>
    <row r="175">
      <c r="I175" s="50"/>
    </row>
    <row r="176">
      <c r="I176" s="50"/>
    </row>
    <row r="177">
      <c r="I177" s="50"/>
    </row>
    <row r="178">
      <c r="I178" s="50"/>
    </row>
    <row r="179">
      <c r="I179" s="50"/>
    </row>
    <row r="180">
      <c r="I180" s="50"/>
    </row>
    <row r="181">
      <c r="I181" s="50"/>
    </row>
    <row r="182">
      <c r="I182" s="50"/>
    </row>
    <row r="183">
      <c r="I183" s="50"/>
    </row>
    <row r="184">
      <c r="I184" s="50"/>
    </row>
    <row r="185">
      <c r="I185" s="50"/>
    </row>
    <row r="186">
      <c r="I186" s="50"/>
    </row>
    <row r="187">
      <c r="I187" s="50"/>
    </row>
    <row r="188">
      <c r="I188" s="50"/>
    </row>
    <row r="189">
      <c r="I189" s="50"/>
    </row>
    <row r="190">
      <c r="I190" s="50"/>
    </row>
    <row r="191">
      <c r="I191" s="50"/>
    </row>
    <row r="192">
      <c r="I192" s="50"/>
    </row>
    <row r="193">
      <c r="I193" s="50"/>
    </row>
    <row r="194">
      <c r="I194" s="50"/>
    </row>
    <row r="195">
      <c r="I195" s="50"/>
    </row>
    <row r="196">
      <c r="I196" s="50"/>
    </row>
    <row r="197">
      <c r="I197" s="50"/>
    </row>
    <row r="198">
      <c r="I198" s="50"/>
    </row>
    <row r="199">
      <c r="I199" s="50"/>
    </row>
    <row r="200">
      <c r="I200" s="50"/>
    </row>
    <row r="201">
      <c r="I201" s="50"/>
    </row>
    <row r="202">
      <c r="I202" s="50"/>
    </row>
    <row r="203">
      <c r="I203" s="50"/>
    </row>
    <row r="204">
      <c r="I204" s="50"/>
    </row>
    <row r="205">
      <c r="I205" s="50"/>
    </row>
    <row r="206">
      <c r="I206" s="50"/>
    </row>
    <row r="207">
      <c r="I207" s="50"/>
    </row>
    <row r="208">
      <c r="I208" s="50"/>
    </row>
    <row r="209">
      <c r="I209" s="50"/>
    </row>
    <row r="210">
      <c r="I210" s="50"/>
    </row>
    <row r="211">
      <c r="I211" s="50"/>
    </row>
    <row r="212">
      <c r="I212" s="50"/>
    </row>
    <row r="213">
      <c r="I213" s="50"/>
    </row>
    <row r="214">
      <c r="I214" s="50"/>
    </row>
    <row r="215">
      <c r="I215" s="50"/>
    </row>
    <row r="216">
      <c r="I216" s="50"/>
    </row>
    <row r="217">
      <c r="I217" s="50"/>
    </row>
    <row r="218">
      <c r="I218" s="50"/>
    </row>
    <row r="219">
      <c r="I219" s="50"/>
    </row>
    <row r="220">
      <c r="I220" s="50"/>
    </row>
    <row r="221">
      <c r="I221" s="50"/>
    </row>
    <row r="222">
      <c r="I222" s="50"/>
    </row>
    <row r="223">
      <c r="I223" s="50"/>
    </row>
    <row r="224">
      <c r="I224" s="50"/>
    </row>
    <row r="225">
      <c r="I225" s="50"/>
    </row>
    <row r="226">
      <c r="I226" s="50"/>
    </row>
    <row r="227">
      <c r="I227" s="50"/>
    </row>
    <row r="228">
      <c r="I228" s="50"/>
    </row>
    <row r="229">
      <c r="I229" s="50"/>
    </row>
    <row r="230">
      <c r="I230" s="50"/>
    </row>
    <row r="231">
      <c r="I231" s="50"/>
    </row>
    <row r="232">
      <c r="I232" s="50"/>
    </row>
    <row r="233">
      <c r="I233" s="50"/>
    </row>
    <row r="234">
      <c r="I234" s="50"/>
    </row>
    <row r="235">
      <c r="I235" s="50"/>
    </row>
    <row r="236">
      <c r="I236" s="50"/>
    </row>
    <row r="237">
      <c r="I237" s="50"/>
    </row>
    <row r="238">
      <c r="I238" s="50"/>
    </row>
    <row r="239">
      <c r="I239" s="50"/>
    </row>
    <row r="240">
      <c r="I240" s="50"/>
    </row>
    <row r="241">
      <c r="I241" s="50"/>
    </row>
    <row r="242">
      <c r="I242" s="50"/>
    </row>
    <row r="243">
      <c r="I243" s="50"/>
    </row>
    <row r="244">
      <c r="I244" s="50"/>
    </row>
    <row r="245">
      <c r="I245" s="50"/>
    </row>
    <row r="246">
      <c r="I246" s="50"/>
    </row>
    <row r="247">
      <c r="I247" s="50"/>
    </row>
    <row r="248">
      <c r="I248" s="50"/>
    </row>
    <row r="249">
      <c r="I249" s="50"/>
    </row>
    <row r="250">
      <c r="I250" s="50"/>
    </row>
    <row r="251">
      <c r="I251" s="50"/>
    </row>
    <row r="252">
      <c r="I252" s="50"/>
    </row>
    <row r="253">
      <c r="I253" s="50"/>
    </row>
    <row r="254">
      <c r="I254" s="50"/>
    </row>
    <row r="255">
      <c r="I255" s="50"/>
    </row>
    <row r="256">
      <c r="I256" s="50"/>
    </row>
    <row r="257">
      <c r="I257" s="50"/>
    </row>
    <row r="258">
      <c r="I258" s="50"/>
    </row>
    <row r="259">
      <c r="I259" s="50"/>
    </row>
    <row r="260">
      <c r="I260" s="50"/>
    </row>
    <row r="261">
      <c r="I261" s="50"/>
    </row>
    <row r="262">
      <c r="I262" s="50"/>
    </row>
    <row r="263">
      <c r="I263" s="50"/>
    </row>
    <row r="264">
      <c r="I264" s="50"/>
    </row>
    <row r="265">
      <c r="I265" s="50"/>
    </row>
    <row r="266">
      <c r="I266" s="50"/>
    </row>
    <row r="267">
      <c r="I267" s="50"/>
    </row>
    <row r="268">
      <c r="I268" s="50"/>
    </row>
    <row r="269">
      <c r="I269" s="50"/>
    </row>
    <row r="270">
      <c r="I270" s="50"/>
    </row>
    <row r="271">
      <c r="I271" s="50"/>
    </row>
    <row r="272">
      <c r="I272" s="50"/>
    </row>
    <row r="273">
      <c r="I273" s="50"/>
    </row>
    <row r="274">
      <c r="I274" s="50"/>
    </row>
    <row r="275">
      <c r="I275" s="50"/>
    </row>
    <row r="276">
      <c r="I276" s="50"/>
    </row>
    <row r="277">
      <c r="I277" s="50"/>
    </row>
    <row r="278">
      <c r="I278" s="50"/>
    </row>
    <row r="279">
      <c r="I279" s="50"/>
    </row>
    <row r="280">
      <c r="I280" s="50"/>
    </row>
    <row r="281">
      <c r="I281" s="50"/>
    </row>
    <row r="282">
      <c r="I282" s="50"/>
    </row>
    <row r="283">
      <c r="I283" s="50"/>
    </row>
    <row r="284">
      <c r="I284" s="50"/>
    </row>
    <row r="285">
      <c r="I285" s="50"/>
    </row>
    <row r="286">
      <c r="I286" s="50"/>
    </row>
    <row r="287">
      <c r="I287" s="50"/>
    </row>
    <row r="288">
      <c r="I288" s="50"/>
    </row>
    <row r="289">
      <c r="I289" s="50"/>
    </row>
    <row r="290">
      <c r="I290" s="50"/>
    </row>
    <row r="291">
      <c r="I291" s="50"/>
    </row>
    <row r="292">
      <c r="I292" s="50"/>
    </row>
    <row r="293">
      <c r="I293" s="50"/>
    </row>
    <row r="294">
      <c r="I294" s="50"/>
    </row>
    <row r="295">
      <c r="I295" s="50"/>
    </row>
    <row r="296">
      <c r="I296" s="50"/>
    </row>
    <row r="297">
      <c r="I297" s="50"/>
    </row>
    <row r="298">
      <c r="I298" s="50"/>
    </row>
    <row r="299">
      <c r="I299" s="50"/>
    </row>
    <row r="300">
      <c r="I300" s="50"/>
    </row>
    <row r="301">
      <c r="I301" s="50"/>
    </row>
    <row r="302">
      <c r="I302" s="50"/>
    </row>
    <row r="303">
      <c r="I303" s="50"/>
    </row>
    <row r="304">
      <c r="I304" s="50"/>
    </row>
    <row r="305">
      <c r="I305" s="50"/>
    </row>
    <row r="306">
      <c r="I306" s="50"/>
    </row>
    <row r="307">
      <c r="I307" s="50"/>
    </row>
    <row r="308">
      <c r="I308" s="50"/>
    </row>
    <row r="309">
      <c r="I309" s="50"/>
    </row>
    <row r="310">
      <c r="I310" s="50"/>
    </row>
    <row r="311">
      <c r="I311" s="50"/>
    </row>
    <row r="312">
      <c r="I312" s="50"/>
    </row>
    <row r="313">
      <c r="I313" s="50"/>
    </row>
    <row r="314">
      <c r="I314" s="50"/>
    </row>
    <row r="315">
      <c r="I315" s="50"/>
    </row>
    <row r="316">
      <c r="I316" s="50"/>
    </row>
    <row r="317">
      <c r="I317" s="50"/>
    </row>
    <row r="318">
      <c r="I318" s="50"/>
    </row>
    <row r="319">
      <c r="I319" s="50"/>
    </row>
    <row r="320">
      <c r="I320" s="50"/>
    </row>
    <row r="321">
      <c r="I321" s="50"/>
    </row>
    <row r="322">
      <c r="I322" s="50"/>
    </row>
    <row r="323">
      <c r="I323" s="50"/>
    </row>
    <row r="324">
      <c r="I324" s="50"/>
    </row>
    <row r="325">
      <c r="I325" s="50"/>
    </row>
    <row r="326">
      <c r="I326" s="50"/>
    </row>
    <row r="327">
      <c r="I327" s="50"/>
    </row>
    <row r="328">
      <c r="I328" s="50"/>
    </row>
    <row r="329">
      <c r="I329" s="50"/>
    </row>
    <row r="330">
      <c r="I330" s="50"/>
    </row>
    <row r="331">
      <c r="I331" s="50"/>
    </row>
    <row r="332">
      <c r="I332" s="50"/>
    </row>
    <row r="333">
      <c r="I333" s="50"/>
    </row>
    <row r="334">
      <c r="I334" s="50"/>
    </row>
    <row r="335">
      <c r="I335" s="50"/>
    </row>
    <row r="336">
      <c r="I336" s="50"/>
    </row>
    <row r="337">
      <c r="I337" s="50"/>
    </row>
    <row r="338">
      <c r="I338" s="50"/>
    </row>
    <row r="339">
      <c r="I339" s="50"/>
    </row>
    <row r="340">
      <c r="I340" s="50"/>
    </row>
    <row r="341">
      <c r="I341" s="50"/>
    </row>
    <row r="342">
      <c r="I342" s="50"/>
    </row>
    <row r="343">
      <c r="I343" s="50"/>
    </row>
    <row r="344">
      <c r="I344" s="50"/>
    </row>
    <row r="345">
      <c r="I345" s="50"/>
    </row>
    <row r="346">
      <c r="I346" s="50"/>
    </row>
    <row r="347">
      <c r="I347" s="50"/>
    </row>
    <row r="348">
      <c r="I348" s="50"/>
    </row>
    <row r="349">
      <c r="I349" s="50"/>
    </row>
    <row r="350">
      <c r="I350" s="50"/>
    </row>
    <row r="351">
      <c r="I351" s="50"/>
    </row>
    <row r="352">
      <c r="I352" s="50"/>
    </row>
    <row r="353">
      <c r="I353" s="50"/>
    </row>
    <row r="354">
      <c r="I354" s="50"/>
    </row>
    <row r="355">
      <c r="I355" s="50"/>
    </row>
    <row r="356">
      <c r="I356" s="50"/>
    </row>
    <row r="357">
      <c r="I357" s="50"/>
    </row>
    <row r="358">
      <c r="I358" s="50"/>
    </row>
    <row r="359">
      <c r="I359" s="50"/>
    </row>
    <row r="360">
      <c r="I360" s="50"/>
    </row>
    <row r="361">
      <c r="I361" s="50"/>
    </row>
    <row r="362">
      <c r="I362" s="50"/>
    </row>
    <row r="363">
      <c r="I363" s="50"/>
    </row>
    <row r="364">
      <c r="I364" s="50"/>
    </row>
    <row r="365">
      <c r="I365" s="50"/>
    </row>
    <row r="366">
      <c r="I366" s="50"/>
    </row>
    <row r="367">
      <c r="I367" s="50"/>
    </row>
    <row r="368">
      <c r="I368" s="50"/>
    </row>
    <row r="369">
      <c r="I369" s="50"/>
    </row>
    <row r="370">
      <c r="I370" s="50"/>
    </row>
    <row r="371">
      <c r="I371" s="50"/>
    </row>
    <row r="372">
      <c r="I372" s="50"/>
    </row>
    <row r="373">
      <c r="I373" s="50"/>
    </row>
    <row r="374">
      <c r="I374" s="50"/>
    </row>
    <row r="375">
      <c r="I375" s="50"/>
    </row>
    <row r="376">
      <c r="I376" s="50"/>
    </row>
    <row r="377">
      <c r="I377" s="50"/>
    </row>
    <row r="378">
      <c r="I378" s="50"/>
    </row>
    <row r="379">
      <c r="I379" s="50"/>
    </row>
    <row r="380">
      <c r="I380" s="50"/>
    </row>
    <row r="381">
      <c r="I381" s="50"/>
    </row>
    <row r="382">
      <c r="I382" s="50"/>
    </row>
    <row r="383">
      <c r="I383" s="50"/>
    </row>
    <row r="384">
      <c r="I384" s="50"/>
    </row>
    <row r="385">
      <c r="I385" s="50"/>
    </row>
    <row r="386">
      <c r="I386" s="50"/>
    </row>
    <row r="387">
      <c r="I387" s="50"/>
    </row>
    <row r="388">
      <c r="I388" s="50"/>
    </row>
    <row r="389">
      <c r="I389" s="50"/>
    </row>
    <row r="390">
      <c r="I390" s="50"/>
    </row>
    <row r="391">
      <c r="I391" s="50"/>
    </row>
    <row r="392">
      <c r="I392" s="50"/>
    </row>
    <row r="393">
      <c r="I393" s="50"/>
    </row>
    <row r="394">
      <c r="I394" s="50"/>
    </row>
    <row r="395">
      <c r="I395" s="50"/>
    </row>
    <row r="396">
      <c r="I396" s="50"/>
    </row>
    <row r="397">
      <c r="I397" s="50"/>
    </row>
    <row r="398">
      <c r="I398" s="50"/>
    </row>
    <row r="399">
      <c r="I399" s="50"/>
    </row>
    <row r="400">
      <c r="I400" s="50"/>
    </row>
    <row r="401">
      <c r="I401" s="50"/>
    </row>
    <row r="402">
      <c r="I402" s="50"/>
    </row>
    <row r="403">
      <c r="I403" s="50"/>
    </row>
    <row r="404">
      <c r="I404" s="50"/>
    </row>
    <row r="405">
      <c r="I405" s="50"/>
    </row>
    <row r="406">
      <c r="I406" s="50"/>
    </row>
    <row r="407">
      <c r="I407" s="50"/>
    </row>
    <row r="408">
      <c r="I408" s="50"/>
    </row>
    <row r="409">
      <c r="I409" s="50"/>
    </row>
    <row r="410">
      <c r="I410" s="50"/>
    </row>
    <row r="411">
      <c r="I411" s="50"/>
    </row>
    <row r="412">
      <c r="I412" s="50"/>
    </row>
    <row r="413">
      <c r="I413" s="50"/>
    </row>
    <row r="414">
      <c r="I414" s="50"/>
    </row>
    <row r="415">
      <c r="I415" s="50"/>
    </row>
    <row r="416">
      <c r="I416" s="50"/>
    </row>
    <row r="417">
      <c r="I417" s="50"/>
    </row>
    <row r="418">
      <c r="I418" s="50"/>
    </row>
    <row r="419">
      <c r="I419" s="50"/>
    </row>
    <row r="420">
      <c r="I420" s="50"/>
    </row>
    <row r="421">
      <c r="I421" s="50"/>
    </row>
    <row r="422">
      <c r="I422" s="50"/>
    </row>
    <row r="423">
      <c r="I423" s="50"/>
    </row>
    <row r="424">
      <c r="I424" s="50"/>
    </row>
    <row r="425">
      <c r="I425" s="50"/>
    </row>
    <row r="426">
      <c r="I426" s="50"/>
    </row>
    <row r="427">
      <c r="I427" s="50"/>
    </row>
    <row r="428">
      <c r="I428" s="50"/>
    </row>
    <row r="429">
      <c r="I429" s="50"/>
    </row>
    <row r="430">
      <c r="I430" s="50"/>
    </row>
    <row r="431">
      <c r="I431" s="50"/>
    </row>
    <row r="432">
      <c r="I432" s="50"/>
    </row>
    <row r="433">
      <c r="I433" s="50"/>
    </row>
    <row r="434">
      <c r="I434" s="50"/>
    </row>
    <row r="435">
      <c r="I435" s="50"/>
    </row>
    <row r="436">
      <c r="I436" s="50"/>
    </row>
    <row r="437">
      <c r="I437" s="50"/>
    </row>
    <row r="438">
      <c r="I438" s="50"/>
    </row>
    <row r="439">
      <c r="I439" s="50"/>
    </row>
    <row r="440">
      <c r="I440" s="50"/>
    </row>
    <row r="441">
      <c r="I441" s="50"/>
    </row>
    <row r="442">
      <c r="I442" s="50"/>
    </row>
    <row r="443">
      <c r="I443" s="50"/>
    </row>
    <row r="444">
      <c r="I444" s="50"/>
    </row>
    <row r="445">
      <c r="I445" s="50"/>
    </row>
    <row r="446">
      <c r="I446" s="50"/>
    </row>
    <row r="447">
      <c r="I447" s="50"/>
    </row>
    <row r="448">
      <c r="I448" s="50"/>
    </row>
    <row r="449">
      <c r="I449" s="50"/>
    </row>
    <row r="450">
      <c r="I450" s="50"/>
    </row>
    <row r="451">
      <c r="I451" s="50"/>
    </row>
    <row r="452">
      <c r="I452" s="50"/>
    </row>
    <row r="453">
      <c r="I453" s="50"/>
    </row>
    <row r="454">
      <c r="I454" s="50"/>
    </row>
    <row r="455">
      <c r="I455" s="50"/>
    </row>
    <row r="456">
      <c r="I456" s="50"/>
    </row>
    <row r="457">
      <c r="I457" s="50"/>
    </row>
    <row r="458">
      <c r="I458" s="50"/>
    </row>
    <row r="459">
      <c r="I459" s="50"/>
    </row>
    <row r="460">
      <c r="I460" s="50"/>
    </row>
    <row r="461">
      <c r="I461" s="50"/>
    </row>
    <row r="462">
      <c r="I462" s="50"/>
    </row>
    <row r="463">
      <c r="I463" s="50"/>
    </row>
    <row r="464">
      <c r="I464" s="50"/>
    </row>
    <row r="465">
      <c r="I465" s="50"/>
    </row>
    <row r="466">
      <c r="I466" s="50"/>
    </row>
    <row r="467">
      <c r="I467" s="50"/>
    </row>
    <row r="468">
      <c r="I468" s="50"/>
    </row>
    <row r="469">
      <c r="I469" s="50"/>
    </row>
    <row r="470">
      <c r="I470" s="50"/>
    </row>
    <row r="471">
      <c r="I471" s="50"/>
    </row>
    <row r="472">
      <c r="I472" s="50"/>
    </row>
    <row r="473">
      <c r="I473" s="50"/>
    </row>
    <row r="474">
      <c r="I474" s="50"/>
    </row>
    <row r="475">
      <c r="I475" s="50"/>
    </row>
    <row r="476">
      <c r="I476" s="50"/>
    </row>
    <row r="477">
      <c r="I477" s="50"/>
    </row>
    <row r="478">
      <c r="I478" s="50"/>
    </row>
    <row r="479">
      <c r="I479" s="50"/>
    </row>
    <row r="480">
      <c r="I480" s="50"/>
    </row>
    <row r="481">
      <c r="I481" s="50"/>
    </row>
    <row r="482">
      <c r="I482" s="50"/>
    </row>
    <row r="483">
      <c r="I483" s="50"/>
    </row>
    <row r="484">
      <c r="I484" s="50"/>
    </row>
    <row r="485">
      <c r="I485" s="50"/>
    </row>
    <row r="486">
      <c r="I486" s="50"/>
    </row>
    <row r="487">
      <c r="I487" s="50"/>
    </row>
    <row r="488">
      <c r="I488" s="50"/>
    </row>
    <row r="489">
      <c r="I489" s="50"/>
    </row>
    <row r="490">
      <c r="I490" s="50"/>
    </row>
    <row r="491">
      <c r="I491" s="50"/>
    </row>
    <row r="492">
      <c r="I492" s="50"/>
    </row>
    <row r="493">
      <c r="I493" s="50"/>
    </row>
    <row r="494">
      <c r="I494" s="50"/>
    </row>
    <row r="495">
      <c r="I495" s="50"/>
    </row>
    <row r="496">
      <c r="I496" s="50"/>
    </row>
    <row r="497">
      <c r="I497" s="50"/>
    </row>
    <row r="498">
      <c r="I498" s="50"/>
    </row>
    <row r="499">
      <c r="I499" s="50"/>
    </row>
    <row r="500">
      <c r="I500" s="50"/>
    </row>
    <row r="501">
      <c r="I501" s="50"/>
    </row>
    <row r="502">
      <c r="I502" s="50"/>
    </row>
    <row r="503">
      <c r="I503" s="50"/>
    </row>
    <row r="504">
      <c r="I504" s="50"/>
    </row>
    <row r="505">
      <c r="I505" s="50"/>
    </row>
    <row r="506">
      <c r="I506" s="50"/>
    </row>
    <row r="507">
      <c r="I507" s="50"/>
    </row>
    <row r="508">
      <c r="I508" s="50"/>
    </row>
    <row r="509">
      <c r="I509" s="50"/>
    </row>
    <row r="510">
      <c r="I510" s="50"/>
    </row>
    <row r="511">
      <c r="I511" s="50"/>
    </row>
    <row r="512">
      <c r="I512" s="50"/>
    </row>
    <row r="513">
      <c r="I513" s="50"/>
    </row>
    <row r="514">
      <c r="I514" s="50"/>
    </row>
    <row r="515">
      <c r="I515" s="50"/>
    </row>
    <row r="516">
      <c r="I516" s="50"/>
    </row>
    <row r="517">
      <c r="I517" s="50"/>
    </row>
    <row r="518">
      <c r="I518" s="50"/>
    </row>
    <row r="519">
      <c r="I519" s="50"/>
    </row>
    <row r="520">
      <c r="I520" s="50"/>
    </row>
    <row r="521">
      <c r="I521" s="50"/>
    </row>
    <row r="522">
      <c r="I522" s="50"/>
    </row>
    <row r="523">
      <c r="I523" s="50"/>
    </row>
    <row r="524">
      <c r="I524" s="50"/>
    </row>
    <row r="525">
      <c r="I525" s="50"/>
    </row>
    <row r="526">
      <c r="I526" s="50"/>
    </row>
    <row r="527">
      <c r="I527" s="50"/>
    </row>
    <row r="528">
      <c r="I528" s="50"/>
    </row>
    <row r="529">
      <c r="I529" s="50"/>
    </row>
    <row r="530">
      <c r="I530" s="50"/>
    </row>
    <row r="531">
      <c r="I531" s="50"/>
    </row>
    <row r="532">
      <c r="I532" s="50"/>
    </row>
    <row r="533">
      <c r="I533" s="50"/>
    </row>
    <row r="534">
      <c r="I534" s="50"/>
    </row>
    <row r="535">
      <c r="I535" s="50"/>
    </row>
    <row r="536">
      <c r="I536" s="50"/>
    </row>
    <row r="537">
      <c r="I537" s="50"/>
    </row>
    <row r="538">
      <c r="I538" s="50"/>
    </row>
    <row r="539">
      <c r="I539" s="50"/>
    </row>
    <row r="540">
      <c r="I540" s="50"/>
    </row>
    <row r="541">
      <c r="I541" s="50"/>
    </row>
    <row r="542">
      <c r="I542" s="50"/>
    </row>
    <row r="543">
      <c r="I543" s="50"/>
    </row>
    <row r="544">
      <c r="I544" s="50"/>
    </row>
    <row r="545">
      <c r="I545" s="50"/>
    </row>
    <row r="546">
      <c r="I546" s="50"/>
    </row>
    <row r="547">
      <c r="I547" s="50"/>
    </row>
    <row r="548">
      <c r="I548" s="50"/>
    </row>
    <row r="549">
      <c r="I549" s="50"/>
    </row>
    <row r="550">
      <c r="I550" s="50"/>
    </row>
    <row r="551">
      <c r="I551" s="50"/>
    </row>
    <row r="552">
      <c r="I552" s="50"/>
    </row>
    <row r="553">
      <c r="I553" s="50"/>
    </row>
    <row r="554">
      <c r="I554" s="50"/>
    </row>
    <row r="555">
      <c r="I555" s="50"/>
    </row>
    <row r="556">
      <c r="I556" s="50"/>
    </row>
    <row r="557">
      <c r="I557" s="50"/>
    </row>
    <row r="558">
      <c r="I558" s="50"/>
    </row>
    <row r="559">
      <c r="I559" s="50"/>
    </row>
    <row r="560">
      <c r="I560" s="50"/>
    </row>
    <row r="561">
      <c r="I561" s="50"/>
    </row>
    <row r="562">
      <c r="I562" s="50"/>
    </row>
    <row r="563">
      <c r="I563" s="50"/>
    </row>
    <row r="564">
      <c r="I564" s="50"/>
    </row>
    <row r="565">
      <c r="I565" s="50"/>
    </row>
    <row r="566">
      <c r="I566" s="50"/>
    </row>
    <row r="567">
      <c r="I567" s="50"/>
    </row>
    <row r="568">
      <c r="I568" s="50"/>
    </row>
    <row r="569">
      <c r="I569" s="50"/>
    </row>
    <row r="570">
      <c r="I570" s="50"/>
    </row>
    <row r="571">
      <c r="I571" s="50"/>
    </row>
    <row r="572">
      <c r="I572" s="50"/>
    </row>
    <row r="573">
      <c r="I573" s="50"/>
    </row>
    <row r="574">
      <c r="I574" s="50"/>
    </row>
    <row r="575">
      <c r="I575" s="50"/>
    </row>
    <row r="576">
      <c r="I576" s="50"/>
    </row>
    <row r="577">
      <c r="I577" s="50"/>
    </row>
    <row r="578">
      <c r="I578" s="50"/>
    </row>
    <row r="579">
      <c r="I579" s="50"/>
    </row>
    <row r="580">
      <c r="I580" s="50"/>
    </row>
    <row r="581">
      <c r="I581" s="50"/>
    </row>
    <row r="582">
      <c r="I582" s="50"/>
    </row>
    <row r="583">
      <c r="I583" s="50"/>
    </row>
    <row r="584">
      <c r="I584" s="50"/>
    </row>
    <row r="585">
      <c r="I585" s="50"/>
    </row>
    <row r="586">
      <c r="I586" s="50"/>
    </row>
    <row r="587">
      <c r="I587" s="50"/>
    </row>
    <row r="588">
      <c r="I588" s="50"/>
    </row>
    <row r="589">
      <c r="I589" s="50"/>
    </row>
    <row r="590">
      <c r="I590" s="50"/>
    </row>
    <row r="591">
      <c r="I591" s="50"/>
    </row>
    <row r="592">
      <c r="I592" s="50"/>
    </row>
    <row r="593">
      <c r="I593" s="50"/>
    </row>
    <row r="594">
      <c r="I594" s="50"/>
    </row>
    <row r="595">
      <c r="I595" s="50"/>
    </row>
    <row r="596">
      <c r="I596" s="50"/>
    </row>
    <row r="597">
      <c r="I597" s="50"/>
    </row>
    <row r="598">
      <c r="I598" s="50"/>
    </row>
    <row r="599">
      <c r="I599" s="50"/>
    </row>
    <row r="600">
      <c r="I600" s="50"/>
    </row>
    <row r="601">
      <c r="I601" s="50"/>
    </row>
    <row r="602">
      <c r="I602" s="50"/>
    </row>
    <row r="603">
      <c r="I603" s="50"/>
    </row>
    <row r="604">
      <c r="I604" s="50"/>
    </row>
    <row r="605">
      <c r="I605" s="50"/>
    </row>
    <row r="606">
      <c r="I606" s="50"/>
    </row>
    <row r="607">
      <c r="I607" s="50"/>
    </row>
    <row r="608">
      <c r="I608" s="50"/>
    </row>
    <row r="609">
      <c r="I609" s="50"/>
    </row>
    <row r="610">
      <c r="I610" s="50"/>
    </row>
    <row r="611">
      <c r="I611" s="50"/>
    </row>
    <row r="612">
      <c r="I612" s="50"/>
    </row>
    <row r="613">
      <c r="I613" s="50"/>
    </row>
    <row r="614">
      <c r="I614" s="50"/>
    </row>
    <row r="615">
      <c r="I615" s="50"/>
    </row>
    <row r="616">
      <c r="I616" s="50"/>
    </row>
    <row r="617">
      <c r="I617" s="50"/>
    </row>
    <row r="618">
      <c r="I618" s="50"/>
    </row>
    <row r="619">
      <c r="I619" s="50"/>
    </row>
    <row r="620">
      <c r="I620" s="50"/>
    </row>
    <row r="621">
      <c r="I621" s="50"/>
    </row>
    <row r="622">
      <c r="I622" s="50"/>
    </row>
    <row r="623">
      <c r="I623" s="50"/>
    </row>
    <row r="624">
      <c r="I624" s="50"/>
    </row>
    <row r="625">
      <c r="I625" s="50"/>
    </row>
    <row r="626">
      <c r="I626" s="50"/>
    </row>
    <row r="627">
      <c r="I627" s="50"/>
    </row>
    <row r="628">
      <c r="I628" s="50"/>
    </row>
    <row r="629">
      <c r="I629" s="50"/>
    </row>
    <row r="630">
      <c r="I630" s="50"/>
    </row>
    <row r="631">
      <c r="I631" s="50"/>
    </row>
    <row r="632">
      <c r="I632" s="50"/>
    </row>
    <row r="633">
      <c r="I633" s="50"/>
    </row>
    <row r="634">
      <c r="I634" s="50"/>
    </row>
    <row r="635">
      <c r="I635" s="50"/>
    </row>
    <row r="636">
      <c r="I636" s="50"/>
    </row>
    <row r="637">
      <c r="I637" s="50"/>
    </row>
    <row r="638">
      <c r="I638" s="50"/>
    </row>
    <row r="639">
      <c r="I639" s="50"/>
    </row>
    <row r="640">
      <c r="I640" s="50"/>
    </row>
    <row r="641">
      <c r="I641" s="50"/>
    </row>
    <row r="642">
      <c r="I642" s="50"/>
    </row>
    <row r="643">
      <c r="I643" s="50"/>
    </row>
    <row r="644">
      <c r="I644" s="50"/>
    </row>
    <row r="645">
      <c r="I645" s="50"/>
    </row>
    <row r="646">
      <c r="I646" s="50"/>
    </row>
    <row r="647">
      <c r="I647" s="50"/>
    </row>
    <row r="648">
      <c r="I648" s="50"/>
    </row>
    <row r="649">
      <c r="I649" s="50"/>
    </row>
    <row r="650">
      <c r="I650" s="50"/>
    </row>
    <row r="651">
      <c r="I651" s="50"/>
    </row>
    <row r="652">
      <c r="I652" s="50"/>
    </row>
    <row r="653">
      <c r="I653" s="50"/>
    </row>
    <row r="654">
      <c r="I654" s="50"/>
    </row>
    <row r="655">
      <c r="I655" s="50"/>
    </row>
    <row r="656">
      <c r="I656" s="50"/>
    </row>
    <row r="657">
      <c r="I657" s="50"/>
    </row>
    <row r="658">
      <c r="I658" s="50"/>
    </row>
    <row r="659">
      <c r="I659" s="50"/>
    </row>
    <row r="660">
      <c r="I660" s="50"/>
    </row>
    <row r="661">
      <c r="I661" s="50"/>
    </row>
    <row r="662">
      <c r="I662" s="50"/>
    </row>
    <row r="663">
      <c r="I663" s="50"/>
    </row>
    <row r="664">
      <c r="I664" s="50"/>
    </row>
    <row r="665">
      <c r="I665" s="50"/>
    </row>
    <row r="666">
      <c r="I666" s="50"/>
    </row>
    <row r="667">
      <c r="I667" s="50"/>
    </row>
    <row r="668">
      <c r="I668" s="50"/>
    </row>
    <row r="669">
      <c r="I669" s="50"/>
    </row>
    <row r="670">
      <c r="I670" s="50"/>
    </row>
    <row r="671">
      <c r="I671" s="50"/>
    </row>
    <row r="672">
      <c r="I672" s="50"/>
    </row>
    <row r="673">
      <c r="I673" s="50"/>
    </row>
    <row r="674">
      <c r="I674" s="50"/>
    </row>
    <row r="675">
      <c r="I675" s="50"/>
    </row>
    <row r="676">
      <c r="I676" s="50"/>
    </row>
    <row r="677">
      <c r="I677" s="50"/>
    </row>
    <row r="678">
      <c r="I678" s="50"/>
    </row>
    <row r="679">
      <c r="I679" s="50"/>
    </row>
    <row r="680">
      <c r="I680" s="50"/>
    </row>
    <row r="681">
      <c r="I681" s="50"/>
    </row>
    <row r="682">
      <c r="I682" s="50"/>
    </row>
    <row r="683">
      <c r="I683" s="50"/>
    </row>
    <row r="684">
      <c r="I684" s="50"/>
    </row>
    <row r="685">
      <c r="I685" s="50"/>
    </row>
    <row r="686">
      <c r="I686" s="50"/>
    </row>
    <row r="687">
      <c r="I687" s="50"/>
    </row>
    <row r="688">
      <c r="I688" s="50"/>
    </row>
    <row r="689">
      <c r="I689" s="50"/>
    </row>
    <row r="690">
      <c r="I690" s="50"/>
    </row>
    <row r="691">
      <c r="I691" s="50"/>
    </row>
    <row r="692">
      <c r="I692" s="50"/>
    </row>
    <row r="693">
      <c r="I693" s="50"/>
    </row>
    <row r="694">
      <c r="I694" s="50"/>
    </row>
    <row r="695">
      <c r="I695" s="50"/>
    </row>
    <row r="696">
      <c r="I696" s="50"/>
    </row>
    <row r="697">
      <c r="I697" s="50"/>
    </row>
    <row r="698">
      <c r="I698" s="50"/>
    </row>
    <row r="699">
      <c r="I699" s="50"/>
    </row>
    <row r="700">
      <c r="I700" s="50"/>
    </row>
    <row r="701">
      <c r="I701" s="50"/>
    </row>
    <row r="702">
      <c r="I702" s="50"/>
    </row>
    <row r="703">
      <c r="I703" s="50"/>
    </row>
    <row r="704">
      <c r="I704" s="50"/>
    </row>
    <row r="705">
      <c r="I705" s="50"/>
    </row>
    <row r="706">
      <c r="I706" s="50"/>
    </row>
    <row r="707">
      <c r="I707" s="50"/>
    </row>
    <row r="708">
      <c r="I708" s="50"/>
    </row>
    <row r="709">
      <c r="I709" s="50"/>
    </row>
    <row r="710">
      <c r="I710" s="50"/>
    </row>
    <row r="711">
      <c r="I711" s="50"/>
    </row>
    <row r="712">
      <c r="I712" s="50"/>
    </row>
    <row r="713">
      <c r="I713" s="50"/>
    </row>
    <row r="714">
      <c r="I714" s="50"/>
    </row>
    <row r="715">
      <c r="I715" s="50"/>
    </row>
    <row r="716">
      <c r="I716" s="50"/>
    </row>
    <row r="717">
      <c r="I717" s="50"/>
    </row>
    <row r="718">
      <c r="I718" s="50"/>
    </row>
    <row r="719">
      <c r="I719" s="50"/>
    </row>
    <row r="720">
      <c r="I720" s="50"/>
    </row>
    <row r="721">
      <c r="I721" s="50"/>
    </row>
    <row r="722">
      <c r="I722" s="50"/>
    </row>
    <row r="723">
      <c r="I723" s="50"/>
    </row>
    <row r="724">
      <c r="I724" s="50"/>
    </row>
    <row r="725">
      <c r="I725" s="50"/>
    </row>
    <row r="726">
      <c r="I726" s="50"/>
    </row>
    <row r="727">
      <c r="I727" s="50"/>
    </row>
    <row r="728">
      <c r="I728" s="50"/>
    </row>
    <row r="729">
      <c r="I729" s="50"/>
    </row>
    <row r="730">
      <c r="I730" s="50"/>
    </row>
    <row r="731">
      <c r="I731" s="50"/>
    </row>
    <row r="732">
      <c r="I732" s="50"/>
    </row>
    <row r="733">
      <c r="I733" s="50"/>
    </row>
    <row r="734">
      <c r="I734" s="50"/>
    </row>
    <row r="735">
      <c r="I735" s="50"/>
    </row>
    <row r="736">
      <c r="I736" s="50"/>
    </row>
    <row r="737">
      <c r="I737" s="50"/>
    </row>
    <row r="738">
      <c r="I738" s="50"/>
    </row>
    <row r="739">
      <c r="I739" s="50"/>
    </row>
    <row r="740">
      <c r="I740" s="50"/>
    </row>
    <row r="741">
      <c r="I741" s="50"/>
    </row>
    <row r="742">
      <c r="I742" s="50"/>
    </row>
    <row r="743">
      <c r="I743" s="50"/>
    </row>
    <row r="744">
      <c r="I744" s="50"/>
    </row>
    <row r="745">
      <c r="I745" s="50"/>
    </row>
    <row r="746">
      <c r="I746" s="50"/>
    </row>
    <row r="747">
      <c r="I747" s="50"/>
    </row>
    <row r="748">
      <c r="I748" s="50"/>
    </row>
    <row r="749">
      <c r="I749" s="50"/>
    </row>
    <row r="750">
      <c r="I750" s="50"/>
    </row>
    <row r="751">
      <c r="I751" s="50"/>
    </row>
    <row r="752">
      <c r="I752" s="50"/>
    </row>
    <row r="753">
      <c r="I753" s="50"/>
    </row>
    <row r="754">
      <c r="I754" s="50"/>
    </row>
    <row r="755">
      <c r="I755" s="50"/>
    </row>
    <row r="756">
      <c r="I756" s="50"/>
    </row>
    <row r="757">
      <c r="I757" s="50"/>
    </row>
    <row r="758">
      <c r="I758" s="50"/>
    </row>
    <row r="759">
      <c r="I759" s="50"/>
    </row>
    <row r="760">
      <c r="I760" s="50"/>
    </row>
    <row r="761">
      <c r="I761" s="50"/>
    </row>
    <row r="762">
      <c r="I762" s="50"/>
    </row>
    <row r="763">
      <c r="I763" s="50"/>
    </row>
    <row r="764">
      <c r="I764" s="50"/>
    </row>
    <row r="765">
      <c r="I765" s="50"/>
    </row>
    <row r="766">
      <c r="I766" s="50"/>
    </row>
    <row r="767">
      <c r="I767" s="50"/>
    </row>
    <row r="768">
      <c r="I768" s="50"/>
    </row>
    <row r="769">
      <c r="I769" s="50"/>
    </row>
    <row r="770">
      <c r="I770" s="50"/>
    </row>
    <row r="771">
      <c r="I771" s="50"/>
    </row>
    <row r="772">
      <c r="I772" s="50"/>
    </row>
    <row r="773">
      <c r="I773" s="50"/>
    </row>
    <row r="774">
      <c r="I774" s="50"/>
    </row>
    <row r="775">
      <c r="I775" s="50"/>
    </row>
    <row r="776">
      <c r="I776" s="50"/>
    </row>
    <row r="777">
      <c r="I777" s="50"/>
    </row>
    <row r="778">
      <c r="I778" s="50"/>
    </row>
    <row r="779">
      <c r="I779" s="50"/>
    </row>
    <row r="780">
      <c r="I780" s="50"/>
    </row>
    <row r="781">
      <c r="I781" s="50"/>
    </row>
    <row r="782">
      <c r="I782" s="50"/>
    </row>
    <row r="783">
      <c r="I783" s="50"/>
    </row>
    <row r="784">
      <c r="I784" s="50"/>
    </row>
    <row r="785">
      <c r="I785" s="50"/>
    </row>
    <row r="786">
      <c r="I786" s="50"/>
    </row>
    <row r="787">
      <c r="I787" s="50"/>
    </row>
    <row r="788">
      <c r="I788" s="50"/>
    </row>
    <row r="789">
      <c r="I789" s="50"/>
    </row>
    <row r="790">
      <c r="I790" s="50"/>
    </row>
    <row r="791">
      <c r="I791" s="50"/>
    </row>
    <row r="792">
      <c r="I792" s="50"/>
    </row>
    <row r="793">
      <c r="I793" s="50"/>
    </row>
    <row r="794">
      <c r="I794" s="50"/>
    </row>
    <row r="795">
      <c r="I795" s="50"/>
    </row>
    <row r="796">
      <c r="I796" s="50"/>
    </row>
    <row r="797">
      <c r="I797" s="50"/>
    </row>
    <row r="798">
      <c r="I798" s="50"/>
    </row>
    <row r="799">
      <c r="I799" s="50"/>
    </row>
    <row r="800">
      <c r="I800" s="50"/>
    </row>
    <row r="801">
      <c r="I801" s="50"/>
    </row>
    <row r="802">
      <c r="I802" s="50"/>
    </row>
    <row r="803">
      <c r="I803" s="50"/>
    </row>
    <row r="804">
      <c r="I804" s="50"/>
    </row>
    <row r="805">
      <c r="I805" s="50"/>
    </row>
    <row r="806">
      <c r="I806" s="50"/>
    </row>
    <row r="807">
      <c r="I807" s="50"/>
    </row>
    <row r="808">
      <c r="I808" s="50"/>
    </row>
    <row r="809">
      <c r="I809" s="50"/>
    </row>
    <row r="810">
      <c r="I810" s="50"/>
    </row>
    <row r="811">
      <c r="I811" s="50"/>
    </row>
    <row r="812">
      <c r="I812" s="50"/>
    </row>
    <row r="813">
      <c r="I813" s="50"/>
    </row>
    <row r="814">
      <c r="I814" s="50"/>
    </row>
    <row r="815">
      <c r="I815" s="50"/>
    </row>
    <row r="816">
      <c r="I816" s="50"/>
    </row>
    <row r="817">
      <c r="I817" s="50"/>
    </row>
    <row r="818">
      <c r="I818" s="50"/>
    </row>
    <row r="819">
      <c r="I819" s="50"/>
    </row>
    <row r="820">
      <c r="I820" s="50"/>
    </row>
    <row r="821">
      <c r="I821" s="50"/>
    </row>
    <row r="822">
      <c r="I822" s="50"/>
    </row>
    <row r="823">
      <c r="I823" s="50"/>
    </row>
    <row r="824">
      <c r="I824" s="50"/>
    </row>
    <row r="825">
      <c r="I825" s="50"/>
    </row>
    <row r="826">
      <c r="I826" s="50"/>
    </row>
    <row r="827">
      <c r="I827" s="50"/>
    </row>
    <row r="828">
      <c r="I828" s="50"/>
    </row>
    <row r="829">
      <c r="I829" s="50"/>
    </row>
    <row r="830">
      <c r="I830" s="50"/>
    </row>
    <row r="831">
      <c r="I831" s="50"/>
    </row>
    <row r="832">
      <c r="I832" s="50"/>
    </row>
    <row r="833">
      <c r="I833" s="50"/>
    </row>
    <row r="834">
      <c r="I834" s="50"/>
    </row>
    <row r="835">
      <c r="I835" s="50"/>
    </row>
    <row r="836">
      <c r="I836" s="50"/>
    </row>
    <row r="837">
      <c r="I837" s="50"/>
    </row>
    <row r="838">
      <c r="I838" s="50"/>
    </row>
    <row r="839">
      <c r="I839" s="50"/>
    </row>
    <row r="840">
      <c r="I840" s="50"/>
    </row>
    <row r="841">
      <c r="I841" s="50"/>
    </row>
    <row r="842">
      <c r="I842" s="50"/>
    </row>
    <row r="843">
      <c r="I843" s="50"/>
    </row>
    <row r="844">
      <c r="I844" s="50"/>
    </row>
    <row r="845">
      <c r="I845" s="50"/>
    </row>
    <row r="846">
      <c r="I846" s="50"/>
    </row>
    <row r="847">
      <c r="I847" s="50"/>
    </row>
    <row r="848">
      <c r="I848" s="50"/>
    </row>
    <row r="849">
      <c r="I849" s="50"/>
    </row>
    <row r="850">
      <c r="I850" s="50"/>
    </row>
    <row r="851">
      <c r="I851" s="50"/>
    </row>
    <row r="852">
      <c r="I852" s="50"/>
    </row>
    <row r="853">
      <c r="I853" s="50"/>
    </row>
    <row r="854">
      <c r="I854" s="50"/>
    </row>
    <row r="855">
      <c r="I855" s="50"/>
    </row>
    <row r="856">
      <c r="I856" s="50"/>
    </row>
    <row r="857">
      <c r="I857" s="50"/>
    </row>
    <row r="858">
      <c r="I858" s="50"/>
    </row>
    <row r="859">
      <c r="I859" s="50"/>
    </row>
    <row r="860">
      <c r="I860" s="50"/>
    </row>
    <row r="861">
      <c r="I861" s="50"/>
    </row>
    <row r="862">
      <c r="I862" s="50"/>
    </row>
    <row r="863">
      <c r="I863" s="50"/>
    </row>
    <row r="864">
      <c r="I864" s="50"/>
    </row>
    <row r="865">
      <c r="I865" s="50"/>
    </row>
    <row r="866">
      <c r="I866" s="50"/>
    </row>
    <row r="867">
      <c r="I867" s="50"/>
    </row>
    <row r="868">
      <c r="I868" s="50"/>
    </row>
    <row r="869">
      <c r="I869" s="50"/>
    </row>
    <row r="870">
      <c r="I870" s="50"/>
    </row>
    <row r="871">
      <c r="I871" s="50"/>
    </row>
    <row r="872">
      <c r="I872" s="50"/>
    </row>
    <row r="873">
      <c r="I873" s="50"/>
    </row>
    <row r="874">
      <c r="I874" s="50"/>
    </row>
    <row r="875">
      <c r="I875" s="50"/>
    </row>
    <row r="876">
      <c r="I876" s="50"/>
    </row>
    <row r="877">
      <c r="I877" s="50"/>
    </row>
    <row r="878">
      <c r="I878" s="50"/>
    </row>
    <row r="879">
      <c r="I879" s="50"/>
    </row>
    <row r="880">
      <c r="I880" s="50"/>
    </row>
    <row r="881">
      <c r="I881" s="50"/>
    </row>
    <row r="882">
      <c r="I882" s="50"/>
    </row>
    <row r="883">
      <c r="I883" s="50"/>
    </row>
    <row r="884">
      <c r="I884" s="50"/>
    </row>
    <row r="885">
      <c r="I885" s="50"/>
    </row>
    <row r="886">
      <c r="I886" s="50"/>
    </row>
    <row r="887">
      <c r="I887" s="50"/>
    </row>
    <row r="888">
      <c r="I888" s="50"/>
    </row>
    <row r="889">
      <c r="I889" s="50"/>
    </row>
    <row r="890">
      <c r="I890" s="50"/>
    </row>
    <row r="891">
      <c r="I891" s="50"/>
    </row>
    <row r="892">
      <c r="I892" s="50"/>
    </row>
    <row r="893">
      <c r="I893" s="50"/>
    </row>
    <row r="894">
      <c r="I894" s="50"/>
    </row>
    <row r="895">
      <c r="I895" s="50"/>
    </row>
    <row r="896">
      <c r="I896" s="50"/>
    </row>
    <row r="897">
      <c r="I897" s="50"/>
    </row>
    <row r="898">
      <c r="I898" s="50"/>
    </row>
    <row r="899">
      <c r="I899" s="50"/>
    </row>
    <row r="900">
      <c r="I900" s="50"/>
    </row>
    <row r="901">
      <c r="I901" s="50"/>
    </row>
    <row r="902">
      <c r="I902" s="50"/>
    </row>
    <row r="903">
      <c r="I903" s="50"/>
    </row>
    <row r="904">
      <c r="I904" s="50"/>
    </row>
    <row r="905">
      <c r="I905" s="50"/>
    </row>
    <row r="906">
      <c r="I906" s="50"/>
    </row>
    <row r="907">
      <c r="I907" s="50"/>
    </row>
    <row r="908">
      <c r="I908" s="50"/>
    </row>
    <row r="909">
      <c r="I909" s="50"/>
    </row>
    <row r="910">
      <c r="I910" s="50"/>
    </row>
    <row r="911">
      <c r="I911" s="50"/>
    </row>
    <row r="912">
      <c r="I912" s="50"/>
    </row>
    <row r="913">
      <c r="I913" s="50"/>
    </row>
    <row r="914">
      <c r="I914" s="50"/>
    </row>
    <row r="915">
      <c r="I915" s="50"/>
    </row>
    <row r="916">
      <c r="I916" s="50"/>
    </row>
    <row r="917">
      <c r="I917" s="50"/>
    </row>
    <row r="918">
      <c r="I918" s="50"/>
    </row>
    <row r="919">
      <c r="I919" s="50"/>
    </row>
    <row r="920">
      <c r="I920" s="50"/>
    </row>
    <row r="921">
      <c r="I921" s="50"/>
    </row>
    <row r="922">
      <c r="I922" s="50"/>
    </row>
    <row r="923">
      <c r="I923" s="50"/>
    </row>
    <row r="924">
      <c r="I924" s="50"/>
    </row>
    <row r="925">
      <c r="I925" s="50"/>
    </row>
    <row r="926">
      <c r="I926" s="50"/>
    </row>
    <row r="927">
      <c r="I927" s="50"/>
    </row>
    <row r="928">
      <c r="I928" s="50"/>
    </row>
    <row r="929">
      <c r="I929" s="50"/>
    </row>
    <row r="930">
      <c r="I930" s="50"/>
    </row>
    <row r="931">
      <c r="I931" s="50"/>
    </row>
    <row r="932">
      <c r="I932" s="50"/>
    </row>
    <row r="933">
      <c r="I933" s="50"/>
    </row>
    <row r="934">
      <c r="I934" s="50"/>
    </row>
    <row r="935">
      <c r="I935" s="50"/>
    </row>
    <row r="936">
      <c r="I936" s="50"/>
    </row>
    <row r="937">
      <c r="I937" s="50"/>
    </row>
    <row r="938">
      <c r="I938" s="50"/>
    </row>
    <row r="939">
      <c r="I939" s="50"/>
    </row>
    <row r="940">
      <c r="I940" s="50"/>
    </row>
    <row r="941">
      <c r="I941" s="50"/>
    </row>
    <row r="942">
      <c r="I942" s="50"/>
    </row>
    <row r="943">
      <c r="I943" s="50"/>
    </row>
    <row r="944">
      <c r="I944" s="50"/>
    </row>
    <row r="945">
      <c r="I945" s="50"/>
    </row>
    <row r="946">
      <c r="I946" s="50"/>
    </row>
    <row r="947">
      <c r="I947" s="50"/>
    </row>
    <row r="948">
      <c r="I948" s="50"/>
    </row>
    <row r="949">
      <c r="I949" s="50"/>
    </row>
    <row r="950">
      <c r="I950" s="50"/>
    </row>
    <row r="951">
      <c r="I951" s="50"/>
    </row>
    <row r="952">
      <c r="I952" s="50"/>
    </row>
    <row r="953">
      <c r="I953" s="50"/>
    </row>
    <row r="954">
      <c r="I954" s="50"/>
    </row>
    <row r="955">
      <c r="I955" s="50"/>
    </row>
    <row r="956">
      <c r="I956" s="50"/>
    </row>
    <row r="957">
      <c r="I957" s="50"/>
    </row>
    <row r="958">
      <c r="I958" s="50"/>
    </row>
    <row r="959">
      <c r="I959" s="50"/>
    </row>
    <row r="960">
      <c r="I960" s="50"/>
    </row>
    <row r="961">
      <c r="I961" s="50"/>
    </row>
    <row r="962">
      <c r="I962" s="50"/>
    </row>
    <row r="963">
      <c r="I963" s="50"/>
    </row>
    <row r="964">
      <c r="I964" s="50"/>
    </row>
    <row r="965">
      <c r="I965" s="50"/>
    </row>
    <row r="966">
      <c r="I966" s="50"/>
    </row>
    <row r="967">
      <c r="I967" s="50"/>
    </row>
    <row r="968">
      <c r="I968" s="50"/>
    </row>
    <row r="969">
      <c r="I969" s="50"/>
    </row>
    <row r="970">
      <c r="I970" s="50"/>
    </row>
    <row r="971">
      <c r="I971" s="50"/>
    </row>
    <row r="972">
      <c r="I972" s="50"/>
    </row>
    <row r="973">
      <c r="I973" s="50"/>
    </row>
    <row r="974">
      <c r="I974" s="50"/>
    </row>
    <row r="975">
      <c r="I975" s="50"/>
    </row>
    <row r="976">
      <c r="I976" s="50"/>
    </row>
    <row r="977">
      <c r="I977" s="50"/>
    </row>
    <row r="978">
      <c r="I978" s="50"/>
    </row>
    <row r="979">
      <c r="I979" s="50"/>
    </row>
    <row r="980">
      <c r="I980" s="50"/>
    </row>
    <row r="981">
      <c r="I981" s="50"/>
    </row>
    <row r="982">
      <c r="I982" s="50"/>
    </row>
    <row r="983">
      <c r="I983" s="50"/>
    </row>
    <row r="984">
      <c r="I984" s="50"/>
    </row>
    <row r="985">
      <c r="I985" s="50"/>
    </row>
    <row r="986">
      <c r="I986" s="50"/>
    </row>
    <row r="987">
      <c r="I987" s="50"/>
    </row>
    <row r="988">
      <c r="I988" s="50"/>
    </row>
    <row r="989">
      <c r="I989" s="50"/>
    </row>
    <row r="990">
      <c r="I990" s="50"/>
    </row>
    <row r="991">
      <c r="I991" s="50"/>
    </row>
    <row r="992">
      <c r="I992" s="50"/>
    </row>
    <row r="993">
      <c r="I993" s="50"/>
    </row>
    <row r="994">
      <c r="I994" s="50"/>
    </row>
    <row r="995">
      <c r="I995" s="50"/>
    </row>
    <row r="996">
      <c r="I996" s="50"/>
    </row>
    <row r="997">
      <c r="I997" s="50"/>
    </row>
    <row r="998">
      <c r="I998" s="50"/>
    </row>
    <row r="999">
      <c r="I999" s="50"/>
    </row>
    <row r="1000">
      <c r="I1000" s="50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30"/>
      <c r="E1" s="79" t="s">
        <v>55</v>
      </c>
      <c r="F1" s="80" t="s">
        <v>71</v>
      </c>
      <c r="G1" s="80" t="s">
        <v>72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E2" s="78" t="s">
        <v>7</v>
      </c>
      <c r="F2" s="65">
        <v>96075.0</v>
      </c>
      <c r="G2" s="65">
        <v>60750.0</v>
      </c>
    </row>
    <row r="3">
      <c r="E3" s="78" t="s">
        <v>5</v>
      </c>
      <c r="F3" s="65">
        <v>80010.0</v>
      </c>
      <c r="G3" s="65">
        <v>72900.0</v>
      </c>
    </row>
    <row r="4">
      <c r="E4" s="78" t="s">
        <v>21</v>
      </c>
      <c r="F4" s="65">
        <v>62964.0</v>
      </c>
      <c r="G4" s="65">
        <v>37400.0</v>
      </c>
    </row>
    <row r="5">
      <c r="E5" s="78" t="s">
        <v>6</v>
      </c>
      <c r="F5" s="65">
        <v>61047.0</v>
      </c>
      <c r="G5" s="65">
        <v>66120.0</v>
      </c>
    </row>
    <row r="6">
      <c r="E6" s="78" t="s">
        <v>18</v>
      </c>
      <c r="F6" s="65">
        <v>52790.4</v>
      </c>
      <c r="G6" s="65">
        <v>27000.0</v>
      </c>
    </row>
    <row r="7">
      <c r="E7" s="78" t="s">
        <v>19</v>
      </c>
      <c r="F7" s="65">
        <v>51667.200000000004</v>
      </c>
      <c r="G7" s="65">
        <v>83520.0</v>
      </c>
    </row>
    <row r="8">
      <c r="E8" s="78" t="s">
        <v>20</v>
      </c>
      <c r="F8" s="65">
        <v>45474.0</v>
      </c>
      <c r="G8" s="65">
        <v>40700.0</v>
      </c>
    </row>
    <row r="9">
      <c r="E9" s="78" t="s">
        <v>23</v>
      </c>
      <c r="F9" s="65">
        <v>32054.4</v>
      </c>
      <c r="G9" s="65">
        <v>44400.0</v>
      </c>
    </row>
    <row r="10">
      <c r="E10" s="78" t="s">
        <v>14</v>
      </c>
      <c r="F10" s="65">
        <v>27300.0</v>
      </c>
      <c r="G10" s="65">
        <v>21000.0</v>
      </c>
    </row>
    <row r="11">
      <c r="E11" s="78" t="s">
        <v>15</v>
      </c>
      <c r="F11" s="65">
        <v>24367.2</v>
      </c>
      <c r="G11" s="65">
        <v>36210.0</v>
      </c>
    </row>
    <row r="12">
      <c r="E12" s="78" t="s">
        <v>10</v>
      </c>
      <c r="F12" s="65">
        <v>23310.0</v>
      </c>
      <c r="G12" s="65">
        <v>23400.0</v>
      </c>
    </row>
    <row r="13">
      <c r="E13" s="78" t="s">
        <v>22</v>
      </c>
      <c r="F13" s="65">
        <v>22132.8</v>
      </c>
      <c r="G13" s="65">
        <v>38160.0</v>
      </c>
    </row>
    <row r="14">
      <c r="E14" s="78" t="s">
        <v>16</v>
      </c>
      <c r="F14" s="65">
        <v>18512.0</v>
      </c>
      <c r="G14" s="65">
        <v>7600.0</v>
      </c>
    </row>
    <row r="15">
      <c r="E15" s="78" t="s">
        <v>8</v>
      </c>
      <c r="F15" s="65">
        <v>16852.5</v>
      </c>
      <c r="G15" s="65">
        <v>18750.0</v>
      </c>
    </row>
    <row r="16">
      <c r="E16" s="78" t="s">
        <v>17</v>
      </c>
      <c r="F16" s="65">
        <v>14976.000000000002</v>
      </c>
      <c r="G16" s="65">
        <v>27360.0</v>
      </c>
    </row>
    <row r="17">
      <c r="E17" s="78" t="s">
        <v>9</v>
      </c>
      <c r="F17" s="65">
        <v>12810.0</v>
      </c>
      <c r="G17" s="65">
        <v>31110.0</v>
      </c>
    </row>
    <row r="18">
      <c r="E18" s="78" t="s">
        <v>13</v>
      </c>
      <c r="F18" s="65">
        <v>12698.4</v>
      </c>
      <c r="G18" s="65">
        <v>10230.0</v>
      </c>
    </row>
    <row r="19">
      <c r="E19" s="78" t="s">
        <v>12</v>
      </c>
      <c r="F19" s="65">
        <v>9048.0</v>
      </c>
      <c r="G19" s="65">
        <v>22910.0</v>
      </c>
    </row>
    <row r="20">
      <c r="E20" s="78" t="s">
        <v>11</v>
      </c>
      <c r="F20" s="65">
        <v>7728.0</v>
      </c>
      <c r="G20" s="65">
        <v>5760.0</v>
      </c>
    </row>
    <row r="21">
      <c r="F21" s="51"/>
      <c r="G21" s="51"/>
    </row>
    <row r="22">
      <c r="F22" s="51"/>
      <c r="G22" s="51"/>
    </row>
    <row r="23">
      <c r="F23" s="51"/>
      <c r="G23" s="51"/>
    </row>
    <row r="24">
      <c r="F24" s="51"/>
      <c r="G24" s="51"/>
    </row>
    <row r="25">
      <c r="F25" s="51"/>
      <c r="G25" s="51"/>
    </row>
    <row r="26">
      <c r="F26" s="51"/>
      <c r="G26" s="51"/>
    </row>
    <row r="27">
      <c r="F27" s="51"/>
      <c r="G27" s="51"/>
    </row>
    <row r="28">
      <c r="F28" s="51"/>
      <c r="G28" s="51"/>
    </row>
    <row r="29">
      <c r="F29" s="51"/>
      <c r="G29" s="51"/>
    </row>
    <row r="30">
      <c r="F30" s="51"/>
      <c r="G30" s="51"/>
    </row>
    <row r="31">
      <c r="F31" s="51"/>
      <c r="G31" s="51"/>
    </row>
    <row r="32">
      <c r="F32" s="51"/>
      <c r="G32" s="51"/>
    </row>
    <row r="33">
      <c r="F33" s="51"/>
      <c r="G33" s="51"/>
    </row>
    <row r="34">
      <c r="F34" s="51"/>
      <c r="G34" s="51"/>
    </row>
    <row r="35">
      <c r="F35" s="51"/>
      <c r="G35" s="51"/>
    </row>
    <row r="36">
      <c r="F36" s="51"/>
      <c r="G36" s="51"/>
    </row>
    <row r="37">
      <c r="F37" s="51"/>
      <c r="G37" s="51"/>
    </row>
    <row r="38">
      <c r="F38" s="51"/>
      <c r="G38" s="51"/>
    </row>
    <row r="39">
      <c r="F39" s="51"/>
      <c r="G39" s="51"/>
    </row>
    <row r="40">
      <c r="F40" s="51"/>
      <c r="G40" s="51"/>
    </row>
    <row r="41">
      <c r="F41" s="51"/>
      <c r="G41" s="51"/>
    </row>
    <row r="42">
      <c r="F42" s="51"/>
      <c r="G42" s="51"/>
    </row>
    <row r="43">
      <c r="F43" s="51"/>
      <c r="G43" s="51"/>
    </row>
    <row r="44">
      <c r="F44" s="51"/>
      <c r="G44" s="51"/>
    </row>
    <row r="45">
      <c r="F45" s="51"/>
      <c r="G45" s="51"/>
    </row>
    <row r="46">
      <c r="F46" s="51"/>
      <c r="G46" s="51"/>
    </row>
    <row r="47">
      <c r="F47" s="51"/>
      <c r="G47" s="51"/>
    </row>
    <row r="48">
      <c r="F48" s="51"/>
      <c r="G48" s="51"/>
    </row>
    <row r="49">
      <c r="F49" s="51"/>
      <c r="G49" s="51"/>
    </row>
    <row r="50">
      <c r="F50" s="51"/>
      <c r="G50" s="51"/>
    </row>
    <row r="51">
      <c r="F51" s="51"/>
      <c r="G51" s="51"/>
    </row>
    <row r="52">
      <c r="F52" s="51"/>
      <c r="G52" s="51"/>
    </row>
    <row r="53">
      <c r="F53" s="51"/>
      <c r="G53" s="51"/>
    </row>
    <row r="54">
      <c r="F54" s="51"/>
      <c r="G54" s="51"/>
    </row>
    <row r="55">
      <c r="F55" s="51"/>
      <c r="G55" s="51"/>
    </row>
    <row r="56">
      <c r="F56" s="51"/>
      <c r="G56" s="51"/>
    </row>
    <row r="57">
      <c r="F57" s="51"/>
      <c r="G57" s="51"/>
    </row>
    <row r="58">
      <c r="F58" s="51"/>
      <c r="G58" s="51"/>
    </row>
    <row r="59">
      <c r="F59" s="51"/>
      <c r="G59" s="51"/>
    </row>
    <row r="60">
      <c r="F60" s="51"/>
      <c r="G60" s="51"/>
    </row>
    <row r="61">
      <c r="F61" s="51"/>
      <c r="G61" s="51"/>
    </row>
    <row r="62">
      <c r="F62" s="51"/>
      <c r="G62" s="51"/>
    </row>
    <row r="63">
      <c r="F63" s="51"/>
      <c r="G63" s="51"/>
    </row>
    <row r="64">
      <c r="F64" s="51"/>
      <c r="G64" s="51"/>
    </row>
    <row r="65">
      <c r="F65" s="51"/>
      <c r="G65" s="51"/>
    </row>
    <row r="66">
      <c r="F66" s="51"/>
      <c r="G66" s="51"/>
    </row>
    <row r="67">
      <c r="F67" s="51"/>
      <c r="G67" s="51"/>
    </row>
    <row r="68">
      <c r="F68" s="51"/>
      <c r="G68" s="51"/>
    </row>
    <row r="69">
      <c r="F69" s="51"/>
      <c r="G69" s="51"/>
    </row>
    <row r="70">
      <c r="F70" s="51"/>
      <c r="G70" s="51"/>
    </row>
    <row r="71">
      <c r="F71" s="51"/>
      <c r="G71" s="51"/>
    </row>
    <row r="72">
      <c r="F72" s="51"/>
      <c r="G72" s="51"/>
    </row>
    <row r="73">
      <c r="F73" s="51"/>
      <c r="G73" s="51"/>
    </row>
    <row r="74">
      <c r="F74" s="51"/>
      <c r="G74" s="51"/>
    </row>
    <row r="75">
      <c r="F75" s="51"/>
      <c r="G75" s="51"/>
    </row>
    <row r="76">
      <c r="F76" s="51"/>
      <c r="G76" s="51"/>
    </row>
    <row r="77">
      <c r="F77" s="51"/>
      <c r="G77" s="51"/>
    </row>
    <row r="78">
      <c r="F78" s="51"/>
      <c r="G78" s="51"/>
    </row>
    <row r="79">
      <c r="F79" s="51"/>
      <c r="G79" s="51"/>
    </row>
    <row r="80">
      <c r="F80" s="51"/>
      <c r="G80" s="51"/>
    </row>
    <row r="81">
      <c r="F81" s="51"/>
      <c r="G81" s="51"/>
    </row>
    <row r="82">
      <c r="F82" s="51"/>
      <c r="G82" s="51"/>
    </row>
    <row r="83">
      <c r="F83" s="51"/>
      <c r="G83" s="51"/>
    </row>
    <row r="84">
      <c r="F84" s="51"/>
      <c r="G84" s="51"/>
    </row>
    <row r="85">
      <c r="F85" s="51"/>
      <c r="G85" s="51"/>
    </row>
    <row r="86">
      <c r="F86" s="51"/>
      <c r="G86" s="51"/>
    </row>
    <row r="87">
      <c r="F87" s="51"/>
      <c r="G87" s="51"/>
    </row>
    <row r="88">
      <c r="F88" s="51"/>
      <c r="G88" s="51"/>
    </row>
    <row r="89">
      <c r="F89" s="51"/>
      <c r="G89" s="51"/>
    </row>
    <row r="90">
      <c r="F90" s="51"/>
      <c r="G90" s="51"/>
    </row>
    <row r="91">
      <c r="F91" s="51"/>
      <c r="G91" s="51"/>
    </row>
    <row r="92">
      <c r="F92" s="51"/>
      <c r="G92" s="51"/>
    </row>
    <row r="93">
      <c r="F93" s="51"/>
      <c r="G93" s="51"/>
    </row>
    <row r="94">
      <c r="F94" s="51"/>
      <c r="G94" s="51"/>
    </row>
    <row r="95">
      <c r="F95" s="51"/>
      <c r="G95" s="51"/>
    </row>
    <row r="96">
      <c r="F96" s="51"/>
      <c r="G96" s="51"/>
    </row>
    <row r="97">
      <c r="F97" s="51"/>
      <c r="G97" s="51"/>
    </row>
    <row r="98">
      <c r="F98" s="51"/>
      <c r="G98" s="51"/>
    </row>
    <row r="99">
      <c r="F99" s="51"/>
      <c r="G99" s="51"/>
    </row>
    <row r="100">
      <c r="F100" s="51"/>
      <c r="G100" s="51"/>
    </row>
    <row r="101">
      <c r="F101" s="51"/>
      <c r="G101" s="51"/>
    </row>
    <row r="102">
      <c r="F102" s="51"/>
      <c r="G102" s="51"/>
    </row>
    <row r="103">
      <c r="F103" s="51"/>
      <c r="G103" s="51"/>
    </row>
    <row r="104">
      <c r="F104" s="51"/>
      <c r="G104" s="51"/>
    </row>
    <row r="105">
      <c r="F105" s="51"/>
      <c r="G105" s="51"/>
    </row>
    <row r="106">
      <c r="F106" s="51"/>
      <c r="G106" s="51"/>
    </row>
    <row r="107">
      <c r="F107" s="51"/>
      <c r="G107" s="51"/>
    </row>
    <row r="108">
      <c r="F108" s="51"/>
      <c r="G108" s="51"/>
    </row>
    <row r="109">
      <c r="F109" s="51"/>
      <c r="G109" s="51"/>
    </row>
    <row r="110">
      <c r="F110" s="51"/>
      <c r="G110" s="51"/>
    </row>
    <row r="111">
      <c r="F111" s="51"/>
      <c r="G111" s="51"/>
    </row>
    <row r="112">
      <c r="F112" s="51"/>
      <c r="G112" s="51"/>
    </row>
    <row r="113">
      <c r="F113" s="51"/>
      <c r="G113" s="51"/>
    </row>
    <row r="114">
      <c r="F114" s="51"/>
      <c r="G114" s="51"/>
    </row>
    <row r="115">
      <c r="F115" s="51"/>
      <c r="G115" s="51"/>
    </row>
    <row r="116">
      <c r="F116" s="51"/>
      <c r="G116" s="51"/>
    </row>
    <row r="117">
      <c r="F117" s="51"/>
      <c r="G117" s="51"/>
    </row>
    <row r="118">
      <c r="F118" s="51"/>
      <c r="G118" s="51"/>
    </row>
    <row r="119">
      <c r="F119" s="51"/>
      <c r="G119" s="51"/>
    </row>
    <row r="120">
      <c r="F120" s="51"/>
      <c r="G120" s="51"/>
    </row>
    <row r="121">
      <c r="F121" s="51"/>
      <c r="G121" s="51"/>
    </row>
    <row r="122">
      <c r="F122" s="51"/>
      <c r="G122" s="51"/>
    </row>
    <row r="123">
      <c r="F123" s="51"/>
      <c r="G123" s="51"/>
    </row>
    <row r="124">
      <c r="F124" s="51"/>
      <c r="G124" s="51"/>
    </row>
    <row r="125">
      <c r="F125" s="51"/>
      <c r="G125" s="51"/>
    </row>
    <row r="126">
      <c r="F126" s="51"/>
      <c r="G126" s="51"/>
    </row>
    <row r="127">
      <c r="F127" s="51"/>
      <c r="G127" s="51"/>
    </row>
    <row r="128">
      <c r="F128" s="51"/>
      <c r="G128" s="51"/>
    </row>
    <row r="129">
      <c r="F129" s="51"/>
      <c r="G129" s="51"/>
    </row>
    <row r="130">
      <c r="F130" s="51"/>
      <c r="G130" s="51"/>
    </row>
    <row r="131">
      <c r="F131" s="51"/>
      <c r="G131" s="51"/>
    </row>
    <row r="132">
      <c r="F132" s="51"/>
      <c r="G132" s="51"/>
    </row>
    <row r="133">
      <c r="F133" s="51"/>
      <c r="G133" s="51"/>
    </row>
    <row r="134">
      <c r="F134" s="51"/>
      <c r="G134" s="51"/>
    </row>
    <row r="135">
      <c r="F135" s="51"/>
      <c r="G135" s="51"/>
    </row>
    <row r="136">
      <c r="F136" s="51"/>
      <c r="G136" s="51"/>
    </row>
    <row r="137">
      <c r="F137" s="51"/>
      <c r="G137" s="51"/>
    </row>
    <row r="138">
      <c r="F138" s="51"/>
      <c r="G138" s="51"/>
    </row>
    <row r="139">
      <c r="F139" s="51"/>
      <c r="G139" s="51"/>
    </row>
    <row r="140">
      <c r="F140" s="51"/>
      <c r="G140" s="51"/>
    </row>
    <row r="141">
      <c r="F141" s="51"/>
      <c r="G141" s="51"/>
    </row>
    <row r="142">
      <c r="F142" s="51"/>
      <c r="G142" s="51"/>
    </row>
    <row r="143">
      <c r="F143" s="51"/>
      <c r="G143" s="51"/>
    </row>
    <row r="144">
      <c r="F144" s="51"/>
      <c r="G144" s="51"/>
    </row>
    <row r="145">
      <c r="F145" s="51"/>
      <c r="G145" s="51"/>
    </row>
    <row r="146">
      <c r="F146" s="51"/>
      <c r="G146" s="51"/>
    </row>
    <row r="147">
      <c r="F147" s="51"/>
      <c r="G147" s="51"/>
    </row>
    <row r="148">
      <c r="F148" s="51"/>
      <c r="G148" s="51"/>
    </row>
    <row r="149">
      <c r="F149" s="51"/>
      <c r="G149" s="51"/>
    </row>
    <row r="150">
      <c r="F150" s="51"/>
      <c r="G150" s="51"/>
    </row>
    <row r="151">
      <c r="F151" s="51"/>
      <c r="G151" s="51"/>
    </row>
    <row r="152">
      <c r="F152" s="51"/>
      <c r="G152" s="51"/>
    </row>
    <row r="153">
      <c r="F153" s="51"/>
      <c r="G153" s="51"/>
    </row>
    <row r="154">
      <c r="F154" s="51"/>
      <c r="G154" s="51"/>
    </row>
    <row r="155">
      <c r="F155" s="51"/>
      <c r="G155" s="51"/>
    </row>
    <row r="156">
      <c r="F156" s="51"/>
      <c r="G156" s="51"/>
    </row>
    <row r="157">
      <c r="F157" s="51"/>
      <c r="G157" s="51"/>
    </row>
    <row r="158">
      <c r="F158" s="51"/>
      <c r="G158" s="51"/>
    </row>
    <row r="159">
      <c r="F159" s="51"/>
      <c r="G159" s="51"/>
    </row>
    <row r="160">
      <c r="F160" s="51"/>
      <c r="G160" s="51"/>
    </row>
    <row r="161">
      <c r="F161" s="51"/>
      <c r="G161" s="51"/>
    </row>
    <row r="162">
      <c r="F162" s="51"/>
      <c r="G162" s="51"/>
    </row>
    <row r="163">
      <c r="F163" s="51"/>
      <c r="G163" s="51"/>
    </row>
    <row r="164">
      <c r="F164" s="51"/>
      <c r="G164" s="51"/>
    </row>
    <row r="165">
      <c r="F165" s="51"/>
      <c r="G165" s="51"/>
    </row>
    <row r="166">
      <c r="F166" s="51"/>
      <c r="G166" s="51"/>
    </row>
    <row r="167">
      <c r="F167" s="51"/>
      <c r="G167" s="51"/>
    </row>
    <row r="168">
      <c r="F168" s="51"/>
      <c r="G168" s="51"/>
    </row>
    <row r="169">
      <c r="F169" s="51"/>
      <c r="G169" s="51"/>
    </row>
    <row r="170">
      <c r="F170" s="51"/>
      <c r="G170" s="51"/>
    </row>
    <row r="171">
      <c r="F171" s="51"/>
      <c r="G171" s="51"/>
    </row>
    <row r="172">
      <c r="F172" s="51"/>
      <c r="G172" s="51"/>
    </row>
    <row r="173">
      <c r="F173" s="51"/>
      <c r="G173" s="51"/>
    </row>
    <row r="174">
      <c r="F174" s="51"/>
      <c r="G174" s="51"/>
    </row>
    <row r="175">
      <c r="F175" s="51"/>
      <c r="G175" s="51"/>
    </row>
    <row r="176">
      <c r="F176" s="51"/>
      <c r="G176" s="51"/>
    </row>
    <row r="177">
      <c r="F177" s="51"/>
      <c r="G177" s="51"/>
    </row>
    <row r="178">
      <c r="F178" s="51"/>
      <c r="G178" s="51"/>
    </row>
    <row r="179">
      <c r="F179" s="51"/>
      <c r="G179" s="51"/>
    </row>
    <row r="180">
      <c r="F180" s="51"/>
      <c r="G180" s="51"/>
    </row>
    <row r="181">
      <c r="F181" s="51"/>
      <c r="G181" s="51"/>
    </row>
    <row r="182">
      <c r="F182" s="51"/>
      <c r="G182" s="51"/>
    </row>
    <row r="183">
      <c r="F183" s="51"/>
      <c r="G183" s="51"/>
    </row>
    <row r="184">
      <c r="F184" s="51"/>
      <c r="G184" s="51"/>
    </row>
    <row r="185">
      <c r="F185" s="51"/>
      <c r="G185" s="51"/>
    </row>
    <row r="186">
      <c r="F186" s="51"/>
      <c r="G186" s="51"/>
    </row>
    <row r="187">
      <c r="F187" s="51"/>
      <c r="G187" s="51"/>
    </row>
    <row r="188">
      <c r="F188" s="51"/>
      <c r="G188" s="51"/>
    </row>
    <row r="189">
      <c r="F189" s="51"/>
      <c r="G189" s="51"/>
    </row>
    <row r="190">
      <c r="F190" s="51"/>
      <c r="G190" s="51"/>
    </row>
    <row r="191">
      <c r="F191" s="51"/>
      <c r="G191" s="51"/>
    </row>
    <row r="192">
      <c r="F192" s="51"/>
      <c r="G192" s="51"/>
    </row>
    <row r="193">
      <c r="F193" s="51"/>
      <c r="G193" s="51"/>
    </row>
    <row r="194">
      <c r="F194" s="51"/>
      <c r="G194" s="51"/>
    </row>
    <row r="195">
      <c r="F195" s="51"/>
      <c r="G195" s="51"/>
    </row>
    <row r="196">
      <c r="F196" s="51"/>
      <c r="G196" s="51"/>
    </row>
    <row r="197">
      <c r="F197" s="51"/>
      <c r="G197" s="51"/>
    </row>
    <row r="198">
      <c r="F198" s="51"/>
      <c r="G198" s="51"/>
    </row>
    <row r="199">
      <c r="F199" s="51"/>
      <c r="G199" s="51"/>
    </row>
    <row r="200">
      <c r="F200" s="51"/>
      <c r="G200" s="51"/>
    </row>
    <row r="201">
      <c r="F201" s="51"/>
      <c r="G201" s="51"/>
    </row>
    <row r="202">
      <c r="F202" s="51"/>
      <c r="G202" s="51"/>
    </row>
    <row r="203">
      <c r="F203" s="51"/>
      <c r="G203" s="51"/>
    </row>
    <row r="204">
      <c r="F204" s="51"/>
      <c r="G204" s="51"/>
    </row>
    <row r="205">
      <c r="F205" s="51"/>
      <c r="G205" s="51"/>
    </row>
    <row r="206">
      <c r="F206" s="51"/>
      <c r="G206" s="51"/>
    </row>
    <row r="207">
      <c r="F207" s="51"/>
      <c r="G207" s="51"/>
    </row>
    <row r="208">
      <c r="F208" s="51"/>
      <c r="G208" s="51"/>
    </row>
    <row r="209">
      <c r="F209" s="51"/>
      <c r="G209" s="51"/>
    </row>
    <row r="210">
      <c r="F210" s="51"/>
      <c r="G210" s="51"/>
    </row>
    <row r="211">
      <c r="F211" s="51"/>
      <c r="G211" s="51"/>
    </row>
    <row r="212">
      <c r="F212" s="51"/>
      <c r="G212" s="51"/>
    </row>
    <row r="213">
      <c r="F213" s="51"/>
      <c r="G213" s="51"/>
    </row>
    <row r="214">
      <c r="F214" s="51"/>
      <c r="G214" s="51"/>
    </row>
    <row r="215">
      <c r="F215" s="51"/>
      <c r="G215" s="51"/>
    </row>
    <row r="216">
      <c r="F216" s="51"/>
      <c r="G216" s="51"/>
    </row>
    <row r="217">
      <c r="F217" s="51"/>
      <c r="G217" s="51"/>
    </row>
    <row r="218">
      <c r="F218" s="51"/>
      <c r="G218" s="51"/>
    </row>
    <row r="219">
      <c r="F219" s="51"/>
      <c r="G219" s="51"/>
    </row>
    <row r="220">
      <c r="F220" s="51"/>
      <c r="G220" s="51"/>
    </row>
    <row r="221">
      <c r="F221" s="51"/>
      <c r="G221" s="51"/>
    </row>
    <row r="222">
      <c r="F222" s="51"/>
      <c r="G222" s="51"/>
    </row>
    <row r="223">
      <c r="F223" s="51"/>
      <c r="G223" s="51"/>
    </row>
    <row r="224">
      <c r="F224" s="51"/>
      <c r="G224" s="51"/>
    </row>
    <row r="225">
      <c r="F225" s="51"/>
      <c r="G225" s="51"/>
    </row>
    <row r="226">
      <c r="F226" s="51"/>
      <c r="G226" s="51"/>
    </row>
    <row r="227">
      <c r="F227" s="51"/>
      <c r="G227" s="51"/>
    </row>
    <row r="228">
      <c r="F228" s="51"/>
      <c r="G228" s="51"/>
    </row>
    <row r="229">
      <c r="F229" s="51"/>
      <c r="G229" s="51"/>
    </row>
    <row r="230">
      <c r="F230" s="51"/>
      <c r="G230" s="51"/>
    </row>
    <row r="231">
      <c r="F231" s="51"/>
      <c r="G231" s="51"/>
    </row>
    <row r="232">
      <c r="F232" s="51"/>
      <c r="G232" s="51"/>
    </row>
    <row r="233">
      <c r="F233" s="51"/>
      <c r="G233" s="51"/>
    </row>
    <row r="234">
      <c r="F234" s="51"/>
      <c r="G234" s="51"/>
    </row>
    <row r="235">
      <c r="F235" s="51"/>
      <c r="G235" s="51"/>
    </row>
    <row r="236">
      <c r="F236" s="51"/>
      <c r="G236" s="51"/>
    </row>
    <row r="237">
      <c r="F237" s="51"/>
      <c r="G237" s="51"/>
    </row>
    <row r="238">
      <c r="F238" s="51"/>
      <c r="G238" s="51"/>
    </row>
    <row r="239">
      <c r="F239" s="51"/>
      <c r="G239" s="51"/>
    </row>
    <row r="240">
      <c r="F240" s="51"/>
      <c r="G240" s="51"/>
    </row>
    <row r="241">
      <c r="F241" s="51"/>
      <c r="G241" s="51"/>
    </row>
    <row r="242">
      <c r="F242" s="51"/>
      <c r="G242" s="51"/>
    </row>
    <row r="243">
      <c r="F243" s="51"/>
      <c r="G243" s="51"/>
    </row>
    <row r="244">
      <c r="F244" s="51"/>
      <c r="G244" s="51"/>
    </row>
    <row r="245">
      <c r="F245" s="51"/>
      <c r="G245" s="51"/>
    </row>
    <row r="246">
      <c r="F246" s="51"/>
      <c r="G246" s="51"/>
    </row>
    <row r="247">
      <c r="F247" s="51"/>
      <c r="G247" s="51"/>
    </row>
    <row r="248">
      <c r="F248" s="51"/>
      <c r="G248" s="51"/>
    </row>
    <row r="249">
      <c r="F249" s="51"/>
      <c r="G249" s="51"/>
    </row>
    <row r="250">
      <c r="F250" s="51"/>
      <c r="G250" s="51"/>
    </row>
    <row r="251">
      <c r="F251" s="51"/>
      <c r="G251" s="51"/>
    </row>
    <row r="252">
      <c r="F252" s="51"/>
      <c r="G252" s="51"/>
    </row>
    <row r="253">
      <c r="F253" s="51"/>
      <c r="G253" s="51"/>
    </row>
    <row r="254">
      <c r="F254" s="51"/>
      <c r="G254" s="51"/>
    </row>
    <row r="255">
      <c r="F255" s="51"/>
      <c r="G255" s="51"/>
    </row>
    <row r="256">
      <c r="F256" s="51"/>
      <c r="G256" s="51"/>
    </row>
    <row r="257">
      <c r="F257" s="51"/>
      <c r="G257" s="51"/>
    </row>
    <row r="258">
      <c r="F258" s="51"/>
      <c r="G258" s="51"/>
    </row>
    <row r="259">
      <c r="F259" s="51"/>
      <c r="G259" s="51"/>
    </row>
    <row r="260">
      <c r="F260" s="51"/>
      <c r="G260" s="51"/>
    </row>
    <row r="261">
      <c r="F261" s="51"/>
      <c r="G261" s="51"/>
    </row>
    <row r="262">
      <c r="F262" s="51"/>
      <c r="G262" s="51"/>
    </row>
    <row r="263">
      <c r="F263" s="51"/>
      <c r="G263" s="51"/>
    </row>
    <row r="264">
      <c r="F264" s="51"/>
      <c r="G264" s="51"/>
    </row>
    <row r="265">
      <c r="F265" s="51"/>
      <c r="G265" s="51"/>
    </row>
    <row r="266">
      <c r="F266" s="51"/>
      <c r="G266" s="51"/>
    </row>
    <row r="267">
      <c r="F267" s="51"/>
      <c r="G267" s="51"/>
    </row>
    <row r="268">
      <c r="F268" s="51"/>
      <c r="G268" s="51"/>
    </row>
    <row r="269">
      <c r="F269" s="51"/>
      <c r="G269" s="51"/>
    </row>
    <row r="270">
      <c r="F270" s="51"/>
      <c r="G270" s="51"/>
    </row>
    <row r="271">
      <c r="F271" s="51"/>
      <c r="G271" s="51"/>
    </row>
    <row r="272">
      <c r="F272" s="51"/>
      <c r="G272" s="51"/>
    </row>
    <row r="273">
      <c r="F273" s="51"/>
      <c r="G273" s="51"/>
    </row>
    <row r="274">
      <c r="F274" s="51"/>
      <c r="G274" s="51"/>
    </row>
    <row r="275">
      <c r="F275" s="51"/>
      <c r="G275" s="51"/>
    </row>
    <row r="276">
      <c r="F276" s="51"/>
      <c r="G276" s="51"/>
    </row>
    <row r="277">
      <c r="F277" s="51"/>
      <c r="G277" s="51"/>
    </row>
    <row r="278">
      <c r="F278" s="51"/>
      <c r="G278" s="51"/>
    </row>
    <row r="279">
      <c r="F279" s="51"/>
      <c r="G279" s="51"/>
    </row>
    <row r="280">
      <c r="F280" s="51"/>
      <c r="G280" s="51"/>
    </row>
    <row r="281">
      <c r="F281" s="51"/>
      <c r="G281" s="51"/>
    </row>
    <row r="282">
      <c r="F282" s="51"/>
      <c r="G282" s="51"/>
    </row>
    <row r="283">
      <c r="F283" s="51"/>
      <c r="G283" s="51"/>
    </row>
    <row r="284">
      <c r="F284" s="51"/>
      <c r="G284" s="51"/>
    </row>
    <row r="285">
      <c r="F285" s="51"/>
      <c r="G285" s="51"/>
    </row>
    <row r="286">
      <c r="F286" s="51"/>
      <c r="G286" s="51"/>
    </row>
    <row r="287">
      <c r="F287" s="51"/>
      <c r="G287" s="51"/>
    </row>
    <row r="288">
      <c r="F288" s="51"/>
      <c r="G288" s="51"/>
    </row>
    <row r="289">
      <c r="F289" s="51"/>
      <c r="G289" s="51"/>
    </row>
    <row r="290">
      <c r="F290" s="51"/>
      <c r="G290" s="51"/>
    </row>
    <row r="291">
      <c r="F291" s="51"/>
      <c r="G291" s="51"/>
    </row>
    <row r="292">
      <c r="F292" s="51"/>
      <c r="G292" s="51"/>
    </row>
    <row r="293">
      <c r="F293" s="51"/>
      <c r="G293" s="51"/>
    </row>
    <row r="294">
      <c r="F294" s="51"/>
      <c r="G294" s="51"/>
    </row>
    <row r="295">
      <c r="F295" s="51"/>
      <c r="G295" s="51"/>
    </row>
    <row r="296">
      <c r="F296" s="51"/>
      <c r="G296" s="51"/>
    </row>
    <row r="297">
      <c r="F297" s="51"/>
      <c r="G297" s="51"/>
    </row>
    <row r="298">
      <c r="F298" s="51"/>
      <c r="G298" s="51"/>
    </row>
    <row r="299">
      <c r="F299" s="51"/>
      <c r="G299" s="51"/>
    </row>
    <row r="300">
      <c r="F300" s="51"/>
      <c r="G300" s="51"/>
    </row>
    <row r="301">
      <c r="F301" s="51"/>
      <c r="G301" s="51"/>
    </row>
    <row r="302">
      <c r="F302" s="51"/>
      <c r="G302" s="51"/>
    </row>
    <row r="303">
      <c r="F303" s="51"/>
      <c r="G303" s="51"/>
    </row>
    <row r="304">
      <c r="F304" s="51"/>
      <c r="G304" s="51"/>
    </row>
    <row r="305">
      <c r="F305" s="51"/>
      <c r="G305" s="51"/>
    </row>
    <row r="306">
      <c r="F306" s="51"/>
      <c r="G306" s="51"/>
    </row>
    <row r="307">
      <c r="F307" s="51"/>
      <c r="G307" s="51"/>
    </row>
    <row r="308">
      <c r="F308" s="51"/>
      <c r="G308" s="51"/>
    </row>
    <row r="309">
      <c r="F309" s="51"/>
      <c r="G309" s="51"/>
    </row>
    <row r="310">
      <c r="F310" s="51"/>
      <c r="G310" s="51"/>
    </row>
    <row r="311">
      <c r="F311" s="51"/>
      <c r="G311" s="51"/>
    </row>
    <row r="312">
      <c r="F312" s="51"/>
      <c r="G312" s="51"/>
    </row>
    <row r="313">
      <c r="F313" s="51"/>
      <c r="G313" s="51"/>
    </row>
    <row r="314">
      <c r="F314" s="51"/>
      <c r="G314" s="51"/>
    </row>
    <row r="315">
      <c r="F315" s="51"/>
      <c r="G315" s="51"/>
    </row>
    <row r="316">
      <c r="F316" s="51"/>
      <c r="G316" s="51"/>
    </row>
    <row r="317">
      <c r="F317" s="51"/>
      <c r="G317" s="51"/>
    </row>
    <row r="318">
      <c r="F318" s="51"/>
      <c r="G318" s="51"/>
    </row>
    <row r="319">
      <c r="F319" s="51"/>
      <c r="G319" s="51"/>
    </row>
    <row r="320">
      <c r="F320" s="51"/>
      <c r="G320" s="51"/>
    </row>
    <row r="321">
      <c r="F321" s="51"/>
      <c r="G321" s="51"/>
    </row>
    <row r="322">
      <c r="F322" s="51"/>
      <c r="G322" s="51"/>
    </row>
    <row r="323">
      <c r="F323" s="51"/>
      <c r="G323" s="51"/>
    </row>
    <row r="324">
      <c r="F324" s="51"/>
      <c r="G324" s="51"/>
    </row>
    <row r="325">
      <c r="F325" s="51"/>
      <c r="G325" s="51"/>
    </row>
    <row r="326">
      <c r="F326" s="51"/>
      <c r="G326" s="51"/>
    </row>
    <row r="327">
      <c r="F327" s="51"/>
      <c r="G327" s="51"/>
    </row>
    <row r="328">
      <c r="F328" s="51"/>
      <c r="G328" s="51"/>
    </row>
    <row r="329">
      <c r="F329" s="51"/>
      <c r="G329" s="51"/>
    </row>
    <row r="330">
      <c r="F330" s="51"/>
      <c r="G330" s="51"/>
    </row>
    <row r="331">
      <c r="F331" s="51"/>
      <c r="G331" s="51"/>
    </row>
    <row r="332">
      <c r="F332" s="51"/>
      <c r="G332" s="51"/>
    </row>
    <row r="333">
      <c r="F333" s="51"/>
      <c r="G333" s="51"/>
    </row>
    <row r="334">
      <c r="F334" s="51"/>
      <c r="G334" s="51"/>
    </row>
    <row r="335">
      <c r="F335" s="51"/>
      <c r="G335" s="51"/>
    </row>
    <row r="336">
      <c r="F336" s="51"/>
      <c r="G336" s="51"/>
    </row>
    <row r="337">
      <c r="F337" s="51"/>
      <c r="G337" s="51"/>
    </row>
    <row r="338">
      <c r="F338" s="51"/>
      <c r="G338" s="51"/>
    </row>
    <row r="339">
      <c r="F339" s="51"/>
      <c r="G339" s="51"/>
    </row>
    <row r="340">
      <c r="F340" s="51"/>
      <c r="G340" s="51"/>
    </row>
    <row r="341">
      <c r="F341" s="51"/>
      <c r="G341" s="51"/>
    </row>
    <row r="342">
      <c r="F342" s="51"/>
      <c r="G342" s="51"/>
    </row>
    <row r="343">
      <c r="F343" s="51"/>
      <c r="G343" s="51"/>
    </row>
    <row r="344">
      <c r="F344" s="51"/>
      <c r="G344" s="51"/>
    </row>
    <row r="345">
      <c r="F345" s="51"/>
      <c r="G345" s="51"/>
    </row>
    <row r="346">
      <c r="F346" s="51"/>
      <c r="G346" s="51"/>
    </row>
    <row r="347">
      <c r="F347" s="51"/>
      <c r="G347" s="51"/>
    </row>
    <row r="348">
      <c r="F348" s="51"/>
      <c r="G348" s="51"/>
    </row>
    <row r="349">
      <c r="F349" s="51"/>
      <c r="G349" s="51"/>
    </row>
    <row r="350">
      <c r="F350" s="51"/>
      <c r="G350" s="51"/>
    </row>
    <row r="351">
      <c r="F351" s="51"/>
      <c r="G351" s="51"/>
    </row>
    <row r="352">
      <c r="F352" s="51"/>
      <c r="G352" s="51"/>
    </row>
    <row r="353">
      <c r="F353" s="51"/>
      <c r="G353" s="51"/>
    </row>
    <row r="354">
      <c r="F354" s="51"/>
      <c r="G354" s="51"/>
    </row>
    <row r="355">
      <c r="F355" s="51"/>
      <c r="G355" s="51"/>
    </row>
    <row r="356">
      <c r="F356" s="51"/>
      <c r="G356" s="51"/>
    </row>
    <row r="357">
      <c r="F357" s="51"/>
      <c r="G357" s="51"/>
    </row>
    <row r="358">
      <c r="F358" s="51"/>
      <c r="G358" s="51"/>
    </row>
    <row r="359">
      <c r="F359" s="51"/>
      <c r="G359" s="51"/>
    </row>
    <row r="360">
      <c r="F360" s="51"/>
      <c r="G360" s="51"/>
    </row>
    <row r="361">
      <c r="F361" s="51"/>
      <c r="G361" s="51"/>
    </row>
    <row r="362">
      <c r="F362" s="51"/>
      <c r="G362" s="51"/>
    </row>
    <row r="363">
      <c r="F363" s="51"/>
      <c r="G363" s="51"/>
    </row>
    <row r="364">
      <c r="F364" s="51"/>
      <c r="G364" s="51"/>
    </row>
    <row r="365">
      <c r="F365" s="51"/>
      <c r="G365" s="51"/>
    </row>
    <row r="366">
      <c r="F366" s="51"/>
      <c r="G366" s="51"/>
    </row>
    <row r="367">
      <c r="F367" s="51"/>
      <c r="G367" s="51"/>
    </row>
    <row r="368">
      <c r="F368" s="51"/>
      <c r="G368" s="51"/>
    </row>
    <row r="369">
      <c r="F369" s="51"/>
      <c r="G369" s="51"/>
    </row>
    <row r="370">
      <c r="F370" s="51"/>
      <c r="G370" s="51"/>
    </row>
    <row r="371">
      <c r="F371" s="51"/>
      <c r="G371" s="51"/>
    </row>
    <row r="372">
      <c r="F372" s="51"/>
      <c r="G372" s="51"/>
    </row>
    <row r="373">
      <c r="F373" s="51"/>
      <c r="G373" s="51"/>
    </row>
    <row r="374">
      <c r="F374" s="51"/>
      <c r="G374" s="51"/>
    </row>
    <row r="375">
      <c r="F375" s="51"/>
      <c r="G375" s="51"/>
    </row>
    <row r="376">
      <c r="F376" s="51"/>
      <c r="G376" s="51"/>
    </row>
    <row r="377">
      <c r="F377" s="51"/>
      <c r="G377" s="51"/>
    </row>
    <row r="378">
      <c r="F378" s="51"/>
      <c r="G378" s="51"/>
    </row>
    <row r="379">
      <c r="F379" s="51"/>
      <c r="G379" s="51"/>
    </row>
    <row r="380">
      <c r="F380" s="51"/>
      <c r="G380" s="51"/>
    </row>
    <row r="381">
      <c r="F381" s="51"/>
      <c r="G381" s="51"/>
    </row>
    <row r="382">
      <c r="F382" s="51"/>
      <c r="G382" s="51"/>
    </row>
    <row r="383">
      <c r="F383" s="51"/>
      <c r="G383" s="51"/>
    </row>
    <row r="384">
      <c r="F384" s="51"/>
      <c r="G384" s="51"/>
    </row>
    <row r="385">
      <c r="F385" s="51"/>
      <c r="G385" s="51"/>
    </row>
    <row r="386">
      <c r="F386" s="51"/>
      <c r="G386" s="51"/>
    </row>
    <row r="387">
      <c r="F387" s="51"/>
      <c r="G387" s="51"/>
    </row>
    <row r="388">
      <c r="F388" s="51"/>
      <c r="G388" s="51"/>
    </row>
    <row r="389">
      <c r="F389" s="51"/>
      <c r="G389" s="51"/>
    </row>
    <row r="390">
      <c r="F390" s="51"/>
      <c r="G390" s="51"/>
    </row>
    <row r="391">
      <c r="F391" s="51"/>
      <c r="G391" s="51"/>
    </row>
    <row r="392">
      <c r="F392" s="51"/>
      <c r="G392" s="51"/>
    </row>
    <row r="393">
      <c r="F393" s="51"/>
      <c r="G393" s="51"/>
    </row>
    <row r="394">
      <c r="F394" s="51"/>
      <c r="G394" s="51"/>
    </row>
    <row r="395">
      <c r="F395" s="51"/>
      <c r="G395" s="51"/>
    </row>
    <row r="396">
      <c r="F396" s="51"/>
      <c r="G396" s="51"/>
    </row>
    <row r="397">
      <c r="F397" s="51"/>
      <c r="G397" s="51"/>
    </row>
    <row r="398">
      <c r="F398" s="51"/>
      <c r="G398" s="51"/>
    </row>
    <row r="399">
      <c r="F399" s="51"/>
      <c r="G399" s="51"/>
    </row>
    <row r="400">
      <c r="F400" s="51"/>
      <c r="G400" s="51"/>
    </row>
    <row r="401">
      <c r="F401" s="51"/>
      <c r="G401" s="51"/>
    </row>
    <row r="402">
      <c r="F402" s="51"/>
      <c r="G402" s="51"/>
    </row>
    <row r="403">
      <c r="F403" s="51"/>
      <c r="G403" s="51"/>
    </row>
    <row r="404">
      <c r="F404" s="51"/>
      <c r="G404" s="51"/>
    </row>
    <row r="405">
      <c r="F405" s="51"/>
      <c r="G405" s="51"/>
    </row>
    <row r="406">
      <c r="F406" s="51"/>
      <c r="G406" s="51"/>
    </row>
    <row r="407">
      <c r="F407" s="51"/>
      <c r="G407" s="51"/>
    </row>
    <row r="408">
      <c r="F408" s="51"/>
      <c r="G408" s="51"/>
    </row>
    <row r="409">
      <c r="F409" s="51"/>
      <c r="G409" s="51"/>
    </row>
    <row r="410">
      <c r="F410" s="51"/>
      <c r="G410" s="51"/>
    </row>
    <row r="411">
      <c r="F411" s="51"/>
      <c r="G411" s="51"/>
    </row>
    <row r="412">
      <c r="F412" s="51"/>
      <c r="G412" s="51"/>
    </row>
    <row r="413">
      <c r="F413" s="51"/>
      <c r="G413" s="51"/>
    </row>
    <row r="414">
      <c r="F414" s="51"/>
      <c r="G414" s="51"/>
    </row>
    <row r="415">
      <c r="F415" s="51"/>
      <c r="G415" s="51"/>
    </row>
    <row r="416">
      <c r="F416" s="51"/>
      <c r="G416" s="51"/>
    </row>
    <row r="417">
      <c r="F417" s="51"/>
      <c r="G417" s="51"/>
    </row>
    <row r="418">
      <c r="F418" s="51"/>
      <c r="G418" s="51"/>
    </row>
    <row r="419">
      <c r="F419" s="51"/>
      <c r="G419" s="51"/>
    </row>
    <row r="420">
      <c r="F420" s="51"/>
      <c r="G420" s="51"/>
    </row>
    <row r="421">
      <c r="F421" s="51"/>
      <c r="G421" s="51"/>
    </row>
    <row r="422">
      <c r="F422" s="51"/>
      <c r="G422" s="51"/>
    </row>
    <row r="423">
      <c r="F423" s="51"/>
      <c r="G423" s="51"/>
    </row>
    <row r="424">
      <c r="F424" s="51"/>
      <c r="G424" s="51"/>
    </row>
    <row r="425">
      <c r="F425" s="51"/>
      <c r="G425" s="51"/>
    </row>
    <row r="426">
      <c r="F426" s="51"/>
      <c r="G426" s="51"/>
    </row>
    <row r="427">
      <c r="F427" s="51"/>
      <c r="G427" s="51"/>
    </row>
    <row r="428">
      <c r="F428" s="51"/>
      <c r="G428" s="51"/>
    </row>
    <row r="429">
      <c r="F429" s="51"/>
      <c r="G429" s="51"/>
    </row>
    <row r="430">
      <c r="F430" s="51"/>
      <c r="G430" s="51"/>
    </row>
    <row r="431">
      <c r="F431" s="51"/>
      <c r="G431" s="51"/>
    </row>
    <row r="432">
      <c r="F432" s="51"/>
      <c r="G432" s="51"/>
    </row>
    <row r="433">
      <c r="F433" s="51"/>
      <c r="G433" s="51"/>
    </row>
    <row r="434">
      <c r="F434" s="51"/>
      <c r="G434" s="51"/>
    </row>
    <row r="435">
      <c r="F435" s="51"/>
      <c r="G435" s="51"/>
    </row>
    <row r="436">
      <c r="F436" s="51"/>
      <c r="G436" s="51"/>
    </row>
    <row r="437">
      <c r="F437" s="51"/>
      <c r="G437" s="51"/>
    </row>
    <row r="438">
      <c r="F438" s="51"/>
      <c r="G438" s="51"/>
    </row>
    <row r="439">
      <c r="F439" s="51"/>
      <c r="G439" s="51"/>
    </row>
    <row r="440">
      <c r="F440" s="51"/>
      <c r="G440" s="51"/>
    </row>
    <row r="441">
      <c r="F441" s="51"/>
      <c r="G441" s="51"/>
    </row>
    <row r="442">
      <c r="F442" s="51"/>
      <c r="G442" s="51"/>
    </row>
    <row r="443">
      <c r="F443" s="51"/>
      <c r="G443" s="51"/>
    </row>
    <row r="444">
      <c r="F444" s="51"/>
      <c r="G444" s="51"/>
    </row>
    <row r="445">
      <c r="F445" s="51"/>
      <c r="G445" s="51"/>
    </row>
    <row r="446">
      <c r="F446" s="51"/>
      <c r="G446" s="51"/>
    </row>
    <row r="447">
      <c r="F447" s="51"/>
      <c r="G447" s="51"/>
    </row>
    <row r="448">
      <c r="F448" s="51"/>
      <c r="G448" s="51"/>
    </row>
    <row r="449">
      <c r="F449" s="51"/>
      <c r="G449" s="51"/>
    </row>
    <row r="450">
      <c r="F450" s="51"/>
      <c r="G450" s="51"/>
    </row>
    <row r="451">
      <c r="F451" s="51"/>
      <c r="G451" s="51"/>
    </row>
    <row r="452">
      <c r="F452" s="51"/>
      <c r="G452" s="51"/>
    </row>
    <row r="453">
      <c r="F453" s="51"/>
      <c r="G453" s="51"/>
    </row>
    <row r="454">
      <c r="F454" s="51"/>
      <c r="G454" s="51"/>
    </row>
    <row r="455">
      <c r="F455" s="51"/>
      <c r="G455" s="51"/>
    </row>
    <row r="456">
      <c r="F456" s="51"/>
      <c r="G456" s="51"/>
    </row>
    <row r="457">
      <c r="F457" s="51"/>
      <c r="G457" s="51"/>
    </row>
    <row r="458">
      <c r="F458" s="51"/>
      <c r="G458" s="51"/>
    </row>
    <row r="459">
      <c r="F459" s="51"/>
      <c r="G459" s="51"/>
    </row>
    <row r="460">
      <c r="F460" s="51"/>
      <c r="G460" s="51"/>
    </row>
    <row r="461">
      <c r="F461" s="51"/>
      <c r="G461" s="51"/>
    </row>
    <row r="462">
      <c r="F462" s="51"/>
      <c r="G462" s="51"/>
    </row>
    <row r="463">
      <c r="F463" s="51"/>
      <c r="G463" s="51"/>
    </row>
    <row r="464">
      <c r="F464" s="51"/>
      <c r="G464" s="51"/>
    </row>
    <row r="465">
      <c r="F465" s="51"/>
      <c r="G465" s="51"/>
    </row>
    <row r="466">
      <c r="F466" s="51"/>
      <c r="G466" s="51"/>
    </row>
    <row r="467">
      <c r="F467" s="51"/>
      <c r="G467" s="51"/>
    </row>
    <row r="468">
      <c r="F468" s="51"/>
      <c r="G468" s="51"/>
    </row>
    <row r="469">
      <c r="F469" s="51"/>
      <c r="G469" s="51"/>
    </row>
    <row r="470">
      <c r="F470" s="51"/>
      <c r="G470" s="51"/>
    </row>
    <row r="471">
      <c r="F471" s="51"/>
      <c r="G471" s="51"/>
    </row>
    <row r="472">
      <c r="F472" s="51"/>
      <c r="G472" s="51"/>
    </row>
    <row r="473">
      <c r="F473" s="51"/>
      <c r="G473" s="51"/>
    </row>
    <row r="474">
      <c r="F474" s="51"/>
      <c r="G474" s="51"/>
    </row>
    <row r="475">
      <c r="F475" s="51"/>
      <c r="G475" s="51"/>
    </row>
    <row r="476">
      <c r="F476" s="51"/>
      <c r="G476" s="51"/>
    </row>
    <row r="477">
      <c r="F477" s="51"/>
      <c r="G477" s="51"/>
    </row>
    <row r="478">
      <c r="F478" s="51"/>
      <c r="G478" s="51"/>
    </row>
    <row r="479">
      <c r="F479" s="51"/>
      <c r="G479" s="51"/>
    </row>
    <row r="480">
      <c r="F480" s="51"/>
      <c r="G480" s="51"/>
    </row>
    <row r="481">
      <c r="F481" s="51"/>
      <c r="G481" s="51"/>
    </row>
    <row r="482">
      <c r="F482" s="51"/>
      <c r="G482" s="51"/>
    </row>
    <row r="483">
      <c r="F483" s="51"/>
      <c r="G483" s="51"/>
    </row>
    <row r="484">
      <c r="F484" s="51"/>
      <c r="G484" s="51"/>
    </row>
    <row r="485">
      <c r="F485" s="51"/>
      <c r="G485" s="51"/>
    </row>
    <row r="486">
      <c r="F486" s="51"/>
      <c r="G486" s="51"/>
    </row>
    <row r="487">
      <c r="F487" s="51"/>
      <c r="G487" s="51"/>
    </row>
    <row r="488">
      <c r="F488" s="51"/>
      <c r="G488" s="51"/>
    </row>
    <row r="489">
      <c r="F489" s="51"/>
      <c r="G489" s="51"/>
    </row>
    <row r="490">
      <c r="F490" s="51"/>
      <c r="G490" s="51"/>
    </row>
    <row r="491">
      <c r="F491" s="51"/>
      <c r="G491" s="51"/>
    </row>
    <row r="492">
      <c r="F492" s="51"/>
      <c r="G492" s="51"/>
    </row>
    <row r="493">
      <c r="F493" s="51"/>
      <c r="G493" s="51"/>
    </row>
    <row r="494">
      <c r="F494" s="51"/>
      <c r="G494" s="51"/>
    </row>
    <row r="495">
      <c r="F495" s="51"/>
      <c r="G495" s="51"/>
    </row>
    <row r="496">
      <c r="F496" s="51"/>
      <c r="G496" s="51"/>
    </row>
    <row r="497">
      <c r="F497" s="51"/>
      <c r="G497" s="51"/>
    </row>
    <row r="498">
      <c r="F498" s="51"/>
      <c r="G498" s="51"/>
    </row>
    <row r="499">
      <c r="F499" s="51"/>
      <c r="G499" s="51"/>
    </row>
    <row r="500">
      <c r="F500" s="51"/>
      <c r="G500" s="51"/>
    </row>
    <row r="501">
      <c r="F501" s="51"/>
      <c r="G501" s="51"/>
    </row>
    <row r="502">
      <c r="F502" s="51"/>
      <c r="G502" s="51"/>
    </row>
    <row r="503">
      <c r="F503" s="51"/>
      <c r="G503" s="51"/>
    </row>
    <row r="504">
      <c r="F504" s="51"/>
      <c r="G504" s="51"/>
    </row>
    <row r="505">
      <c r="F505" s="51"/>
      <c r="G505" s="51"/>
    </row>
    <row r="506">
      <c r="F506" s="51"/>
      <c r="G506" s="51"/>
    </row>
    <row r="507">
      <c r="F507" s="51"/>
      <c r="G507" s="51"/>
    </row>
    <row r="508">
      <c r="F508" s="51"/>
      <c r="G508" s="51"/>
    </row>
    <row r="509">
      <c r="F509" s="51"/>
      <c r="G509" s="51"/>
    </row>
    <row r="510">
      <c r="F510" s="51"/>
      <c r="G510" s="51"/>
    </row>
    <row r="511">
      <c r="F511" s="51"/>
      <c r="G511" s="51"/>
    </row>
    <row r="512">
      <c r="F512" s="51"/>
      <c r="G512" s="51"/>
    </row>
    <row r="513">
      <c r="F513" s="51"/>
      <c r="G513" s="51"/>
    </row>
    <row r="514">
      <c r="F514" s="51"/>
      <c r="G514" s="51"/>
    </row>
    <row r="515">
      <c r="F515" s="51"/>
      <c r="G515" s="51"/>
    </row>
    <row r="516">
      <c r="F516" s="51"/>
      <c r="G516" s="51"/>
    </row>
    <row r="517">
      <c r="F517" s="51"/>
      <c r="G517" s="51"/>
    </row>
    <row r="518">
      <c r="F518" s="51"/>
      <c r="G518" s="51"/>
    </row>
    <row r="519">
      <c r="F519" s="51"/>
      <c r="G519" s="51"/>
    </row>
    <row r="520">
      <c r="F520" s="51"/>
      <c r="G520" s="51"/>
    </row>
    <row r="521">
      <c r="F521" s="51"/>
      <c r="G521" s="51"/>
    </row>
    <row r="522">
      <c r="F522" s="51"/>
      <c r="G522" s="51"/>
    </row>
    <row r="523">
      <c r="F523" s="51"/>
      <c r="G523" s="51"/>
    </row>
    <row r="524">
      <c r="F524" s="51"/>
      <c r="G524" s="51"/>
    </row>
    <row r="525">
      <c r="F525" s="51"/>
      <c r="G525" s="51"/>
    </row>
    <row r="526">
      <c r="F526" s="51"/>
      <c r="G526" s="51"/>
    </row>
    <row r="527">
      <c r="F527" s="51"/>
      <c r="G527" s="51"/>
    </row>
    <row r="528">
      <c r="F528" s="51"/>
      <c r="G528" s="51"/>
    </row>
    <row r="529">
      <c r="F529" s="51"/>
      <c r="G529" s="51"/>
    </row>
    <row r="530">
      <c r="F530" s="51"/>
      <c r="G530" s="51"/>
    </row>
    <row r="531">
      <c r="F531" s="51"/>
      <c r="G531" s="51"/>
    </row>
    <row r="532">
      <c r="F532" s="51"/>
      <c r="G532" s="51"/>
    </row>
    <row r="533">
      <c r="F533" s="51"/>
      <c r="G533" s="51"/>
    </row>
    <row r="534">
      <c r="F534" s="51"/>
      <c r="G534" s="51"/>
    </row>
    <row r="535">
      <c r="F535" s="51"/>
      <c r="G535" s="51"/>
    </row>
    <row r="536">
      <c r="F536" s="51"/>
      <c r="G536" s="51"/>
    </row>
    <row r="537">
      <c r="F537" s="51"/>
      <c r="G537" s="51"/>
    </row>
    <row r="538">
      <c r="F538" s="51"/>
      <c r="G538" s="51"/>
    </row>
    <row r="539">
      <c r="F539" s="51"/>
      <c r="G539" s="51"/>
    </row>
    <row r="540">
      <c r="F540" s="51"/>
      <c r="G540" s="51"/>
    </row>
    <row r="541">
      <c r="F541" s="51"/>
      <c r="G541" s="51"/>
    </row>
    <row r="542">
      <c r="F542" s="51"/>
      <c r="G542" s="51"/>
    </row>
    <row r="543">
      <c r="F543" s="51"/>
      <c r="G543" s="51"/>
    </row>
    <row r="544">
      <c r="F544" s="51"/>
      <c r="G544" s="51"/>
    </row>
    <row r="545">
      <c r="F545" s="51"/>
      <c r="G545" s="51"/>
    </row>
    <row r="546">
      <c r="F546" s="51"/>
      <c r="G546" s="51"/>
    </row>
    <row r="547">
      <c r="F547" s="51"/>
      <c r="G547" s="51"/>
    </row>
    <row r="548">
      <c r="F548" s="51"/>
      <c r="G548" s="51"/>
    </row>
    <row r="549">
      <c r="F549" s="51"/>
      <c r="G549" s="51"/>
    </row>
    <row r="550">
      <c r="F550" s="51"/>
      <c r="G550" s="51"/>
    </row>
    <row r="551">
      <c r="F551" s="51"/>
      <c r="G551" s="51"/>
    </row>
    <row r="552">
      <c r="F552" s="51"/>
      <c r="G552" s="51"/>
    </row>
    <row r="553">
      <c r="F553" s="51"/>
      <c r="G553" s="51"/>
    </row>
    <row r="554">
      <c r="F554" s="51"/>
      <c r="G554" s="51"/>
    </row>
    <row r="555">
      <c r="F555" s="51"/>
      <c r="G555" s="51"/>
    </row>
    <row r="556">
      <c r="F556" s="51"/>
      <c r="G556" s="51"/>
    </row>
    <row r="557">
      <c r="F557" s="51"/>
      <c r="G557" s="51"/>
    </row>
    <row r="558">
      <c r="F558" s="51"/>
      <c r="G558" s="51"/>
    </row>
    <row r="559">
      <c r="F559" s="51"/>
      <c r="G559" s="51"/>
    </row>
    <row r="560">
      <c r="F560" s="51"/>
      <c r="G560" s="51"/>
    </row>
    <row r="561">
      <c r="F561" s="51"/>
      <c r="G561" s="51"/>
    </row>
    <row r="562">
      <c r="F562" s="51"/>
      <c r="G562" s="51"/>
    </row>
    <row r="563">
      <c r="F563" s="51"/>
      <c r="G563" s="51"/>
    </row>
    <row r="564">
      <c r="F564" s="51"/>
      <c r="G564" s="51"/>
    </row>
    <row r="565">
      <c r="F565" s="51"/>
      <c r="G565" s="51"/>
    </row>
    <row r="566">
      <c r="F566" s="51"/>
      <c r="G566" s="51"/>
    </row>
    <row r="567">
      <c r="F567" s="51"/>
      <c r="G567" s="51"/>
    </row>
    <row r="568">
      <c r="F568" s="51"/>
      <c r="G568" s="51"/>
    </row>
    <row r="569">
      <c r="F569" s="51"/>
      <c r="G569" s="51"/>
    </row>
    <row r="570">
      <c r="F570" s="51"/>
      <c r="G570" s="51"/>
    </row>
    <row r="571">
      <c r="F571" s="51"/>
      <c r="G571" s="51"/>
    </row>
    <row r="572">
      <c r="F572" s="51"/>
      <c r="G572" s="51"/>
    </row>
    <row r="573">
      <c r="F573" s="51"/>
      <c r="G573" s="51"/>
    </row>
    <row r="574">
      <c r="F574" s="51"/>
      <c r="G574" s="51"/>
    </row>
    <row r="575">
      <c r="F575" s="51"/>
      <c r="G575" s="51"/>
    </row>
    <row r="576">
      <c r="F576" s="51"/>
      <c r="G576" s="51"/>
    </row>
    <row r="577">
      <c r="F577" s="51"/>
      <c r="G577" s="51"/>
    </row>
    <row r="578">
      <c r="F578" s="51"/>
      <c r="G578" s="51"/>
    </row>
    <row r="579">
      <c r="F579" s="51"/>
      <c r="G579" s="51"/>
    </row>
    <row r="580">
      <c r="F580" s="51"/>
      <c r="G580" s="51"/>
    </row>
    <row r="581">
      <c r="F581" s="51"/>
      <c r="G581" s="51"/>
    </row>
    <row r="582">
      <c r="F582" s="51"/>
      <c r="G582" s="51"/>
    </row>
    <row r="583">
      <c r="F583" s="51"/>
      <c r="G583" s="51"/>
    </row>
    <row r="584">
      <c r="F584" s="51"/>
      <c r="G584" s="51"/>
    </row>
    <row r="585">
      <c r="F585" s="51"/>
      <c r="G585" s="51"/>
    </row>
    <row r="586">
      <c r="F586" s="51"/>
      <c r="G586" s="51"/>
    </row>
    <row r="587">
      <c r="F587" s="51"/>
      <c r="G587" s="51"/>
    </row>
    <row r="588">
      <c r="F588" s="51"/>
      <c r="G588" s="51"/>
    </row>
    <row r="589">
      <c r="F589" s="51"/>
      <c r="G589" s="51"/>
    </row>
    <row r="590">
      <c r="F590" s="51"/>
      <c r="G590" s="51"/>
    </row>
    <row r="591">
      <c r="F591" s="51"/>
      <c r="G591" s="51"/>
    </row>
    <row r="592">
      <c r="F592" s="51"/>
      <c r="G592" s="51"/>
    </row>
    <row r="593">
      <c r="F593" s="51"/>
      <c r="G593" s="51"/>
    </row>
    <row r="594">
      <c r="F594" s="51"/>
      <c r="G594" s="51"/>
    </row>
    <row r="595">
      <c r="F595" s="51"/>
      <c r="G595" s="51"/>
    </row>
    <row r="596">
      <c r="F596" s="51"/>
      <c r="G596" s="51"/>
    </row>
    <row r="597">
      <c r="F597" s="51"/>
      <c r="G597" s="51"/>
    </row>
    <row r="598">
      <c r="F598" s="51"/>
      <c r="G598" s="51"/>
    </row>
    <row r="599">
      <c r="F599" s="51"/>
      <c r="G599" s="51"/>
    </row>
    <row r="600">
      <c r="F600" s="51"/>
      <c r="G600" s="51"/>
    </row>
    <row r="601">
      <c r="F601" s="51"/>
      <c r="G601" s="51"/>
    </row>
    <row r="602">
      <c r="F602" s="51"/>
      <c r="G602" s="51"/>
    </row>
    <row r="603">
      <c r="F603" s="51"/>
      <c r="G603" s="51"/>
    </row>
    <row r="604">
      <c r="F604" s="51"/>
      <c r="G604" s="51"/>
    </row>
    <row r="605">
      <c r="F605" s="51"/>
      <c r="G605" s="51"/>
    </row>
    <row r="606">
      <c r="F606" s="51"/>
      <c r="G606" s="51"/>
    </row>
    <row r="607">
      <c r="F607" s="51"/>
      <c r="G607" s="51"/>
    </row>
    <row r="608">
      <c r="F608" s="51"/>
      <c r="G608" s="51"/>
    </row>
    <row r="609">
      <c r="F609" s="51"/>
      <c r="G609" s="51"/>
    </row>
    <row r="610">
      <c r="F610" s="51"/>
      <c r="G610" s="51"/>
    </row>
    <row r="611">
      <c r="F611" s="51"/>
      <c r="G611" s="51"/>
    </row>
    <row r="612">
      <c r="F612" s="51"/>
      <c r="G612" s="51"/>
    </row>
    <row r="613">
      <c r="F613" s="51"/>
      <c r="G613" s="51"/>
    </row>
    <row r="614">
      <c r="F614" s="51"/>
      <c r="G614" s="51"/>
    </row>
    <row r="615">
      <c r="F615" s="51"/>
      <c r="G615" s="51"/>
    </row>
    <row r="616">
      <c r="F616" s="51"/>
      <c r="G616" s="51"/>
    </row>
    <row r="617">
      <c r="F617" s="51"/>
      <c r="G617" s="51"/>
    </row>
    <row r="618">
      <c r="F618" s="51"/>
      <c r="G618" s="51"/>
    </row>
    <row r="619">
      <c r="F619" s="51"/>
      <c r="G619" s="51"/>
    </row>
    <row r="620">
      <c r="F620" s="51"/>
      <c r="G620" s="51"/>
    </row>
    <row r="621">
      <c r="F621" s="51"/>
      <c r="G621" s="51"/>
    </row>
    <row r="622">
      <c r="F622" s="51"/>
      <c r="G622" s="51"/>
    </row>
    <row r="623">
      <c r="F623" s="51"/>
      <c r="G623" s="51"/>
    </row>
    <row r="624">
      <c r="F624" s="51"/>
      <c r="G624" s="51"/>
    </row>
    <row r="625">
      <c r="F625" s="51"/>
      <c r="G625" s="51"/>
    </row>
    <row r="626">
      <c r="F626" s="51"/>
      <c r="G626" s="51"/>
    </row>
    <row r="627">
      <c r="F627" s="51"/>
      <c r="G627" s="51"/>
    </row>
    <row r="628">
      <c r="F628" s="51"/>
      <c r="G628" s="51"/>
    </row>
    <row r="629">
      <c r="F629" s="51"/>
      <c r="G629" s="51"/>
    </row>
    <row r="630">
      <c r="F630" s="51"/>
      <c r="G630" s="51"/>
    </row>
    <row r="631">
      <c r="F631" s="51"/>
      <c r="G631" s="51"/>
    </row>
    <row r="632">
      <c r="F632" s="51"/>
      <c r="G632" s="51"/>
    </row>
    <row r="633">
      <c r="F633" s="51"/>
      <c r="G633" s="51"/>
    </row>
    <row r="634">
      <c r="F634" s="51"/>
      <c r="G634" s="51"/>
    </row>
    <row r="635">
      <c r="F635" s="51"/>
      <c r="G635" s="51"/>
    </row>
    <row r="636">
      <c r="F636" s="51"/>
      <c r="G636" s="51"/>
    </row>
    <row r="637">
      <c r="F637" s="51"/>
      <c r="G637" s="51"/>
    </row>
    <row r="638">
      <c r="F638" s="51"/>
      <c r="G638" s="51"/>
    </row>
    <row r="639">
      <c r="F639" s="51"/>
      <c r="G639" s="51"/>
    </row>
    <row r="640">
      <c r="F640" s="51"/>
      <c r="G640" s="51"/>
    </row>
    <row r="641">
      <c r="F641" s="51"/>
      <c r="G641" s="51"/>
    </row>
    <row r="642">
      <c r="F642" s="51"/>
      <c r="G642" s="51"/>
    </row>
    <row r="643">
      <c r="F643" s="51"/>
      <c r="G643" s="51"/>
    </row>
    <row r="644">
      <c r="F644" s="51"/>
      <c r="G644" s="51"/>
    </row>
    <row r="645">
      <c r="F645" s="51"/>
      <c r="G645" s="51"/>
    </row>
    <row r="646">
      <c r="F646" s="51"/>
      <c r="G646" s="51"/>
    </row>
    <row r="647">
      <c r="F647" s="51"/>
      <c r="G647" s="51"/>
    </row>
    <row r="648">
      <c r="F648" s="51"/>
      <c r="G648" s="51"/>
    </row>
    <row r="649">
      <c r="F649" s="51"/>
      <c r="G649" s="51"/>
    </row>
    <row r="650">
      <c r="F650" s="51"/>
      <c r="G650" s="51"/>
    </row>
    <row r="651">
      <c r="F651" s="51"/>
      <c r="G651" s="51"/>
    </row>
    <row r="652">
      <c r="F652" s="51"/>
      <c r="G652" s="51"/>
    </row>
    <row r="653">
      <c r="F653" s="51"/>
      <c r="G653" s="51"/>
    </row>
    <row r="654">
      <c r="F654" s="51"/>
      <c r="G654" s="51"/>
    </row>
    <row r="655">
      <c r="F655" s="51"/>
      <c r="G655" s="51"/>
    </row>
    <row r="656">
      <c r="F656" s="51"/>
      <c r="G656" s="51"/>
    </row>
    <row r="657">
      <c r="F657" s="51"/>
      <c r="G657" s="51"/>
    </row>
    <row r="658">
      <c r="F658" s="51"/>
      <c r="G658" s="51"/>
    </row>
    <row r="659">
      <c r="F659" s="51"/>
      <c r="G659" s="51"/>
    </row>
    <row r="660">
      <c r="F660" s="51"/>
      <c r="G660" s="51"/>
    </row>
    <row r="661">
      <c r="F661" s="51"/>
      <c r="G661" s="51"/>
    </row>
    <row r="662">
      <c r="F662" s="51"/>
      <c r="G662" s="51"/>
    </row>
    <row r="663">
      <c r="F663" s="51"/>
      <c r="G663" s="51"/>
    </row>
    <row r="664">
      <c r="F664" s="51"/>
      <c r="G664" s="51"/>
    </row>
    <row r="665">
      <c r="F665" s="51"/>
      <c r="G665" s="51"/>
    </row>
    <row r="666">
      <c r="F666" s="51"/>
      <c r="G666" s="51"/>
    </row>
    <row r="667">
      <c r="F667" s="51"/>
      <c r="G667" s="51"/>
    </row>
    <row r="668">
      <c r="F668" s="51"/>
      <c r="G668" s="51"/>
    </row>
    <row r="669">
      <c r="F669" s="51"/>
      <c r="G669" s="51"/>
    </row>
    <row r="670">
      <c r="F670" s="51"/>
      <c r="G670" s="51"/>
    </row>
    <row r="671">
      <c r="F671" s="51"/>
      <c r="G671" s="51"/>
    </row>
    <row r="672">
      <c r="F672" s="51"/>
      <c r="G672" s="51"/>
    </row>
    <row r="673">
      <c r="F673" s="51"/>
      <c r="G673" s="51"/>
    </row>
    <row r="674">
      <c r="F674" s="51"/>
      <c r="G674" s="51"/>
    </row>
    <row r="675">
      <c r="F675" s="51"/>
      <c r="G675" s="51"/>
    </row>
    <row r="676">
      <c r="F676" s="51"/>
      <c r="G676" s="51"/>
    </row>
    <row r="677">
      <c r="F677" s="51"/>
      <c r="G677" s="51"/>
    </row>
    <row r="678">
      <c r="F678" s="51"/>
      <c r="G678" s="51"/>
    </row>
    <row r="679">
      <c r="F679" s="51"/>
      <c r="G679" s="51"/>
    </row>
    <row r="680">
      <c r="F680" s="51"/>
      <c r="G680" s="51"/>
    </row>
    <row r="681">
      <c r="F681" s="51"/>
      <c r="G681" s="51"/>
    </row>
    <row r="682">
      <c r="F682" s="51"/>
      <c r="G682" s="51"/>
    </row>
    <row r="683">
      <c r="F683" s="51"/>
      <c r="G683" s="51"/>
    </row>
    <row r="684">
      <c r="F684" s="51"/>
      <c r="G684" s="51"/>
    </row>
    <row r="685">
      <c r="F685" s="51"/>
      <c r="G685" s="51"/>
    </row>
    <row r="686">
      <c r="F686" s="51"/>
      <c r="G686" s="51"/>
    </row>
    <row r="687">
      <c r="F687" s="51"/>
      <c r="G687" s="51"/>
    </row>
    <row r="688">
      <c r="F688" s="51"/>
      <c r="G688" s="51"/>
    </row>
    <row r="689">
      <c r="F689" s="51"/>
      <c r="G689" s="51"/>
    </row>
    <row r="690">
      <c r="F690" s="51"/>
      <c r="G690" s="51"/>
    </row>
    <row r="691">
      <c r="F691" s="51"/>
      <c r="G691" s="51"/>
    </row>
    <row r="692">
      <c r="F692" s="51"/>
      <c r="G692" s="51"/>
    </row>
    <row r="693">
      <c r="F693" s="51"/>
      <c r="G693" s="51"/>
    </row>
    <row r="694">
      <c r="F694" s="51"/>
      <c r="G694" s="51"/>
    </row>
    <row r="695">
      <c r="F695" s="51"/>
      <c r="G695" s="51"/>
    </row>
    <row r="696">
      <c r="F696" s="51"/>
      <c r="G696" s="51"/>
    </row>
    <row r="697">
      <c r="F697" s="51"/>
      <c r="G697" s="51"/>
    </row>
    <row r="698">
      <c r="F698" s="51"/>
      <c r="G698" s="51"/>
    </row>
    <row r="699">
      <c r="F699" s="51"/>
      <c r="G699" s="51"/>
    </row>
    <row r="700">
      <c r="F700" s="51"/>
      <c r="G700" s="51"/>
    </row>
    <row r="701">
      <c r="F701" s="51"/>
      <c r="G701" s="51"/>
    </row>
    <row r="702">
      <c r="F702" s="51"/>
      <c r="G702" s="51"/>
    </row>
    <row r="703">
      <c r="F703" s="51"/>
      <c r="G703" s="51"/>
    </row>
    <row r="704">
      <c r="F704" s="51"/>
      <c r="G704" s="51"/>
    </row>
    <row r="705">
      <c r="F705" s="51"/>
      <c r="G705" s="51"/>
    </row>
    <row r="706">
      <c r="F706" s="51"/>
      <c r="G706" s="51"/>
    </row>
    <row r="707">
      <c r="F707" s="51"/>
      <c r="G707" s="51"/>
    </row>
    <row r="708">
      <c r="F708" s="51"/>
      <c r="G708" s="51"/>
    </row>
    <row r="709">
      <c r="F709" s="51"/>
      <c r="G709" s="51"/>
    </row>
    <row r="710">
      <c r="F710" s="51"/>
      <c r="G710" s="51"/>
    </row>
    <row r="711">
      <c r="F711" s="51"/>
      <c r="G711" s="51"/>
    </row>
    <row r="712">
      <c r="F712" s="51"/>
      <c r="G712" s="51"/>
    </row>
    <row r="713">
      <c r="F713" s="51"/>
      <c r="G713" s="51"/>
    </row>
    <row r="714">
      <c r="F714" s="51"/>
      <c r="G714" s="51"/>
    </row>
    <row r="715">
      <c r="F715" s="51"/>
      <c r="G715" s="51"/>
    </row>
    <row r="716">
      <c r="F716" s="51"/>
      <c r="G716" s="51"/>
    </row>
    <row r="717">
      <c r="F717" s="51"/>
      <c r="G717" s="51"/>
    </row>
    <row r="718">
      <c r="F718" s="51"/>
      <c r="G718" s="51"/>
    </row>
    <row r="719">
      <c r="F719" s="51"/>
      <c r="G719" s="51"/>
    </row>
    <row r="720">
      <c r="F720" s="51"/>
      <c r="G720" s="51"/>
    </row>
    <row r="721">
      <c r="F721" s="51"/>
      <c r="G721" s="51"/>
    </row>
    <row r="722">
      <c r="F722" s="51"/>
      <c r="G722" s="51"/>
    </row>
    <row r="723">
      <c r="F723" s="51"/>
      <c r="G723" s="51"/>
    </row>
    <row r="724">
      <c r="F724" s="51"/>
      <c r="G724" s="51"/>
    </row>
    <row r="725">
      <c r="F725" s="51"/>
      <c r="G725" s="51"/>
    </row>
    <row r="726">
      <c r="F726" s="51"/>
      <c r="G726" s="51"/>
    </row>
    <row r="727">
      <c r="F727" s="51"/>
      <c r="G727" s="51"/>
    </row>
    <row r="728">
      <c r="F728" s="51"/>
      <c r="G728" s="51"/>
    </row>
    <row r="729">
      <c r="F729" s="51"/>
      <c r="G729" s="51"/>
    </row>
    <row r="730">
      <c r="F730" s="51"/>
      <c r="G730" s="51"/>
    </row>
    <row r="731">
      <c r="F731" s="51"/>
      <c r="G731" s="51"/>
    </row>
    <row r="732">
      <c r="F732" s="51"/>
      <c r="G732" s="51"/>
    </row>
    <row r="733">
      <c r="F733" s="51"/>
      <c r="G733" s="51"/>
    </row>
    <row r="734">
      <c r="F734" s="51"/>
      <c r="G734" s="51"/>
    </row>
    <row r="735">
      <c r="F735" s="51"/>
      <c r="G735" s="51"/>
    </row>
    <row r="736">
      <c r="F736" s="51"/>
      <c r="G736" s="51"/>
    </row>
    <row r="737">
      <c r="F737" s="51"/>
      <c r="G737" s="51"/>
    </row>
    <row r="738">
      <c r="F738" s="51"/>
      <c r="G738" s="51"/>
    </row>
    <row r="739">
      <c r="F739" s="51"/>
      <c r="G739" s="51"/>
    </row>
    <row r="740">
      <c r="F740" s="51"/>
      <c r="G740" s="51"/>
    </row>
    <row r="741">
      <c r="F741" s="51"/>
      <c r="G741" s="51"/>
    </row>
    <row r="742">
      <c r="F742" s="51"/>
      <c r="G742" s="51"/>
    </row>
    <row r="743">
      <c r="F743" s="51"/>
      <c r="G743" s="51"/>
    </row>
    <row r="744">
      <c r="F744" s="51"/>
      <c r="G744" s="51"/>
    </row>
    <row r="745">
      <c r="F745" s="51"/>
      <c r="G745" s="51"/>
    </row>
    <row r="746">
      <c r="F746" s="51"/>
      <c r="G746" s="51"/>
    </row>
    <row r="747">
      <c r="F747" s="51"/>
      <c r="G747" s="51"/>
    </row>
    <row r="748">
      <c r="F748" s="51"/>
      <c r="G748" s="51"/>
    </row>
    <row r="749">
      <c r="F749" s="51"/>
      <c r="G749" s="51"/>
    </row>
    <row r="750">
      <c r="F750" s="51"/>
      <c r="G750" s="51"/>
    </row>
    <row r="751">
      <c r="F751" s="51"/>
      <c r="G751" s="51"/>
    </row>
    <row r="752">
      <c r="F752" s="51"/>
      <c r="G752" s="51"/>
    </row>
    <row r="753">
      <c r="F753" s="51"/>
      <c r="G753" s="51"/>
    </row>
    <row r="754">
      <c r="F754" s="51"/>
      <c r="G754" s="51"/>
    </row>
    <row r="755">
      <c r="F755" s="51"/>
      <c r="G755" s="51"/>
    </row>
    <row r="756">
      <c r="F756" s="51"/>
      <c r="G756" s="51"/>
    </row>
    <row r="757">
      <c r="F757" s="51"/>
      <c r="G757" s="51"/>
    </row>
    <row r="758">
      <c r="F758" s="51"/>
      <c r="G758" s="51"/>
    </row>
    <row r="759">
      <c r="F759" s="51"/>
      <c r="G759" s="51"/>
    </row>
    <row r="760">
      <c r="F760" s="51"/>
      <c r="G760" s="51"/>
    </row>
    <row r="761">
      <c r="F761" s="51"/>
      <c r="G761" s="51"/>
    </row>
    <row r="762">
      <c r="F762" s="51"/>
      <c r="G762" s="51"/>
    </row>
    <row r="763">
      <c r="F763" s="51"/>
      <c r="G763" s="51"/>
    </row>
    <row r="764">
      <c r="F764" s="51"/>
      <c r="G764" s="51"/>
    </row>
    <row r="765">
      <c r="F765" s="51"/>
      <c r="G765" s="51"/>
    </row>
    <row r="766">
      <c r="F766" s="51"/>
      <c r="G766" s="51"/>
    </row>
    <row r="767">
      <c r="F767" s="51"/>
      <c r="G767" s="51"/>
    </row>
    <row r="768">
      <c r="F768" s="51"/>
      <c r="G768" s="51"/>
    </row>
    <row r="769">
      <c r="F769" s="51"/>
      <c r="G769" s="51"/>
    </row>
    <row r="770">
      <c r="F770" s="51"/>
      <c r="G770" s="51"/>
    </row>
    <row r="771">
      <c r="F771" s="51"/>
      <c r="G771" s="51"/>
    </row>
    <row r="772">
      <c r="F772" s="51"/>
      <c r="G772" s="51"/>
    </row>
    <row r="773">
      <c r="F773" s="51"/>
      <c r="G773" s="51"/>
    </row>
    <row r="774">
      <c r="F774" s="51"/>
      <c r="G774" s="51"/>
    </row>
    <row r="775">
      <c r="F775" s="51"/>
      <c r="G775" s="51"/>
    </row>
    <row r="776">
      <c r="F776" s="51"/>
      <c r="G776" s="51"/>
    </row>
    <row r="777">
      <c r="F777" s="51"/>
      <c r="G777" s="51"/>
    </row>
    <row r="778">
      <c r="F778" s="51"/>
      <c r="G778" s="51"/>
    </row>
    <row r="779">
      <c r="F779" s="51"/>
      <c r="G779" s="51"/>
    </row>
    <row r="780">
      <c r="F780" s="51"/>
      <c r="G780" s="51"/>
    </row>
    <row r="781">
      <c r="F781" s="51"/>
      <c r="G781" s="51"/>
    </row>
    <row r="782">
      <c r="F782" s="51"/>
      <c r="G782" s="51"/>
    </row>
    <row r="783">
      <c r="F783" s="51"/>
      <c r="G783" s="51"/>
    </row>
    <row r="784">
      <c r="F784" s="51"/>
      <c r="G784" s="51"/>
    </row>
    <row r="785">
      <c r="F785" s="51"/>
      <c r="G785" s="51"/>
    </row>
    <row r="786">
      <c r="F786" s="51"/>
      <c r="G786" s="51"/>
    </row>
    <row r="787">
      <c r="F787" s="51"/>
      <c r="G787" s="51"/>
    </row>
    <row r="788">
      <c r="F788" s="51"/>
      <c r="G788" s="51"/>
    </row>
    <row r="789">
      <c r="F789" s="51"/>
      <c r="G789" s="51"/>
    </row>
    <row r="790">
      <c r="F790" s="51"/>
      <c r="G790" s="51"/>
    </row>
    <row r="791">
      <c r="F791" s="51"/>
      <c r="G791" s="51"/>
    </row>
    <row r="792">
      <c r="F792" s="51"/>
      <c r="G792" s="51"/>
    </row>
    <row r="793">
      <c r="F793" s="51"/>
      <c r="G793" s="51"/>
    </row>
    <row r="794">
      <c r="F794" s="51"/>
      <c r="G794" s="51"/>
    </row>
    <row r="795">
      <c r="F795" s="51"/>
      <c r="G795" s="51"/>
    </row>
    <row r="796">
      <c r="F796" s="51"/>
      <c r="G796" s="51"/>
    </row>
    <row r="797">
      <c r="F797" s="51"/>
      <c r="G797" s="51"/>
    </row>
    <row r="798">
      <c r="F798" s="51"/>
      <c r="G798" s="51"/>
    </row>
    <row r="799">
      <c r="F799" s="51"/>
      <c r="G799" s="51"/>
    </row>
    <row r="800">
      <c r="F800" s="51"/>
      <c r="G800" s="51"/>
    </row>
    <row r="801">
      <c r="F801" s="51"/>
      <c r="G801" s="51"/>
    </row>
    <row r="802">
      <c r="F802" s="51"/>
      <c r="G802" s="51"/>
    </row>
    <row r="803">
      <c r="F803" s="51"/>
      <c r="G803" s="51"/>
    </row>
    <row r="804">
      <c r="F804" s="51"/>
      <c r="G804" s="51"/>
    </row>
    <row r="805">
      <c r="F805" s="51"/>
      <c r="G805" s="51"/>
    </row>
    <row r="806">
      <c r="F806" s="51"/>
      <c r="G806" s="51"/>
    </row>
    <row r="807">
      <c r="F807" s="51"/>
      <c r="G807" s="51"/>
    </row>
    <row r="808">
      <c r="F808" s="51"/>
      <c r="G808" s="51"/>
    </row>
    <row r="809">
      <c r="F809" s="51"/>
      <c r="G809" s="51"/>
    </row>
    <row r="810">
      <c r="F810" s="51"/>
      <c r="G810" s="51"/>
    </row>
    <row r="811">
      <c r="F811" s="51"/>
      <c r="G811" s="51"/>
    </row>
    <row r="812">
      <c r="F812" s="51"/>
      <c r="G812" s="51"/>
    </row>
    <row r="813">
      <c r="F813" s="51"/>
      <c r="G813" s="51"/>
    </row>
    <row r="814">
      <c r="F814" s="51"/>
      <c r="G814" s="51"/>
    </row>
    <row r="815">
      <c r="F815" s="51"/>
      <c r="G815" s="51"/>
    </row>
    <row r="816">
      <c r="F816" s="51"/>
      <c r="G816" s="51"/>
    </row>
    <row r="817">
      <c r="F817" s="51"/>
      <c r="G817" s="51"/>
    </row>
    <row r="818">
      <c r="F818" s="51"/>
      <c r="G818" s="51"/>
    </row>
    <row r="819">
      <c r="F819" s="51"/>
      <c r="G819" s="51"/>
    </row>
    <row r="820">
      <c r="F820" s="51"/>
      <c r="G820" s="51"/>
    </row>
    <row r="821">
      <c r="F821" s="51"/>
      <c r="G821" s="51"/>
    </row>
    <row r="822">
      <c r="F822" s="51"/>
      <c r="G822" s="51"/>
    </row>
    <row r="823">
      <c r="F823" s="51"/>
      <c r="G823" s="51"/>
    </row>
    <row r="824">
      <c r="F824" s="51"/>
      <c r="G824" s="51"/>
    </row>
    <row r="825">
      <c r="F825" s="51"/>
      <c r="G825" s="51"/>
    </row>
    <row r="826">
      <c r="F826" s="51"/>
      <c r="G826" s="51"/>
    </row>
    <row r="827">
      <c r="F827" s="51"/>
      <c r="G827" s="51"/>
    </row>
    <row r="828">
      <c r="F828" s="51"/>
      <c r="G828" s="51"/>
    </row>
    <row r="829">
      <c r="F829" s="51"/>
      <c r="G829" s="51"/>
    </row>
    <row r="830">
      <c r="F830" s="51"/>
      <c r="G830" s="51"/>
    </row>
    <row r="831">
      <c r="F831" s="51"/>
      <c r="G831" s="51"/>
    </row>
    <row r="832">
      <c r="F832" s="51"/>
      <c r="G832" s="51"/>
    </row>
    <row r="833">
      <c r="F833" s="51"/>
      <c r="G833" s="51"/>
    </row>
    <row r="834">
      <c r="F834" s="51"/>
      <c r="G834" s="51"/>
    </row>
    <row r="835">
      <c r="F835" s="51"/>
      <c r="G835" s="51"/>
    </row>
    <row r="836">
      <c r="F836" s="51"/>
      <c r="G836" s="51"/>
    </row>
    <row r="837">
      <c r="F837" s="51"/>
      <c r="G837" s="51"/>
    </row>
    <row r="838">
      <c r="F838" s="51"/>
      <c r="G838" s="51"/>
    </row>
    <row r="839">
      <c r="F839" s="51"/>
      <c r="G839" s="51"/>
    </row>
    <row r="840">
      <c r="F840" s="51"/>
      <c r="G840" s="51"/>
    </row>
    <row r="841">
      <c r="F841" s="51"/>
      <c r="G841" s="51"/>
    </row>
    <row r="842">
      <c r="F842" s="51"/>
      <c r="G842" s="51"/>
    </row>
    <row r="843">
      <c r="F843" s="51"/>
      <c r="G843" s="51"/>
    </row>
    <row r="844">
      <c r="F844" s="51"/>
      <c r="G844" s="51"/>
    </row>
    <row r="845">
      <c r="F845" s="51"/>
      <c r="G845" s="51"/>
    </row>
    <row r="846">
      <c r="F846" s="51"/>
      <c r="G846" s="51"/>
    </row>
    <row r="847">
      <c r="F847" s="51"/>
      <c r="G847" s="51"/>
    </row>
    <row r="848">
      <c r="F848" s="51"/>
      <c r="G848" s="51"/>
    </row>
    <row r="849">
      <c r="F849" s="51"/>
      <c r="G849" s="51"/>
    </row>
    <row r="850">
      <c r="F850" s="51"/>
      <c r="G850" s="51"/>
    </row>
    <row r="851">
      <c r="F851" s="51"/>
      <c r="G851" s="51"/>
    </row>
    <row r="852">
      <c r="F852" s="51"/>
      <c r="G852" s="51"/>
    </row>
    <row r="853">
      <c r="F853" s="51"/>
      <c r="G853" s="51"/>
    </row>
    <row r="854">
      <c r="F854" s="51"/>
      <c r="G854" s="51"/>
    </row>
    <row r="855">
      <c r="F855" s="51"/>
      <c r="G855" s="51"/>
    </row>
    <row r="856">
      <c r="F856" s="51"/>
      <c r="G856" s="51"/>
    </row>
    <row r="857">
      <c r="F857" s="51"/>
      <c r="G857" s="51"/>
    </row>
    <row r="858">
      <c r="F858" s="51"/>
      <c r="G858" s="51"/>
    </row>
    <row r="859">
      <c r="F859" s="51"/>
      <c r="G859" s="51"/>
    </row>
    <row r="860">
      <c r="F860" s="51"/>
      <c r="G860" s="51"/>
    </row>
    <row r="861">
      <c r="F861" s="51"/>
      <c r="G861" s="51"/>
    </row>
    <row r="862">
      <c r="F862" s="51"/>
      <c r="G862" s="51"/>
    </row>
    <row r="863">
      <c r="F863" s="51"/>
      <c r="G863" s="51"/>
    </row>
    <row r="864">
      <c r="F864" s="51"/>
      <c r="G864" s="51"/>
    </row>
    <row r="865">
      <c r="F865" s="51"/>
      <c r="G865" s="51"/>
    </row>
    <row r="866">
      <c r="F866" s="51"/>
      <c r="G866" s="51"/>
    </row>
    <row r="867">
      <c r="F867" s="51"/>
      <c r="G867" s="51"/>
    </row>
    <row r="868">
      <c r="F868" s="51"/>
      <c r="G868" s="51"/>
    </row>
    <row r="869">
      <c r="F869" s="51"/>
      <c r="G869" s="51"/>
    </row>
    <row r="870">
      <c r="F870" s="51"/>
      <c r="G870" s="51"/>
    </row>
    <row r="871">
      <c r="F871" s="51"/>
      <c r="G871" s="51"/>
    </row>
    <row r="872">
      <c r="F872" s="51"/>
      <c r="G872" s="51"/>
    </row>
    <row r="873">
      <c r="F873" s="51"/>
      <c r="G873" s="51"/>
    </row>
    <row r="874">
      <c r="F874" s="51"/>
      <c r="G874" s="51"/>
    </row>
    <row r="875">
      <c r="F875" s="51"/>
      <c r="G875" s="51"/>
    </row>
    <row r="876">
      <c r="F876" s="51"/>
      <c r="G876" s="51"/>
    </row>
    <row r="877">
      <c r="F877" s="51"/>
      <c r="G877" s="51"/>
    </row>
    <row r="878">
      <c r="F878" s="51"/>
      <c r="G878" s="51"/>
    </row>
    <row r="879">
      <c r="F879" s="51"/>
      <c r="G879" s="51"/>
    </row>
    <row r="880">
      <c r="F880" s="51"/>
      <c r="G880" s="51"/>
    </row>
    <row r="881">
      <c r="F881" s="51"/>
      <c r="G881" s="51"/>
    </row>
    <row r="882">
      <c r="F882" s="51"/>
      <c r="G882" s="51"/>
    </row>
    <row r="883">
      <c r="F883" s="51"/>
      <c r="G883" s="51"/>
    </row>
    <row r="884">
      <c r="F884" s="51"/>
      <c r="G884" s="51"/>
    </row>
    <row r="885">
      <c r="F885" s="51"/>
      <c r="G885" s="51"/>
    </row>
    <row r="886">
      <c r="F886" s="51"/>
      <c r="G886" s="51"/>
    </row>
    <row r="887">
      <c r="F887" s="51"/>
      <c r="G887" s="51"/>
    </row>
    <row r="888">
      <c r="F888" s="51"/>
      <c r="G888" s="51"/>
    </row>
    <row r="889">
      <c r="F889" s="51"/>
      <c r="G889" s="51"/>
    </row>
    <row r="890">
      <c r="F890" s="51"/>
      <c r="G890" s="51"/>
    </row>
    <row r="891">
      <c r="F891" s="51"/>
      <c r="G891" s="51"/>
    </row>
    <row r="892">
      <c r="F892" s="51"/>
      <c r="G892" s="51"/>
    </row>
    <row r="893">
      <c r="F893" s="51"/>
      <c r="G893" s="51"/>
    </row>
    <row r="894">
      <c r="F894" s="51"/>
      <c r="G894" s="51"/>
    </row>
    <row r="895">
      <c r="F895" s="51"/>
      <c r="G895" s="51"/>
    </row>
    <row r="896">
      <c r="F896" s="51"/>
      <c r="G896" s="51"/>
    </row>
    <row r="897">
      <c r="F897" s="51"/>
      <c r="G897" s="51"/>
    </row>
    <row r="898">
      <c r="F898" s="51"/>
      <c r="G898" s="51"/>
    </row>
    <row r="899">
      <c r="F899" s="51"/>
      <c r="G899" s="51"/>
    </row>
    <row r="900">
      <c r="F900" s="51"/>
      <c r="G900" s="51"/>
    </row>
    <row r="901">
      <c r="F901" s="51"/>
      <c r="G901" s="51"/>
    </row>
    <row r="902">
      <c r="F902" s="51"/>
      <c r="G902" s="51"/>
    </row>
    <row r="903">
      <c r="F903" s="51"/>
      <c r="G903" s="51"/>
    </row>
    <row r="904">
      <c r="F904" s="51"/>
      <c r="G904" s="51"/>
    </row>
    <row r="905">
      <c r="F905" s="51"/>
      <c r="G905" s="51"/>
    </row>
    <row r="906">
      <c r="F906" s="51"/>
      <c r="G906" s="51"/>
    </row>
    <row r="907">
      <c r="F907" s="51"/>
      <c r="G907" s="51"/>
    </row>
    <row r="908">
      <c r="F908" s="51"/>
      <c r="G908" s="51"/>
    </row>
    <row r="909">
      <c r="F909" s="51"/>
      <c r="G909" s="51"/>
    </row>
    <row r="910">
      <c r="F910" s="51"/>
      <c r="G910" s="51"/>
    </row>
    <row r="911">
      <c r="F911" s="51"/>
      <c r="G911" s="51"/>
    </row>
    <row r="912">
      <c r="F912" s="51"/>
      <c r="G912" s="51"/>
    </row>
    <row r="913">
      <c r="F913" s="51"/>
      <c r="G913" s="51"/>
    </row>
    <row r="914">
      <c r="F914" s="51"/>
      <c r="G914" s="51"/>
    </row>
    <row r="915">
      <c r="F915" s="51"/>
      <c r="G915" s="51"/>
    </row>
    <row r="916">
      <c r="F916" s="51"/>
      <c r="G916" s="51"/>
    </row>
    <row r="917">
      <c r="F917" s="51"/>
      <c r="G917" s="51"/>
    </row>
    <row r="918">
      <c r="F918" s="51"/>
      <c r="G918" s="51"/>
    </row>
    <row r="919">
      <c r="F919" s="51"/>
      <c r="G919" s="51"/>
    </row>
    <row r="920">
      <c r="F920" s="51"/>
      <c r="G920" s="51"/>
    </row>
    <row r="921">
      <c r="F921" s="51"/>
      <c r="G921" s="51"/>
    </row>
    <row r="922">
      <c r="F922" s="51"/>
      <c r="G922" s="51"/>
    </row>
    <row r="923">
      <c r="F923" s="51"/>
      <c r="G923" s="51"/>
    </row>
    <row r="924">
      <c r="F924" s="51"/>
      <c r="G924" s="51"/>
    </row>
    <row r="925">
      <c r="F925" s="51"/>
      <c r="G925" s="51"/>
    </row>
    <row r="926">
      <c r="F926" s="51"/>
      <c r="G926" s="51"/>
    </row>
    <row r="927">
      <c r="F927" s="51"/>
      <c r="G927" s="51"/>
    </row>
    <row r="928">
      <c r="F928" s="51"/>
      <c r="G928" s="51"/>
    </row>
    <row r="929">
      <c r="F929" s="51"/>
      <c r="G929" s="51"/>
    </row>
    <row r="930">
      <c r="F930" s="51"/>
      <c r="G930" s="51"/>
    </row>
    <row r="931">
      <c r="F931" s="51"/>
      <c r="G931" s="51"/>
    </row>
    <row r="932">
      <c r="F932" s="51"/>
      <c r="G932" s="51"/>
    </row>
    <row r="933">
      <c r="F933" s="51"/>
      <c r="G933" s="51"/>
    </row>
    <row r="934">
      <c r="F934" s="51"/>
      <c r="G934" s="51"/>
    </row>
    <row r="935">
      <c r="F935" s="51"/>
      <c r="G935" s="51"/>
    </row>
    <row r="936">
      <c r="F936" s="51"/>
      <c r="G936" s="51"/>
    </row>
    <row r="937">
      <c r="F937" s="51"/>
      <c r="G937" s="51"/>
    </row>
    <row r="938">
      <c r="F938" s="51"/>
      <c r="G938" s="51"/>
    </row>
    <row r="939">
      <c r="F939" s="51"/>
      <c r="G939" s="51"/>
    </row>
    <row r="940">
      <c r="F940" s="51"/>
      <c r="G940" s="51"/>
    </row>
    <row r="941">
      <c r="F941" s="51"/>
      <c r="G941" s="51"/>
    </row>
    <row r="942">
      <c r="F942" s="51"/>
      <c r="G942" s="51"/>
    </row>
    <row r="943">
      <c r="F943" s="51"/>
      <c r="G943" s="51"/>
    </row>
    <row r="944">
      <c r="F944" s="51"/>
      <c r="G944" s="51"/>
    </row>
    <row r="945">
      <c r="F945" s="51"/>
      <c r="G945" s="51"/>
    </row>
    <row r="946">
      <c r="F946" s="51"/>
      <c r="G946" s="51"/>
    </row>
    <row r="947">
      <c r="F947" s="51"/>
      <c r="G947" s="51"/>
    </row>
    <row r="948">
      <c r="F948" s="51"/>
      <c r="G948" s="51"/>
    </row>
    <row r="949">
      <c r="F949" s="51"/>
      <c r="G949" s="51"/>
    </row>
    <row r="950">
      <c r="F950" s="51"/>
      <c r="G950" s="51"/>
    </row>
    <row r="951">
      <c r="F951" s="51"/>
      <c r="G951" s="51"/>
    </row>
    <row r="952">
      <c r="F952" s="51"/>
      <c r="G952" s="51"/>
    </row>
    <row r="953">
      <c r="F953" s="51"/>
      <c r="G953" s="51"/>
    </row>
    <row r="954">
      <c r="F954" s="51"/>
      <c r="G954" s="51"/>
    </row>
    <row r="955">
      <c r="F955" s="51"/>
      <c r="G955" s="51"/>
    </row>
    <row r="956">
      <c r="F956" s="51"/>
      <c r="G956" s="51"/>
    </row>
    <row r="957">
      <c r="F957" s="51"/>
      <c r="G957" s="51"/>
    </row>
    <row r="958">
      <c r="F958" s="51"/>
      <c r="G958" s="51"/>
    </row>
    <row r="959">
      <c r="F959" s="51"/>
      <c r="G959" s="51"/>
    </row>
    <row r="960">
      <c r="F960" s="51"/>
      <c r="G960" s="51"/>
    </row>
    <row r="961">
      <c r="F961" s="51"/>
      <c r="G961" s="51"/>
    </row>
    <row r="962">
      <c r="F962" s="51"/>
      <c r="G962" s="51"/>
    </row>
    <row r="963">
      <c r="F963" s="51"/>
      <c r="G963" s="51"/>
    </row>
    <row r="964">
      <c r="F964" s="51"/>
      <c r="G964" s="51"/>
    </row>
    <row r="965">
      <c r="F965" s="51"/>
      <c r="G965" s="51"/>
    </row>
    <row r="966">
      <c r="F966" s="51"/>
      <c r="G966" s="51"/>
    </row>
    <row r="967">
      <c r="F967" s="51"/>
      <c r="G967" s="51"/>
    </row>
    <row r="968">
      <c r="F968" s="51"/>
      <c r="G968" s="51"/>
    </row>
    <row r="969">
      <c r="F969" s="51"/>
      <c r="G969" s="51"/>
    </row>
    <row r="970">
      <c r="F970" s="51"/>
      <c r="G970" s="51"/>
    </row>
    <row r="971">
      <c r="F971" s="51"/>
      <c r="G971" s="51"/>
    </row>
    <row r="972">
      <c r="F972" s="51"/>
      <c r="G972" s="51"/>
    </row>
    <row r="973">
      <c r="F973" s="51"/>
      <c r="G973" s="51"/>
    </row>
    <row r="974">
      <c r="F974" s="51"/>
      <c r="G974" s="51"/>
    </row>
    <row r="975">
      <c r="F975" s="51"/>
      <c r="G975" s="51"/>
    </row>
    <row r="976">
      <c r="F976" s="51"/>
      <c r="G976" s="51"/>
    </row>
    <row r="977">
      <c r="F977" s="51"/>
      <c r="G977" s="51"/>
    </row>
    <row r="978">
      <c r="F978" s="51"/>
      <c r="G978" s="51"/>
    </row>
    <row r="979">
      <c r="F979" s="51"/>
      <c r="G979" s="51"/>
    </row>
    <row r="980">
      <c r="F980" s="51"/>
      <c r="G980" s="51"/>
    </row>
    <row r="981">
      <c r="F981" s="51"/>
      <c r="G981" s="51"/>
    </row>
    <row r="982">
      <c r="F982" s="51"/>
      <c r="G982" s="51"/>
    </row>
    <row r="983">
      <c r="F983" s="51"/>
      <c r="G983" s="51"/>
    </row>
    <row r="984">
      <c r="F984" s="51"/>
      <c r="G984" s="51"/>
    </row>
    <row r="985">
      <c r="F985" s="51"/>
      <c r="G985" s="51"/>
    </row>
    <row r="986">
      <c r="F986" s="51"/>
      <c r="G986" s="51"/>
    </row>
    <row r="987">
      <c r="F987" s="51"/>
      <c r="G987" s="51"/>
    </row>
    <row r="988">
      <c r="F988" s="51"/>
      <c r="G988" s="51"/>
    </row>
    <row r="989">
      <c r="F989" s="51"/>
      <c r="G989" s="51"/>
    </row>
    <row r="990">
      <c r="F990" s="51"/>
      <c r="G990" s="51"/>
    </row>
    <row r="991">
      <c r="F991" s="51"/>
      <c r="G991" s="51"/>
    </row>
    <row r="992">
      <c r="F992" s="51"/>
      <c r="G992" s="51"/>
    </row>
    <row r="993">
      <c r="F993" s="51"/>
      <c r="G993" s="51"/>
    </row>
    <row r="994">
      <c r="F994" s="51"/>
      <c r="G994" s="51"/>
    </row>
    <row r="995">
      <c r="F995" s="51"/>
      <c r="G995" s="51"/>
    </row>
    <row r="996">
      <c r="F996" s="51"/>
      <c r="G996" s="51"/>
    </row>
    <row r="997">
      <c r="F997" s="51"/>
      <c r="G997" s="51"/>
    </row>
    <row r="998">
      <c r="F998" s="51"/>
      <c r="G998" s="51"/>
    </row>
    <row r="999">
      <c r="F999" s="51"/>
      <c r="G999" s="51"/>
    </row>
    <row r="1000">
      <c r="F1000" s="51"/>
      <c r="G1000" s="51"/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57"/>
      <c r="D1" s="79" t="s">
        <v>55</v>
      </c>
      <c r="E1" s="80" t="s">
        <v>73</v>
      </c>
      <c r="F1" s="81" t="s">
        <v>74</v>
      </c>
      <c r="G1" s="82" t="s">
        <v>75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D2" s="83" t="s">
        <v>7</v>
      </c>
      <c r="E2" s="65">
        <v>156825.0</v>
      </c>
      <c r="F2" s="65">
        <f>E2</f>
        <v>156825</v>
      </c>
      <c r="G2" s="50">
        <f t="shared" ref="G2:G20" si="1">F2/$F$20</f>
        <v>0.116417015</v>
      </c>
    </row>
    <row r="3">
      <c r="D3" s="83" t="s">
        <v>5</v>
      </c>
      <c r="E3" s="65">
        <v>152910.0</v>
      </c>
      <c r="F3" s="65">
        <f t="shared" ref="F3:F20" si="2">F2+E3</f>
        <v>309735</v>
      </c>
      <c r="G3" s="50">
        <f t="shared" si="1"/>
        <v>0.2299277803</v>
      </c>
    </row>
    <row r="4">
      <c r="D4" s="83" t="s">
        <v>19</v>
      </c>
      <c r="E4" s="65">
        <v>135187.2</v>
      </c>
      <c r="F4" s="65">
        <f t="shared" si="2"/>
        <v>444922.2</v>
      </c>
      <c r="G4" s="50">
        <f t="shared" si="1"/>
        <v>0.3302822536</v>
      </c>
    </row>
    <row r="5">
      <c r="D5" s="83" t="s">
        <v>6</v>
      </c>
      <c r="E5" s="65">
        <v>127167.0</v>
      </c>
      <c r="F5" s="65">
        <f t="shared" si="2"/>
        <v>572089.2</v>
      </c>
      <c r="G5" s="50">
        <f t="shared" si="1"/>
        <v>0.4246830351</v>
      </c>
    </row>
    <row r="6">
      <c r="D6" s="83" t="s">
        <v>21</v>
      </c>
      <c r="E6" s="65">
        <v>100364.0</v>
      </c>
      <c r="F6" s="65">
        <f t="shared" si="2"/>
        <v>672453.2</v>
      </c>
      <c r="G6" s="50">
        <f t="shared" si="1"/>
        <v>0.4991869553</v>
      </c>
    </row>
    <row r="7">
      <c r="D7" s="83" t="s">
        <v>20</v>
      </c>
      <c r="E7" s="65">
        <v>86174.0</v>
      </c>
      <c r="F7" s="65">
        <f t="shared" si="2"/>
        <v>758627.2</v>
      </c>
      <c r="G7" s="50">
        <f t="shared" si="1"/>
        <v>0.5631571122</v>
      </c>
    </row>
    <row r="8">
      <c r="D8" s="83" t="s">
        <v>18</v>
      </c>
      <c r="E8" s="65">
        <v>79790.4</v>
      </c>
      <c r="F8" s="65">
        <f t="shared" si="2"/>
        <v>838417.6</v>
      </c>
      <c r="G8" s="50">
        <f t="shared" si="1"/>
        <v>0.6223884859</v>
      </c>
    </row>
    <row r="9">
      <c r="D9" s="83" t="s">
        <v>23</v>
      </c>
      <c r="E9" s="65">
        <v>76454.4</v>
      </c>
      <c r="F9" s="65">
        <f t="shared" si="2"/>
        <v>914872</v>
      </c>
      <c r="G9" s="50">
        <f t="shared" si="1"/>
        <v>0.6791434232</v>
      </c>
    </row>
    <row r="10">
      <c r="D10" s="83" t="s">
        <v>15</v>
      </c>
      <c r="E10" s="65">
        <v>60577.2</v>
      </c>
      <c r="F10" s="65">
        <f t="shared" si="2"/>
        <v>975449.2</v>
      </c>
      <c r="G10" s="50">
        <f t="shared" si="1"/>
        <v>0.7241121259</v>
      </c>
    </row>
    <row r="11">
      <c r="D11" s="83" t="s">
        <v>22</v>
      </c>
      <c r="E11" s="65">
        <v>60292.8</v>
      </c>
      <c r="F11" s="65">
        <f t="shared" si="2"/>
        <v>1035742</v>
      </c>
      <c r="G11" s="50">
        <f t="shared" si="1"/>
        <v>0.7688697079</v>
      </c>
    </row>
    <row r="12">
      <c r="D12" s="83" t="s">
        <v>14</v>
      </c>
      <c r="E12" s="65">
        <v>48300.0</v>
      </c>
      <c r="F12" s="65">
        <f t="shared" si="2"/>
        <v>1084042</v>
      </c>
      <c r="G12" s="50">
        <f t="shared" si="1"/>
        <v>0.8047245896</v>
      </c>
    </row>
    <row r="13">
      <c r="D13" s="83" t="s">
        <v>10</v>
      </c>
      <c r="E13" s="65">
        <v>46710.0</v>
      </c>
      <c r="F13" s="65">
        <f t="shared" si="2"/>
        <v>1130752</v>
      </c>
      <c r="G13" s="50">
        <f t="shared" si="1"/>
        <v>0.8393991553</v>
      </c>
    </row>
    <row r="14">
      <c r="D14" s="83" t="s">
        <v>9</v>
      </c>
      <c r="E14" s="65">
        <v>43920.0</v>
      </c>
      <c r="F14" s="65">
        <f t="shared" si="2"/>
        <v>1174672</v>
      </c>
      <c r="G14" s="50">
        <f t="shared" si="1"/>
        <v>0.8720026006</v>
      </c>
    </row>
    <row r="15">
      <c r="D15" s="83" t="s">
        <v>17</v>
      </c>
      <c r="E15" s="65">
        <v>42336.0</v>
      </c>
      <c r="F15" s="65">
        <f t="shared" si="2"/>
        <v>1217008</v>
      </c>
      <c r="G15" s="50">
        <f t="shared" si="1"/>
        <v>0.9034301838</v>
      </c>
    </row>
    <row r="16">
      <c r="D16" s="83" t="s">
        <v>8</v>
      </c>
      <c r="E16" s="65">
        <v>35602.5</v>
      </c>
      <c r="F16" s="65">
        <f t="shared" si="2"/>
        <v>1252610.5</v>
      </c>
      <c r="G16" s="50">
        <f t="shared" si="1"/>
        <v>0.9298592403</v>
      </c>
    </row>
    <row r="17">
      <c r="D17" s="83" t="s">
        <v>12</v>
      </c>
      <c r="E17" s="65">
        <v>31958.0</v>
      </c>
      <c r="F17" s="65">
        <f t="shared" si="2"/>
        <v>1284568.5</v>
      </c>
      <c r="G17" s="50">
        <f t="shared" si="1"/>
        <v>0.9535828492</v>
      </c>
    </row>
    <row r="18">
      <c r="D18" s="83" t="s">
        <v>16</v>
      </c>
      <c r="E18" s="65">
        <v>26112.0</v>
      </c>
      <c r="F18" s="65">
        <f t="shared" si="2"/>
        <v>1310680.5</v>
      </c>
      <c r="G18" s="50">
        <f t="shared" si="1"/>
        <v>0.9729667554</v>
      </c>
    </row>
    <row r="19">
      <c r="D19" s="83" t="s">
        <v>13</v>
      </c>
      <c r="E19" s="65">
        <v>22928.4</v>
      </c>
      <c r="F19" s="65">
        <f t="shared" si="2"/>
        <v>1333608.9</v>
      </c>
      <c r="G19" s="50">
        <f t="shared" si="1"/>
        <v>0.9899873573</v>
      </c>
    </row>
    <row r="20">
      <c r="D20" s="83" t="s">
        <v>11</v>
      </c>
      <c r="E20" s="65">
        <v>13488.0</v>
      </c>
      <c r="F20" s="65">
        <f t="shared" si="2"/>
        <v>1347096.9</v>
      </c>
      <c r="G20" s="50">
        <f t="shared" si="1"/>
        <v>1</v>
      </c>
    </row>
    <row r="21">
      <c r="D21" s="83"/>
      <c r="E21" s="51"/>
      <c r="G21" s="50"/>
    </row>
    <row r="22">
      <c r="E22" s="51"/>
      <c r="G22" s="50"/>
    </row>
    <row r="23">
      <c r="E23" s="51"/>
      <c r="G23" s="50"/>
    </row>
    <row r="24">
      <c r="E24" s="51"/>
      <c r="G24" s="50"/>
    </row>
    <row r="25">
      <c r="E25" s="51"/>
      <c r="G25" s="50"/>
    </row>
    <row r="26">
      <c r="E26" s="51"/>
      <c r="G26" s="50"/>
    </row>
    <row r="27">
      <c r="E27" s="51"/>
      <c r="G27" s="50"/>
    </row>
    <row r="28">
      <c r="E28" s="51"/>
      <c r="G28" s="50"/>
    </row>
    <row r="29">
      <c r="E29" s="51"/>
      <c r="G29" s="50"/>
    </row>
    <row r="30">
      <c r="E30" s="51"/>
      <c r="G30" s="50"/>
    </row>
    <row r="31">
      <c r="E31" s="51"/>
      <c r="G31" s="50"/>
    </row>
    <row r="32">
      <c r="E32" s="51"/>
      <c r="G32" s="50"/>
    </row>
    <row r="33">
      <c r="E33" s="51"/>
      <c r="G33" s="50"/>
    </row>
    <row r="34">
      <c r="E34" s="51"/>
      <c r="G34" s="50"/>
    </row>
    <row r="35">
      <c r="E35" s="51"/>
      <c r="G35" s="50"/>
    </row>
    <row r="36">
      <c r="E36" s="51"/>
      <c r="G36" s="50"/>
    </row>
    <row r="37">
      <c r="E37" s="51"/>
      <c r="G37" s="50"/>
    </row>
    <row r="38">
      <c r="E38" s="51"/>
      <c r="G38" s="50"/>
    </row>
    <row r="39">
      <c r="E39" s="51"/>
      <c r="G39" s="50"/>
    </row>
    <row r="40">
      <c r="E40" s="51"/>
      <c r="G40" s="50"/>
    </row>
    <row r="41">
      <c r="E41" s="51"/>
      <c r="G41" s="50"/>
    </row>
    <row r="42">
      <c r="E42" s="51"/>
      <c r="G42" s="50"/>
    </row>
    <row r="43">
      <c r="E43" s="51"/>
      <c r="G43" s="50"/>
    </row>
    <row r="44">
      <c r="E44" s="51"/>
      <c r="G44" s="50"/>
    </row>
    <row r="45">
      <c r="E45" s="51"/>
      <c r="G45" s="50"/>
    </row>
    <row r="46">
      <c r="E46" s="51"/>
      <c r="G46" s="50"/>
    </row>
    <row r="47">
      <c r="E47" s="51"/>
      <c r="G47" s="50"/>
    </row>
    <row r="48">
      <c r="E48" s="51"/>
      <c r="G48" s="50"/>
    </row>
    <row r="49">
      <c r="E49" s="51"/>
      <c r="G49" s="50"/>
    </row>
    <row r="50">
      <c r="E50" s="51"/>
      <c r="G50" s="50"/>
    </row>
    <row r="51">
      <c r="E51" s="51"/>
      <c r="G51" s="50"/>
    </row>
    <row r="52">
      <c r="E52" s="51"/>
      <c r="G52" s="50"/>
    </row>
    <row r="53">
      <c r="E53" s="51"/>
      <c r="G53" s="50"/>
    </row>
    <row r="54">
      <c r="E54" s="51"/>
      <c r="G54" s="50"/>
    </row>
    <row r="55">
      <c r="E55" s="51"/>
      <c r="G55" s="50"/>
    </row>
    <row r="56">
      <c r="E56" s="51"/>
      <c r="G56" s="50"/>
    </row>
    <row r="57">
      <c r="E57" s="51"/>
      <c r="G57" s="50"/>
    </row>
    <row r="58">
      <c r="E58" s="51"/>
      <c r="G58" s="50"/>
    </row>
    <row r="59">
      <c r="E59" s="51"/>
      <c r="G59" s="50"/>
    </row>
    <row r="60">
      <c r="E60" s="51"/>
      <c r="G60" s="50"/>
    </row>
    <row r="61">
      <c r="E61" s="51"/>
      <c r="G61" s="50"/>
    </row>
    <row r="62">
      <c r="E62" s="51"/>
      <c r="G62" s="50"/>
    </row>
    <row r="63">
      <c r="E63" s="51"/>
      <c r="G63" s="50"/>
    </row>
    <row r="64">
      <c r="E64" s="51"/>
      <c r="G64" s="50"/>
    </row>
    <row r="65">
      <c r="E65" s="51"/>
      <c r="G65" s="50"/>
    </row>
    <row r="66">
      <c r="E66" s="51"/>
      <c r="G66" s="50"/>
    </row>
    <row r="67">
      <c r="E67" s="51"/>
      <c r="G67" s="50"/>
    </row>
    <row r="68">
      <c r="E68" s="51"/>
      <c r="G68" s="50"/>
    </row>
    <row r="69">
      <c r="E69" s="51"/>
      <c r="G69" s="50"/>
    </row>
    <row r="70">
      <c r="E70" s="51"/>
      <c r="G70" s="50"/>
    </row>
    <row r="71">
      <c r="E71" s="51"/>
      <c r="G71" s="50"/>
    </row>
    <row r="72">
      <c r="E72" s="51"/>
      <c r="G72" s="50"/>
    </row>
    <row r="73">
      <c r="E73" s="51"/>
      <c r="G73" s="50"/>
    </row>
    <row r="74">
      <c r="E74" s="51"/>
      <c r="G74" s="50"/>
    </row>
    <row r="75">
      <c r="E75" s="51"/>
      <c r="G75" s="50"/>
    </row>
    <row r="76">
      <c r="E76" s="51"/>
      <c r="G76" s="50"/>
    </row>
    <row r="77">
      <c r="E77" s="51"/>
      <c r="G77" s="50"/>
    </row>
    <row r="78">
      <c r="E78" s="51"/>
      <c r="G78" s="50"/>
    </row>
    <row r="79">
      <c r="E79" s="51"/>
      <c r="G79" s="50"/>
    </row>
    <row r="80">
      <c r="E80" s="51"/>
      <c r="G80" s="50"/>
    </row>
    <row r="81">
      <c r="E81" s="51"/>
      <c r="G81" s="50"/>
    </row>
    <row r="82">
      <c r="E82" s="51"/>
      <c r="G82" s="50"/>
    </row>
    <row r="83">
      <c r="E83" s="51"/>
      <c r="G83" s="50"/>
    </row>
    <row r="84">
      <c r="E84" s="51"/>
      <c r="G84" s="50"/>
    </row>
    <row r="85">
      <c r="E85" s="51"/>
      <c r="G85" s="50"/>
    </row>
    <row r="86">
      <c r="E86" s="51"/>
      <c r="G86" s="50"/>
    </row>
    <row r="87">
      <c r="E87" s="51"/>
      <c r="G87" s="50"/>
    </row>
    <row r="88">
      <c r="E88" s="51"/>
      <c r="G88" s="50"/>
    </row>
    <row r="89">
      <c r="E89" s="51"/>
      <c r="G89" s="50"/>
    </row>
    <row r="90">
      <c r="E90" s="51"/>
      <c r="G90" s="50"/>
    </row>
    <row r="91">
      <c r="E91" s="51"/>
      <c r="G91" s="50"/>
    </row>
    <row r="92">
      <c r="E92" s="51"/>
      <c r="G92" s="50"/>
    </row>
    <row r="93">
      <c r="E93" s="51"/>
      <c r="G93" s="50"/>
    </row>
    <row r="94">
      <c r="E94" s="51"/>
      <c r="G94" s="50"/>
    </row>
    <row r="95">
      <c r="E95" s="51"/>
      <c r="G95" s="50"/>
    </row>
    <row r="96">
      <c r="E96" s="51"/>
      <c r="G96" s="50"/>
    </row>
    <row r="97">
      <c r="E97" s="51"/>
      <c r="G97" s="50"/>
    </row>
    <row r="98">
      <c r="E98" s="51"/>
      <c r="G98" s="50"/>
    </row>
    <row r="99">
      <c r="E99" s="51"/>
      <c r="G99" s="50"/>
    </row>
    <row r="100">
      <c r="E100" s="51"/>
      <c r="G100" s="50"/>
    </row>
    <row r="101">
      <c r="E101" s="51"/>
      <c r="G101" s="50"/>
    </row>
    <row r="102">
      <c r="E102" s="51"/>
      <c r="G102" s="50"/>
    </row>
    <row r="103">
      <c r="E103" s="51"/>
      <c r="G103" s="50"/>
    </row>
    <row r="104">
      <c r="E104" s="51"/>
      <c r="G104" s="50"/>
    </row>
    <row r="105">
      <c r="E105" s="51"/>
      <c r="G105" s="50"/>
    </row>
    <row r="106">
      <c r="E106" s="51"/>
      <c r="G106" s="50"/>
    </row>
    <row r="107">
      <c r="E107" s="51"/>
      <c r="G107" s="50"/>
    </row>
    <row r="108">
      <c r="E108" s="51"/>
      <c r="G108" s="50"/>
    </row>
    <row r="109">
      <c r="E109" s="51"/>
      <c r="G109" s="50"/>
    </row>
    <row r="110">
      <c r="E110" s="51"/>
      <c r="G110" s="50"/>
    </row>
    <row r="111">
      <c r="E111" s="51"/>
      <c r="G111" s="50"/>
    </row>
    <row r="112">
      <c r="E112" s="51"/>
      <c r="G112" s="50"/>
    </row>
    <row r="113">
      <c r="E113" s="51"/>
      <c r="G113" s="50"/>
    </row>
    <row r="114">
      <c r="E114" s="51"/>
      <c r="G114" s="50"/>
    </row>
    <row r="115">
      <c r="E115" s="51"/>
      <c r="G115" s="50"/>
    </row>
    <row r="116">
      <c r="E116" s="51"/>
      <c r="G116" s="50"/>
    </row>
    <row r="117">
      <c r="E117" s="51"/>
      <c r="G117" s="50"/>
    </row>
    <row r="118">
      <c r="E118" s="51"/>
      <c r="G118" s="50"/>
    </row>
    <row r="119">
      <c r="E119" s="51"/>
      <c r="G119" s="50"/>
    </row>
    <row r="120">
      <c r="E120" s="51"/>
      <c r="G120" s="50"/>
    </row>
    <row r="121">
      <c r="E121" s="51"/>
      <c r="G121" s="50"/>
    </row>
    <row r="122">
      <c r="E122" s="51"/>
      <c r="G122" s="50"/>
    </row>
    <row r="123">
      <c r="E123" s="51"/>
      <c r="G123" s="50"/>
    </row>
    <row r="124">
      <c r="E124" s="51"/>
      <c r="G124" s="50"/>
    </row>
    <row r="125">
      <c r="E125" s="51"/>
      <c r="G125" s="50"/>
    </row>
    <row r="126">
      <c r="E126" s="51"/>
      <c r="G126" s="50"/>
    </row>
    <row r="127">
      <c r="E127" s="51"/>
      <c r="G127" s="50"/>
    </row>
    <row r="128">
      <c r="E128" s="51"/>
      <c r="G128" s="50"/>
    </row>
    <row r="129">
      <c r="E129" s="51"/>
      <c r="G129" s="50"/>
    </row>
    <row r="130">
      <c r="E130" s="51"/>
      <c r="G130" s="50"/>
    </row>
    <row r="131">
      <c r="E131" s="51"/>
      <c r="G131" s="50"/>
    </row>
    <row r="132">
      <c r="E132" s="51"/>
      <c r="G132" s="50"/>
    </row>
    <row r="133">
      <c r="E133" s="51"/>
      <c r="G133" s="50"/>
    </row>
    <row r="134">
      <c r="E134" s="51"/>
      <c r="G134" s="50"/>
    </row>
    <row r="135">
      <c r="E135" s="51"/>
      <c r="G135" s="50"/>
    </row>
    <row r="136">
      <c r="E136" s="51"/>
      <c r="G136" s="50"/>
    </row>
    <row r="137">
      <c r="E137" s="51"/>
      <c r="G137" s="50"/>
    </row>
    <row r="138">
      <c r="E138" s="51"/>
      <c r="G138" s="50"/>
    </row>
    <row r="139">
      <c r="E139" s="51"/>
      <c r="G139" s="50"/>
    </row>
    <row r="140">
      <c r="E140" s="51"/>
      <c r="G140" s="50"/>
    </row>
    <row r="141">
      <c r="E141" s="51"/>
      <c r="G141" s="50"/>
    </row>
    <row r="142">
      <c r="E142" s="51"/>
      <c r="G142" s="50"/>
    </row>
    <row r="143">
      <c r="E143" s="51"/>
      <c r="G143" s="50"/>
    </row>
    <row r="144">
      <c r="E144" s="51"/>
      <c r="G144" s="50"/>
    </row>
    <row r="145">
      <c r="E145" s="51"/>
      <c r="G145" s="50"/>
    </row>
    <row r="146">
      <c r="E146" s="51"/>
      <c r="G146" s="50"/>
    </row>
    <row r="147">
      <c r="E147" s="51"/>
      <c r="G147" s="50"/>
    </row>
    <row r="148">
      <c r="E148" s="51"/>
      <c r="G148" s="50"/>
    </row>
    <row r="149">
      <c r="E149" s="51"/>
      <c r="G149" s="50"/>
    </row>
    <row r="150">
      <c r="E150" s="51"/>
      <c r="G150" s="50"/>
    </row>
    <row r="151">
      <c r="E151" s="51"/>
      <c r="G151" s="50"/>
    </row>
    <row r="152">
      <c r="E152" s="51"/>
      <c r="G152" s="50"/>
    </row>
    <row r="153">
      <c r="E153" s="51"/>
      <c r="G153" s="50"/>
    </row>
    <row r="154">
      <c r="E154" s="51"/>
      <c r="G154" s="50"/>
    </row>
    <row r="155">
      <c r="E155" s="51"/>
      <c r="G155" s="50"/>
    </row>
    <row r="156">
      <c r="E156" s="51"/>
      <c r="G156" s="50"/>
    </row>
    <row r="157">
      <c r="E157" s="51"/>
      <c r="G157" s="50"/>
    </row>
    <row r="158">
      <c r="E158" s="51"/>
      <c r="G158" s="50"/>
    </row>
    <row r="159">
      <c r="E159" s="51"/>
      <c r="G159" s="50"/>
    </row>
    <row r="160">
      <c r="E160" s="51"/>
      <c r="G160" s="50"/>
    </row>
    <row r="161">
      <c r="E161" s="51"/>
      <c r="G161" s="50"/>
    </row>
    <row r="162">
      <c r="E162" s="51"/>
      <c r="G162" s="50"/>
    </row>
    <row r="163">
      <c r="E163" s="51"/>
      <c r="G163" s="50"/>
    </row>
    <row r="164">
      <c r="E164" s="51"/>
      <c r="G164" s="50"/>
    </row>
    <row r="165">
      <c r="E165" s="51"/>
      <c r="G165" s="50"/>
    </row>
    <row r="166">
      <c r="E166" s="51"/>
      <c r="G166" s="50"/>
    </row>
    <row r="167">
      <c r="E167" s="51"/>
      <c r="G167" s="50"/>
    </row>
    <row r="168">
      <c r="E168" s="51"/>
      <c r="G168" s="50"/>
    </row>
    <row r="169">
      <c r="E169" s="51"/>
      <c r="G169" s="50"/>
    </row>
    <row r="170">
      <c r="E170" s="51"/>
      <c r="G170" s="50"/>
    </row>
    <row r="171">
      <c r="E171" s="51"/>
      <c r="G171" s="50"/>
    </row>
    <row r="172">
      <c r="E172" s="51"/>
      <c r="G172" s="50"/>
    </row>
    <row r="173">
      <c r="E173" s="51"/>
      <c r="G173" s="50"/>
    </row>
    <row r="174">
      <c r="E174" s="51"/>
      <c r="G174" s="50"/>
    </row>
    <row r="175">
      <c r="E175" s="51"/>
      <c r="G175" s="50"/>
    </row>
    <row r="176">
      <c r="E176" s="51"/>
      <c r="G176" s="50"/>
    </row>
    <row r="177">
      <c r="E177" s="51"/>
      <c r="G177" s="50"/>
    </row>
    <row r="178">
      <c r="E178" s="51"/>
      <c r="G178" s="50"/>
    </row>
    <row r="179">
      <c r="E179" s="51"/>
      <c r="G179" s="50"/>
    </row>
    <row r="180">
      <c r="E180" s="51"/>
      <c r="G180" s="50"/>
    </row>
    <row r="181">
      <c r="E181" s="51"/>
      <c r="G181" s="50"/>
    </row>
    <row r="182">
      <c r="E182" s="51"/>
      <c r="G182" s="50"/>
    </row>
    <row r="183">
      <c r="E183" s="51"/>
      <c r="G183" s="50"/>
    </row>
    <row r="184">
      <c r="E184" s="51"/>
      <c r="G184" s="50"/>
    </row>
    <row r="185">
      <c r="E185" s="51"/>
      <c r="G185" s="50"/>
    </row>
    <row r="186">
      <c r="E186" s="51"/>
      <c r="G186" s="50"/>
    </row>
    <row r="187">
      <c r="E187" s="51"/>
      <c r="G187" s="50"/>
    </row>
    <row r="188">
      <c r="E188" s="51"/>
      <c r="G188" s="50"/>
    </row>
    <row r="189">
      <c r="E189" s="51"/>
      <c r="G189" s="50"/>
    </row>
    <row r="190">
      <c r="E190" s="51"/>
      <c r="G190" s="50"/>
    </row>
    <row r="191">
      <c r="E191" s="51"/>
      <c r="G191" s="50"/>
    </row>
    <row r="192">
      <c r="E192" s="51"/>
      <c r="G192" s="50"/>
    </row>
    <row r="193">
      <c r="E193" s="51"/>
      <c r="G193" s="50"/>
    </row>
    <row r="194">
      <c r="E194" s="51"/>
      <c r="G194" s="50"/>
    </row>
    <row r="195">
      <c r="E195" s="51"/>
      <c r="G195" s="50"/>
    </row>
    <row r="196">
      <c r="E196" s="51"/>
      <c r="G196" s="50"/>
    </row>
    <row r="197">
      <c r="E197" s="51"/>
      <c r="G197" s="50"/>
    </row>
    <row r="198">
      <c r="E198" s="51"/>
      <c r="G198" s="50"/>
    </row>
    <row r="199">
      <c r="E199" s="51"/>
      <c r="G199" s="50"/>
    </row>
    <row r="200">
      <c r="E200" s="51"/>
      <c r="G200" s="50"/>
    </row>
    <row r="201">
      <c r="E201" s="51"/>
      <c r="G201" s="50"/>
    </row>
    <row r="202">
      <c r="E202" s="51"/>
      <c r="G202" s="50"/>
    </row>
    <row r="203">
      <c r="E203" s="51"/>
      <c r="G203" s="50"/>
    </row>
    <row r="204">
      <c r="E204" s="51"/>
      <c r="G204" s="50"/>
    </row>
    <row r="205">
      <c r="E205" s="51"/>
      <c r="G205" s="50"/>
    </row>
    <row r="206">
      <c r="E206" s="51"/>
      <c r="G206" s="50"/>
    </row>
    <row r="207">
      <c r="E207" s="51"/>
      <c r="G207" s="50"/>
    </row>
    <row r="208">
      <c r="E208" s="51"/>
      <c r="G208" s="50"/>
    </row>
    <row r="209">
      <c r="E209" s="51"/>
      <c r="G209" s="50"/>
    </row>
    <row r="210">
      <c r="E210" s="51"/>
      <c r="G210" s="50"/>
    </row>
    <row r="211">
      <c r="E211" s="51"/>
      <c r="G211" s="50"/>
    </row>
    <row r="212">
      <c r="E212" s="51"/>
      <c r="G212" s="50"/>
    </row>
    <row r="213">
      <c r="E213" s="51"/>
      <c r="G213" s="50"/>
    </row>
    <row r="214">
      <c r="E214" s="51"/>
      <c r="G214" s="50"/>
    </row>
    <row r="215">
      <c r="E215" s="51"/>
      <c r="G215" s="50"/>
    </row>
    <row r="216">
      <c r="E216" s="51"/>
      <c r="G216" s="50"/>
    </row>
    <row r="217">
      <c r="E217" s="51"/>
      <c r="G217" s="50"/>
    </row>
    <row r="218">
      <c r="E218" s="51"/>
      <c r="G218" s="50"/>
    </row>
    <row r="219">
      <c r="E219" s="51"/>
      <c r="G219" s="50"/>
    </row>
    <row r="220">
      <c r="E220" s="51"/>
      <c r="G220" s="50"/>
    </row>
    <row r="221">
      <c r="E221" s="51"/>
      <c r="G221" s="50"/>
    </row>
    <row r="222">
      <c r="E222" s="51"/>
      <c r="G222" s="50"/>
    </row>
    <row r="223">
      <c r="E223" s="51"/>
      <c r="G223" s="50"/>
    </row>
    <row r="224">
      <c r="E224" s="51"/>
      <c r="G224" s="50"/>
    </row>
    <row r="225">
      <c r="E225" s="51"/>
      <c r="G225" s="50"/>
    </row>
    <row r="226">
      <c r="E226" s="51"/>
      <c r="G226" s="50"/>
    </row>
    <row r="227">
      <c r="E227" s="51"/>
      <c r="G227" s="50"/>
    </row>
    <row r="228">
      <c r="E228" s="51"/>
      <c r="G228" s="50"/>
    </row>
    <row r="229">
      <c r="E229" s="51"/>
      <c r="G229" s="50"/>
    </row>
    <row r="230">
      <c r="E230" s="51"/>
      <c r="G230" s="50"/>
    </row>
    <row r="231">
      <c r="E231" s="51"/>
      <c r="G231" s="50"/>
    </row>
    <row r="232">
      <c r="E232" s="51"/>
      <c r="G232" s="50"/>
    </row>
    <row r="233">
      <c r="E233" s="51"/>
      <c r="G233" s="50"/>
    </row>
    <row r="234">
      <c r="E234" s="51"/>
      <c r="G234" s="50"/>
    </row>
    <row r="235">
      <c r="E235" s="51"/>
      <c r="G235" s="50"/>
    </row>
    <row r="236">
      <c r="E236" s="51"/>
      <c r="G236" s="50"/>
    </row>
    <row r="237">
      <c r="E237" s="51"/>
      <c r="G237" s="50"/>
    </row>
    <row r="238">
      <c r="E238" s="51"/>
      <c r="G238" s="50"/>
    </row>
    <row r="239">
      <c r="E239" s="51"/>
      <c r="G239" s="50"/>
    </row>
    <row r="240">
      <c r="E240" s="51"/>
      <c r="G240" s="50"/>
    </row>
    <row r="241">
      <c r="E241" s="51"/>
      <c r="G241" s="50"/>
    </row>
    <row r="242">
      <c r="E242" s="51"/>
      <c r="G242" s="50"/>
    </row>
    <row r="243">
      <c r="E243" s="51"/>
      <c r="G243" s="50"/>
    </row>
    <row r="244">
      <c r="E244" s="51"/>
      <c r="G244" s="50"/>
    </row>
    <row r="245">
      <c r="E245" s="51"/>
      <c r="G245" s="50"/>
    </row>
    <row r="246">
      <c r="E246" s="51"/>
      <c r="G246" s="50"/>
    </row>
    <row r="247">
      <c r="E247" s="51"/>
      <c r="G247" s="50"/>
    </row>
    <row r="248">
      <c r="E248" s="51"/>
      <c r="G248" s="50"/>
    </row>
    <row r="249">
      <c r="E249" s="51"/>
      <c r="G249" s="50"/>
    </row>
    <row r="250">
      <c r="E250" s="51"/>
      <c r="G250" s="50"/>
    </row>
    <row r="251">
      <c r="E251" s="51"/>
      <c r="G251" s="50"/>
    </row>
    <row r="252">
      <c r="E252" s="51"/>
      <c r="G252" s="50"/>
    </row>
    <row r="253">
      <c r="E253" s="51"/>
      <c r="G253" s="50"/>
    </row>
    <row r="254">
      <c r="E254" s="51"/>
      <c r="G254" s="50"/>
    </row>
    <row r="255">
      <c r="E255" s="51"/>
      <c r="G255" s="50"/>
    </row>
    <row r="256">
      <c r="E256" s="51"/>
      <c r="G256" s="50"/>
    </row>
    <row r="257">
      <c r="E257" s="51"/>
      <c r="G257" s="50"/>
    </row>
    <row r="258">
      <c r="E258" s="51"/>
      <c r="G258" s="50"/>
    </row>
    <row r="259">
      <c r="E259" s="51"/>
      <c r="G259" s="50"/>
    </row>
    <row r="260">
      <c r="E260" s="51"/>
      <c r="G260" s="50"/>
    </row>
    <row r="261">
      <c r="E261" s="51"/>
      <c r="G261" s="50"/>
    </row>
    <row r="262">
      <c r="E262" s="51"/>
      <c r="G262" s="50"/>
    </row>
    <row r="263">
      <c r="E263" s="51"/>
      <c r="G263" s="50"/>
    </row>
    <row r="264">
      <c r="E264" s="51"/>
      <c r="G264" s="50"/>
    </row>
    <row r="265">
      <c r="E265" s="51"/>
      <c r="G265" s="50"/>
    </row>
    <row r="266">
      <c r="E266" s="51"/>
      <c r="G266" s="50"/>
    </row>
    <row r="267">
      <c r="E267" s="51"/>
      <c r="G267" s="50"/>
    </row>
    <row r="268">
      <c r="E268" s="51"/>
      <c r="G268" s="50"/>
    </row>
    <row r="269">
      <c r="E269" s="51"/>
      <c r="G269" s="50"/>
    </row>
    <row r="270">
      <c r="E270" s="51"/>
      <c r="G270" s="50"/>
    </row>
    <row r="271">
      <c r="E271" s="51"/>
      <c r="G271" s="50"/>
    </row>
    <row r="272">
      <c r="E272" s="51"/>
      <c r="G272" s="50"/>
    </row>
    <row r="273">
      <c r="E273" s="51"/>
      <c r="G273" s="50"/>
    </row>
    <row r="274">
      <c r="E274" s="51"/>
      <c r="G274" s="50"/>
    </row>
    <row r="275">
      <c r="E275" s="51"/>
      <c r="G275" s="50"/>
    </row>
    <row r="276">
      <c r="E276" s="51"/>
      <c r="G276" s="50"/>
    </row>
    <row r="277">
      <c r="E277" s="51"/>
      <c r="G277" s="50"/>
    </row>
    <row r="278">
      <c r="E278" s="51"/>
      <c r="G278" s="50"/>
    </row>
    <row r="279">
      <c r="E279" s="51"/>
      <c r="G279" s="50"/>
    </row>
    <row r="280">
      <c r="E280" s="51"/>
      <c r="G280" s="50"/>
    </row>
    <row r="281">
      <c r="E281" s="51"/>
      <c r="G281" s="50"/>
    </row>
    <row r="282">
      <c r="E282" s="51"/>
      <c r="G282" s="50"/>
    </row>
    <row r="283">
      <c r="E283" s="51"/>
      <c r="G283" s="50"/>
    </row>
    <row r="284">
      <c r="E284" s="51"/>
      <c r="G284" s="50"/>
    </row>
    <row r="285">
      <c r="E285" s="51"/>
      <c r="G285" s="50"/>
    </row>
    <row r="286">
      <c r="E286" s="51"/>
      <c r="G286" s="50"/>
    </row>
    <row r="287">
      <c r="E287" s="51"/>
      <c r="G287" s="50"/>
    </row>
    <row r="288">
      <c r="E288" s="51"/>
      <c r="G288" s="50"/>
    </row>
    <row r="289">
      <c r="E289" s="51"/>
      <c r="G289" s="50"/>
    </row>
    <row r="290">
      <c r="E290" s="51"/>
      <c r="G290" s="50"/>
    </row>
    <row r="291">
      <c r="E291" s="51"/>
      <c r="G291" s="50"/>
    </row>
    <row r="292">
      <c r="E292" s="51"/>
      <c r="G292" s="50"/>
    </row>
    <row r="293">
      <c r="E293" s="51"/>
      <c r="G293" s="50"/>
    </row>
    <row r="294">
      <c r="E294" s="51"/>
      <c r="G294" s="50"/>
    </row>
    <row r="295">
      <c r="E295" s="51"/>
      <c r="G295" s="50"/>
    </row>
    <row r="296">
      <c r="E296" s="51"/>
      <c r="G296" s="50"/>
    </row>
    <row r="297">
      <c r="E297" s="51"/>
      <c r="G297" s="50"/>
    </row>
    <row r="298">
      <c r="E298" s="51"/>
      <c r="G298" s="50"/>
    </row>
    <row r="299">
      <c r="E299" s="51"/>
      <c r="G299" s="50"/>
    </row>
    <row r="300">
      <c r="E300" s="51"/>
      <c r="G300" s="50"/>
    </row>
    <row r="301">
      <c r="E301" s="51"/>
      <c r="G301" s="50"/>
    </row>
    <row r="302">
      <c r="E302" s="51"/>
      <c r="G302" s="50"/>
    </row>
    <row r="303">
      <c r="E303" s="51"/>
      <c r="G303" s="50"/>
    </row>
    <row r="304">
      <c r="E304" s="51"/>
      <c r="G304" s="50"/>
    </row>
    <row r="305">
      <c r="E305" s="51"/>
      <c r="G305" s="50"/>
    </row>
    <row r="306">
      <c r="E306" s="51"/>
      <c r="G306" s="50"/>
    </row>
    <row r="307">
      <c r="E307" s="51"/>
      <c r="G307" s="50"/>
    </row>
    <row r="308">
      <c r="E308" s="51"/>
      <c r="G308" s="50"/>
    </row>
    <row r="309">
      <c r="E309" s="51"/>
      <c r="G309" s="50"/>
    </row>
    <row r="310">
      <c r="E310" s="51"/>
      <c r="G310" s="50"/>
    </row>
    <row r="311">
      <c r="E311" s="51"/>
      <c r="G311" s="50"/>
    </row>
    <row r="312">
      <c r="E312" s="51"/>
      <c r="G312" s="50"/>
    </row>
    <row r="313">
      <c r="E313" s="51"/>
      <c r="G313" s="50"/>
    </row>
    <row r="314">
      <c r="E314" s="51"/>
      <c r="G314" s="50"/>
    </row>
    <row r="315">
      <c r="E315" s="51"/>
      <c r="G315" s="50"/>
    </row>
    <row r="316">
      <c r="E316" s="51"/>
      <c r="G316" s="50"/>
    </row>
    <row r="317">
      <c r="E317" s="51"/>
      <c r="G317" s="50"/>
    </row>
    <row r="318">
      <c r="E318" s="51"/>
      <c r="G318" s="50"/>
    </row>
    <row r="319">
      <c r="E319" s="51"/>
      <c r="G319" s="50"/>
    </row>
    <row r="320">
      <c r="E320" s="51"/>
      <c r="G320" s="50"/>
    </row>
    <row r="321">
      <c r="E321" s="51"/>
      <c r="G321" s="50"/>
    </row>
    <row r="322">
      <c r="E322" s="51"/>
      <c r="G322" s="50"/>
    </row>
    <row r="323">
      <c r="E323" s="51"/>
      <c r="G323" s="50"/>
    </row>
    <row r="324">
      <c r="E324" s="51"/>
      <c r="G324" s="50"/>
    </row>
    <row r="325">
      <c r="E325" s="51"/>
      <c r="G325" s="50"/>
    </row>
    <row r="326">
      <c r="E326" s="51"/>
      <c r="G326" s="50"/>
    </row>
    <row r="327">
      <c r="E327" s="51"/>
      <c r="G327" s="50"/>
    </row>
    <row r="328">
      <c r="E328" s="51"/>
      <c r="G328" s="50"/>
    </row>
    <row r="329">
      <c r="E329" s="51"/>
      <c r="G329" s="50"/>
    </row>
    <row r="330">
      <c r="E330" s="51"/>
      <c r="G330" s="50"/>
    </row>
    <row r="331">
      <c r="E331" s="51"/>
      <c r="G331" s="50"/>
    </row>
    <row r="332">
      <c r="E332" s="51"/>
      <c r="G332" s="50"/>
    </row>
    <row r="333">
      <c r="E333" s="51"/>
      <c r="G333" s="50"/>
    </row>
    <row r="334">
      <c r="E334" s="51"/>
      <c r="G334" s="50"/>
    </row>
    <row r="335">
      <c r="E335" s="51"/>
      <c r="G335" s="50"/>
    </row>
    <row r="336">
      <c r="E336" s="51"/>
      <c r="G336" s="50"/>
    </row>
    <row r="337">
      <c r="E337" s="51"/>
      <c r="G337" s="50"/>
    </row>
    <row r="338">
      <c r="E338" s="51"/>
      <c r="G338" s="50"/>
    </row>
    <row r="339">
      <c r="E339" s="51"/>
      <c r="G339" s="50"/>
    </row>
    <row r="340">
      <c r="E340" s="51"/>
      <c r="G340" s="50"/>
    </row>
    <row r="341">
      <c r="E341" s="51"/>
      <c r="G341" s="50"/>
    </row>
    <row r="342">
      <c r="E342" s="51"/>
      <c r="G342" s="50"/>
    </row>
    <row r="343">
      <c r="E343" s="51"/>
      <c r="G343" s="50"/>
    </row>
    <row r="344">
      <c r="E344" s="51"/>
      <c r="G344" s="50"/>
    </row>
    <row r="345">
      <c r="E345" s="51"/>
      <c r="G345" s="50"/>
    </row>
    <row r="346">
      <c r="E346" s="51"/>
      <c r="G346" s="50"/>
    </row>
    <row r="347">
      <c r="E347" s="51"/>
      <c r="G347" s="50"/>
    </row>
    <row r="348">
      <c r="E348" s="51"/>
      <c r="G348" s="50"/>
    </row>
    <row r="349">
      <c r="E349" s="51"/>
      <c r="G349" s="50"/>
    </row>
    <row r="350">
      <c r="E350" s="51"/>
      <c r="G350" s="50"/>
    </row>
    <row r="351">
      <c r="E351" s="51"/>
      <c r="G351" s="50"/>
    </row>
    <row r="352">
      <c r="E352" s="51"/>
      <c r="G352" s="50"/>
    </row>
    <row r="353">
      <c r="E353" s="51"/>
      <c r="G353" s="50"/>
    </row>
    <row r="354">
      <c r="E354" s="51"/>
      <c r="G354" s="50"/>
    </row>
    <row r="355">
      <c r="E355" s="51"/>
      <c r="G355" s="50"/>
    </row>
    <row r="356">
      <c r="E356" s="51"/>
      <c r="G356" s="50"/>
    </row>
    <row r="357">
      <c r="E357" s="51"/>
      <c r="G357" s="50"/>
    </row>
    <row r="358">
      <c r="E358" s="51"/>
      <c r="G358" s="50"/>
    </row>
    <row r="359">
      <c r="E359" s="51"/>
      <c r="G359" s="50"/>
    </row>
    <row r="360">
      <c r="E360" s="51"/>
      <c r="G360" s="50"/>
    </row>
    <row r="361">
      <c r="E361" s="51"/>
      <c r="G361" s="50"/>
    </row>
    <row r="362">
      <c r="E362" s="51"/>
      <c r="G362" s="50"/>
    </row>
    <row r="363">
      <c r="E363" s="51"/>
      <c r="G363" s="50"/>
    </row>
    <row r="364">
      <c r="E364" s="51"/>
      <c r="G364" s="50"/>
    </row>
    <row r="365">
      <c r="E365" s="51"/>
      <c r="G365" s="50"/>
    </row>
    <row r="366">
      <c r="E366" s="51"/>
      <c r="G366" s="50"/>
    </row>
    <row r="367">
      <c r="E367" s="51"/>
      <c r="G367" s="50"/>
    </row>
    <row r="368">
      <c r="E368" s="51"/>
      <c r="G368" s="50"/>
    </row>
    <row r="369">
      <c r="E369" s="51"/>
      <c r="G369" s="50"/>
    </row>
    <row r="370">
      <c r="E370" s="51"/>
      <c r="G370" s="50"/>
    </row>
    <row r="371">
      <c r="E371" s="51"/>
      <c r="G371" s="50"/>
    </row>
    <row r="372">
      <c r="E372" s="51"/>
      <c r="G372" s="50"/>
    </row>
    <row r="373">
      <c r="E373" s="51"/>
      <c r="G373" s="50"/>
    </row>
    <row r="374">
      <c r="E374" s="51"/>
      <c r="G374" s="50"/>
    </row>
    <row r="375">
      <c r="E375" s="51"/>
      <c r="G375" s="50"/>
    </row>
    <row r="376">
      <c r="E376" s="51"/>
      <c r="G376" s="50"/>
    </row>
    <row r="377">
      <c r="E377" s="51"/>
      <c r="G377" s="50"/>
    </row>
    <row r="378">
      <c r="E378" s="51"/>
      <c r="G378" s="50"/>
    </row>
    <row r="379">
      <c r="E379" s="51"/>
      <c r="G379" s="50"/>
    </row>
    <row r="380">
      <c r="E380" s="51"/>
      <c r="G380" s="50"/>
    </row>
    <row r="381">
      <c r="E381" s="51"/>
      <c r="G381" s="50"/>
    </row>
    <row r="382">
      <c r="E382" s="51"/>
      <c r="G382" s="50"/>
    </row>
    <row r="383">
      <c r="E383" s="51"/>
      <c r="G383" s="50"/>
    </row>
    <row r="384">
      <c r="E384" s="51"/>
      <c r="G384" s="50"/>
    </row>
    <row r="385">
      <c r="E385" s="51"/>
      <c r="G385" s="50"/>
    </row>
    <row r="386">
      <c r="E386" s="51"/>
      <c r="G386" s="50"/>
    </row>
    <row r="387">
      <c r="E387" s="51"/>
      <c r="G387" s="50"/>
    </row>
    <row r="388">
      <c r="E388" s="51"/>
      <c r="G388" s="50"/>
    </row>
    <row r="389">
      <c r="E389" s="51"/>
      <c r="G389" s="50"/>
    </row>
    <row r="390">
      <c r="E390" s="51"/>
      <c r="G390" s="50"/>
    </row>
    <row r="391">
      <c r="E391" s="51"/>
      <c r="G391" s="50"/>
    </row>
    <row r="392">
      <c r="E392" s="51"/>
      <c r="G392" s="50"/>
    </row>
    <row r="393">
      <c r="E393" s="51"/>
      <c r="G393" s="50"/>
    </row>
    <row r="394">
      <c r="E394" s="51"/>
      <c r="G394" s="50"/>
    </row>
    <row r="395">
      <c r="E395" s="51"/>
      <c r="G395" s="50"/>
    </row>
    <row r="396">
      <c r="E396" s="51"/>
      <c r="G396" s="50"/>
    </row>
    <row r="397">
      <c r="E397" s="51"/>
      <c r="G397" s="50"/>
    </row>
    <row r="398">
      <c r="E398" s="51"/>
      <c r="G398" s="50"/>
    </row>
    <row r="399">
      <c r="E399" s="51"/>
      <c r="G399" s="50"/>
    </row>
    <row r="400">
      <c r="E400" s="51"/>
      <c r="G400" s="50"/>
    </row>
    <row r="401">
      <c r="E401" s="51"/>
      <c r="G401" s="50"/>
    </row>
    <row r="402">
      <c r="E402" s="51"/>
      <c r="G402" s="50"/>
    </row>
    <row r="403">
      <c r="E403" s="51"/>
      <c r="G403" s="50"/>
    </row>
    <row r="404">
      <c r="E404" s="51"/>
      <c r="G404" s="50"/>
    </row>
    <row r="405">
      <c r="E405" s="51"/>
      <c r="G405" s="50"/>
    </row>
    <row r="406">
      <c r="E406" s="51"/>
      <c r="G406" s="50"/>
    </row>
    <row r="407">
      <c r="E407" s="51"/>
      <c r="G407" s="50"/>
    </row>
    <row r="408">
      <c r="E408" s="51"/>
      <c r="G408" s="50"/>
    </row>
    <row r="409">
      <c r="E409" s="51"/>
      <c r="G409" s="50"/>
    </row>
    <row r="410">
      <c r="E410" s="51"/>
      <c r="G410" s="50"/>
    </row>
    <row r="411">
      <c r="E411" s="51"/>
      <c r="G411" s="50"/>
    </row>
    <row r="412">
      <c r="E412" s="51"/>
      <c r="G412" s="50"/>
    </row>
    <row r="413">
      <c r="E413" s="51"/>
      <c r="G413" s="50"/>
    </row>
    <row r="414">
      <c r="E414" s="51"/>
      <c r="G414" s="50"/>
    </row>
    <row r="415">
      <c r="E415" s="51"/>
      <c r="G415" s="50"/>
    </row>
    <row r="416">
      <c r="E416" s="51"/>
      <c r="G416" s="50"/>
    </row>
    <row r="417">
      <c r="E417" s="51"/>
      <c r="G417" s="50"/>
    </row>
    <row r="418">
      <c r="E418" s="51"/>
      <c r="G418" s="50"/>
    </row>
    <row r="419">
      <c r="E419" s="51"/>
      <c r="G419" s="50"/>
    </row>
    <row r="420">
      <c r="E420" s="51"/>
      <c r="G420" s="50"/>
    </row>
    <row r="421">
      <c r="E421" s="51"/>
      <c r="G421" s="50"/>
    </row>
    <row r="422">
      <c r="E422" s="51"/>
      <c r="G422" s="50"/>
    </row>
    <row r="423">
      <c r="E423" s="51"/>
      <c r="G423" s="50"/>
    </row>
    <row r="424">
      <c r="E424" s="51"/>
      <c r="G424" s="50"/>
    </row>
    <row r="425">
      <c r="E425" s="51"/>
      <c r="G425" s="50"/>
    </row>
    <row r="426">
      <c r="E426" s="51"/>
      <c r="G426" s="50"/>
    </row>
    <row r="427">
      <c r="E427" s="51"/>
      <c r="G427" s="50"/>
    </row>
    <row r="428">
      <c r="E428" s="51"/>
      <c r="G428" s="50"/>
    </row>
    <row r="429">
      <c r="E429" s="51"/>
      <c r="G429" s="50"/>
    </row>
    <row r="430">
      <c r="E430" s="51"/>
      <c r="G430" s="50"/>
    </row>
    <row r="431">
      <c r="E431" s="51"/>
      <c r="G431" s="50"/>
    </row>
    <row r="432">
      <c r="E432" s="51"/>
      <c r="G432" s="50"/>
    </row>
    <row r="433">
      <c r="E433" s="51"/>
      <c r="G433" s="50"/>
    </row>
    <row r="434">
      <c r="E434" s="51"/>
      <c r="G434" s="50"/>
    </row>
    <row r="435">
      <c r="E435" s="51"/>
      <c r="G435" s="50"/>
    </row>
    <row r="436">
      <c r="E436" s="51"/>
      <c r="G436" s="50"/>
    </row>
    <row r="437">
      <c r="E437" s="51"/>
      <c r="G437" s="50"/>
    </row>
    <row r="438">
      <c r="E438" s="51"/>
      <c r="G438" s="50"/>
    </row>
    <row r="439">
      <c r="E439" s="51"/>
      <c r="G439" s="50"/>
    </row>
    <row r="440">
      <c r="E440" s="51"/>
      <c r="G440" s="50"/>
    </row>
    <row r="441">
      <c r="E441" s="51"/>
      <c r="G441" s="50"/>
    </row>
    <row r="442">
      <c r="E442" s="51"/>
      <c r="G442" s="50"/>
    </row>
    <row r="443">
      <c r="E443" s="51"/>
      <c r="G443" s="50"/>
    </row>
    <row r="444">
      <c r="E444" s="51"/>
      <c r="G444" s="50"/>
    </row>
    <row r="445">
      <c r="E445" s="51"/>
      <c r="G445" s="50"/>
    </row>
    <row r="446">
      <c r="E446" s="51"/>
      <c r="G446" s="50"/>
    </row>
    <row r="447">
      <c r="E447" s="51"/>
      <c r="G447" s="50"/>
    </row>
    <row r="448">
      <c r="E448" s="51"/>
      <c r="G448" s="50"/>
    </row>
    <row r="449">
      <c r="E449" s="51"/>
      <c r="G449" s="50"/>
    </row>
    <row r="450">
      <c r="E450" s="51"/>
      <c r="G450" s="50"/>
    </row>
    <row r="451">
      <c r="E451" s="51"/>
      <c r="G451" s="50"/>
    </row>
    <row r="452">
      <c r="E452" s="51"/>
      <c r="G452" s="50"/>
    </row>
    <row r="453">
      <c r="E453" s="51"/>
      <c r="G453" s="50"/>
    </row>
    <row r="454">
      <c r="E454" s="51"/>
      <c r="G454" s="50"/>
    </row>
    <row r="455">
      <c r="E455" s="51"/>
      <c r="G455" s="50"/>
    </row>
    <row r="456">
      <c r="E456" s="51"/>
      <c r="G456" s="50"/>
    </row>
    <row r="457">
      <c r="E457" s="51"/>
      <c r="G457" s="50"/>
    </row>
    <row r="458">
      <c r="E458" s="51"/>
      <c r="G458" s="50"/>
    </row>
    <row r="459">
      <c r="E459" s="51"/>
      <c r="G459" s="50"/>
    </row>
    <row r="460">
      <c r="E460" s="51"/>
      <c r="G460" s="50"/>
    </row>
    <row r="461">
      <c r="E461" s="51"/>
      <c r="G461" s="50"/>
    </row>
    <row r="462">
      <c r="E462" s="51"/>
      <c r="G462" s="50"/>
    </row>
    <row r="463">
      <c r="E463" s="51"/>
      <c r="G463" s="50"/>
    </row>
    <row r="464">
      <c r="E464" s="51"/>
      <c r="G464" s="50"/>
    </row>
    <row r="465">
      <c r="E465" s="51"/>
      <c r="G465" s="50"/>
    </row>
    <row r="466">
      <c r="E466" s="51"/>
      <c r="G466" s="50"/>
    </row>
    <row r="467">
      <c r="E467" s="51"/>
      <c r="G467" s="50"/>
    </row>
    <row r="468">
      <c r="E468" s="51"/>
      <c r="G468" s="50"/>
    </row>
    <row r="469">
      <c r="E469" s="51"/>
      <c r="G469" s="50"/>
    </row>
    <row r="470">
      <c r="E470" s="51"/>
      <c r="G470" s="50"/>
    </row>
    <row r="471">
      <c r="E471" s="51"/>
      <c r="G471" s="50"/>
    </row>
    <row r="472">
      <c r="E472" s="51"/>
      <c r="G472" s="50"/>
    </row>
    <row r="473">
      <c r="E473" s="51"/>
      <c r="G473" s="50"/>
    </row>
    <row r="474">
      <c r="E474" s="51"/>
      <c r="G474" s="50"/>
    </row>
    <row r="475">
      <c r="E475" s="51"/>
      <c r="G475" s="50"/>
    </row>
    <row r="476">
      <c r="E476" s="51"/>
      <c r="G476" s="50"/>
    </row>
    <row r="477">
      <c r="E477" s="51"/>
      <c r="G477" s="50"/>
    </row>
    <row r="478">
      <c r="E478" s="51"/>
      <c r="G478" s="50"/>
    </row>
    <row r="479">
      <c r="E479" s="51"/>
      <c r="G479" s="50"/>
    </row>
    <row r="480">
      <c r="E480" s="51"/>
      <c r="G480" s="50"/>
    </row>
    <row r="481">
      <c r="E481" s="51"/>
      <c r="G481" s="50"/>
    </row>
    <row r="482">
      <c r="E482" s="51"/>
      <c r="G482" s="50"/>
    </row>
    <row r="483">
      <c r="E483" s="51"/>
      <c r="G483" s="50"/>
    </row>
    <row r="484">
      <c r="E484" s="51"/>
      <c r="G484" s="50"/>
    </row>
    <row r="485">
      <c r="E485" s="51"/>
      <c r="G485" s="50"/>
    </row>
    <row r="486">
      <c r="E486" s="51"/>
      <c r="G486" s="50"/>
    </row>
    <row r="487">
      <c r="E487" s="51"/>
      <c r="G487" s="50"/>
    </row>
    <row r="488">
      <c r="E488" s="51"/>
      <c r="G488" s="50"/>
    </row>
    <row r="489">
      <c r="E489" s="51"/>
      <c r="G489" s="50"/>
    </row>
    <row r="490">
      <c r="E490" s="51"/>
      <c r="G490" s="50"/>
    </row>
    <row r="491">
      <c r="E491" s="51"/>
      <c r="G491" s="50"/>
    </row>
    <row r="492">
      <c r="E492" s="51"/>
      <c r="G492" s="50"/>
    </row>
    <row r="493">
      <c r="E493" s="51"/>
      <c r="G493" s="50"/>
    </row>
    <row r="494">
      <c r="E494" s="51"/>
      <c r="G494" s="50"/>
    </row>
    <row r="495">
      <c r="E495" s="51"/>
      <c r="G495" s="50"/>
    </row>
    <row r="496">
      <c r="E496" s="51"/>
      <c r="G496" s="50"/>
    </row>
    <row r="497">
      <c r="E497" s="51"/>
      <c r="G497" s="50"/>
    </row>
    <row r="498">
      <c r="E498" s="51"/>
      <c r="G498" s="50"/>
    </row>
    <row r="499">
      <c r="E499" s="51"/>
      <c r="G499" s="50"/>
    </row>
    <row r="500">
      <c r="E500" s="51"/>
      <c r="G500" s="50"/>
    </row>
    <row r="501">
      <c r="E501" s="51"/>
      <c r="G501" s="50"/>
    </row>
    <row r="502">
      <c r="E502" s="51"/>
      <c r="G502" s="50"/>
    </row>
    <row r="503">
      <c r="E503" s="51"/>
      <c r="G503" s="50"/>
    </row>
    <row r="504">
      <c r="E504" s="51"/>
      <c r="G504" s="50"/>
    </row>
    <row r="505">
      <c r="E505" s="51"/>
      <c r="G505" s="50"/>
    </row>
    <row r="506">
      <c r="E506" s="51"/>
      <c r="G506" s="50"/>
    </row>
    <row r="507">
      <c r="E507" s="51"/>
      <c r="G507" s="50"/>
    </row>
    <row r="508">
      <c r="E508" s="51"/>
      <c r="G508" s="50"/>
    </row>
    <row r="509">
      <c r="E509" s="51"/>
      <c r="G509" s="50"/>
    </row>
    <row r="510">
      <c r="E510" s="51"/>
      <c r="G510" s="50"/>
    </row>
    <row r="511">
      <c r="E511" s="51"/>
      <c r="G511" s="50"/>
    </row>
    <row r="512">
      <c r="E512" s="51"/>
      <c r="G512" s="50"/>
    </row>
    <row r="513">
      <c r="E513" s="51"/>
      <c r="G513" s="50"/>
    </row>
    <row r="514">
      <c r="E514" s="51"/>
      <c r="G514" s="50"/>
    </row>
    <row r="515">
      <c r="E515" s="51"/>
      <c r="G515" s="50"/>
    </row>
    <row r="516">
      <c r="E516" s="51"/>
      <c r="G516" s="50"/>
    </row>
    <row r="517">
      <c r="E517" s="51"/>
      <c r="G517" s="50"/>
    </row>
    <row r="518">
      <c r="E518" s="51"/>
      <c r="G518" s="50"/>
    </row>
    <row r="519">
      <c r="E519" s="51"/>
      <c r="G519" s="50"/>
    </row>
    <row r="520">
      <c r="E520" s="51"/>
      <c r="G520" s="50"/>
    </row>
    <row r="521">
      <c r="E521" s="51"/>
      <c r="G521" s="50"/>
    </row>
    <row r="522">
      <c r="E522" s="51"/>
      <c r="G522" s="50"/>
    </row>
    <row r="523">
      <c r="E523" s="51"/>
      <c r="G523" s="50"/>
    </row>
    <row r="524">
      <c r="E524" s="51"/>
      <c r="G524" s="50"/>
    </row>
    <row r="525">
      <c r="E525" s="51"/>
      <c r="G525" s="50"/>
    </row>
    <row r="526">
      <c r="E526" s="51"/>
      <c r="G526" s="50"/>
    </row>
    <row r="527">
      <c r="E527" s="51"/>
      <c r="G527" s="50"/>
    </row>
    <row r="528">
      <c r="E528" s="51"/>
      <c r="G528" s="50"/>
    </row>
    <row r="529">
      <c r="E529" s="51"/>
      <c r="G529" s="50"/>
    </row>
    <row r="530">
      <c r="E530" s="51"/>
      <c r="G530" s="50"/>
    </row>
    <row r="531">
      <c r="E531" s="51"/>
      <c r="G531" s="50"/>
    </row>
    <row r="532">
      <c r="E532" s="51"/>
      <c r="G532" s="50"/>
    </row>
    <row r="533">
      <c r="E533" s="51"/>
      <c r="G533" s="50"/>
    </row>
    <row r="534">
      <c r="E534" s="51"/>
      <c r="G534" s="50"/>
    </row>
    <row r="535">
      <c r="E535" s="51"/>
      <c r="G535" s="50"/>
    </row>
    <row r="536">
      <c r="E536" s="51"/>
      <c r="G536" s="50"/>
    </row>
    <row r="537">
      <c r="E537" s="51"/>
      <c r="G537" s="50"/>
    </row>
    <row r="538">
      <c r="E538" s="51"/>
      <c r="G538" s="50"/>
    </row>
    <row r="539">
      <c r="E539" s="51"/>
      <c r="G539" s="50"/>
    </row>
    <row r="540">
      <c r="E540" s="51"/>
      <c r="G540" s="50"/>
    </row>
    <row r="541">
      <c r="E541" s="51"/>
      <c r="G541" s="50"/>
    </row>
    <row r="542">
      <c r="E542" s="51"/>
      <c r="G542" s="50"/>
    </row>
    <row r="543">
      <c r="E543" s="51"/>
      <c r="G543" s="50"/>
    </row>
    <row r="544">
      <c r="E544" s="51"/>
      <c r="G544" s="50"/>
    </row>
    <row r="545">
      <c r="E545" s="51"/>
      <c r="G545" s="50"/>
    </row>
    <row r="546">
      <c r="E546" s="51"/>
      <c r="G546" s="50"/>
    </row>
    <row r="547">
      <c r="E547" s="51"/>
      <c r="G547" s="50"/>
    </row>
    <row r="548">
      <c r="E548" s="51"/>
      <c r="G548" s="50"/>
    </row>
    <row r="549">
      <c r="E549" s="51"/>
      <c r="G549" s="50"/>
    </row>
    <row r="550">
      <c r="E550" s="51"/>
      <c r="G550" s="50"/>
    </row>
    <row r="551">
      <c r="E551" s="51"/>
      <c r="G551" s="50"/>
    </row>
    <row r="552">
      <c r="E552" s="51"/>
      <c r="G552" s="50"/>
    </row>
    <row r="553">
      <c r="E553" s="51"/>
      <c r="G553" s="50"/>
    </row>
    <row r="554">
      <c r="E554" s="51"/>
      <c r="G554" s="50"/>
    </row>
    <row r="555">
      <c r="E555" s="51"/>
      <c r="G555" s="50"/>
    </row>
    <row r="556">
      <c r="E556" s="51"/>
      <c r="G556" s="50"/>
    </row>
    <row r="557">
      <c r="E557" s="51"/>
      <c r="G557" s="50"/>
    </row>
    <row r="558">
      <c r="E558" s="51"/>
      <c r="G558" s="50"/>
    </row>
    <row r="559">
      <c r="E559" s="51"/>
      <c r="G559" s="50"/>
    </row>
    <row r="560">
      <c r="E560" s="51"/>
      <c r="G560" s="50"/>
    </row>
    <row r="561">
      <c r="E561" s="51"/>
      <c r="G561" s="50"/>
    </row>
    <row r="562">
      <c r="E562" s="51"/>
      <c r="G562" s="50"/>
    </row>
    <row r="563">
      <c r="E563" s="51"/>
      <c r="G563" s="50"/>
    </row>
    <row r="564">
      <c r="E564" s="51"/>
      <c r="G564" s="50"/>
    </row>
    <row r="565">
      <c r="E565" s="51"/>
      <c r="G565" s="50"/>
    </row>
    <row r="566">
      <c r="E566" s="51"/>
      <c r="G566" s="50"/>
    </row>
    <row r="567">
      <c r="E567" s="51"/>
      <c r="G567" s="50"/>
    </row>
    <row r="568">
      <c r="E568" s="51"/>
      <c r="G568" s="50"/>
    </row>
    <row r="569">
      <c r="E569" s="51"/>
      <c r="G569" s="50"/>
    </row>
    <row r="570">
      <c r="E570" s="51"/>
      <c r="G570" s="50"/>
    </row>
    <row r="571">
      <c r="E571" s="51"/>
      <c r="G571" s="50"/>
    </row>
    <row r="572">
      <c r="E572" s="51"/>
      <c r="G572" s="50"/>
    </row>
    <row r="573">
      <c r="E573" s="51"/>
      <c r="G573" s="50"/>
    </row>
    <row r="574">
      <c r="E574" s="51"/>
      <c r="G574" s="50"/>
    </row>
    <row r="575">
      <c r="E575" s="51"/>
      <c r="G575" s="50"/>
    </row>
    <row r="576">
      <c r="E576" s="51"/>
      <c r="G576" s="50"/>
    </row>
    <row r="577">
      <c r="E577" s="51"/>
      <c r="G577" s="50"/>
    </row>
    <row r="578">
      <c r="E578" s="51"/>
      <c r="G578" s="50"/>
    </row>
    <row r="579">
      <c r="E579" s="51"/>
      <c r="G579" s="50"/>
    </row>
    <row r="580">
      <c r="E580" s="51"/>
      <c r="G580" s="50"/>
    </row>
    <row r="581">
      <c r="E581" s="51"/>
      <c r="G581" s="50"/>
    </row>
    <row r="582">
      <c r="E582" s="51"/>
      <c r="G582" s="50"/>
    </row>
    <row r="583">
      <c r="E583" s="51"/>
      <c r="G583" s="50"/>
    </row>
    <row r="584">
      <c r="E584" s="51"/>
      <c r="G584" s="50"/>
    </row>
    <row r="585">
      <c r="E585" s="51"/>
      <c r="G585" s="50"/>
    </row>
    <row r="586">
      <c r="E586" s="51"/>
      <c r="G586" s="50"/>
    </row>
    <row r="587">
      <c r="E587" s="51"/>
      <c r="G587" s="50"/>
    </row>
    <row r="588">
      <c r="E588" s="51"/>
      <c r="G588" s="50"/>
    </row>
    <row r="589">
      <c r="E589" s="51"/>
      <c r="G589" s="50"/>
    </row>
    <row r="590">
      <c r="E590" s="51"/>
      <c r="G590" s="50"/>
    </row>
    <row r="591">
      <c r="E591" s="51"/>
      <c r="G591" s="50"/>
    </row>
    <row r="592">
      <c r="E592" s="51"/>
      <c r="G592" s="50"/>
    </row>
    <row r="593">
      <c r="E593" s="51"/>
      <c r="G593" s="50"/>
    </row>
    <row r="594">
      <c r="E594" s="51"/>
      <c r="G594" s="50"/>
    </row>
    <row r="595">
      <c r="E595" s="51"/>
      <c r="G595" s="50"/>
    </row>
    <row r="596">
      <c r="E596" s="51"/>
      <c r="G596" s="50"/>
    </row>
    <row r="597">
      <c r="E597" s="51"/>
      <c r="G597" s="50"/>
    </row>
    <row r="598">
      <c r="E598" s="51"/>
      <c r="G598" s="50"/>
    </row>
    <row r="599">
      <c r="E599" s="51"/>
      <c r="G599" s="50"/>
    </row>
    <row r="600">
      <c r="E600" s="51"/>
      <c r="G600" s="50"/>
    </row>
    <row r="601">
      <c r="E601" s="51"/>
      <c r="G601" s="50"/>
    </row>
    <row r="602">
      <c r="E602" s="51"/>
      <c r="G602" s="50"/>
    </row>
    <row r="603">
      <c r="E603" s="51"/>
      <c r="G603" s="50"/>
    </row>
    <row r="604">
      <c r="E604" s="51"/>
      <c r="G604" s="50"/>
    </row>
    <row r="605">
      <c r="E605" s="51"/>
      <c r="G605" s="50"/>
    </row>
    <row r="606">
      <c r="E606" s="51"/>
      <c r="G606" s="50"/>
    </row>
    <row r="607">
      <c r="E607" s="51"/>
      <c r="G607" s="50"/>
    </row>
    <row r="608">
      <c r="E608" s="51"/>
      <c r="G608" s="50"/>
    </row>
    <row r="609">
      <c r="E609" s="51"/>
      <c r="G609" s="50"/>
    </row>
    <row r="610">
      <c r="E610" s="51"/>
      <c r="G610" s="50"/>
    </row>
    <row r="611">
      <c r="E611" s="51"/>
      <c r="G611" s="50"/>
    </row>
    <row r="612">
      <c r="E612" s="51"/>
      <c r="G612" s="50"/>
    </row>
    <row r="613">
      <c r="E613" s="51"/>
      <c r="G613" s="50"/>
    </row>
    <row r="614">
      <c r="E614" s="51"/>
      <c r="G614" s="50"/>
    </row>
    <row r="615">
      <c r="E615" s="51"/>
      <c r="G615" s="50"/>
    </row>
    <row r="616">
      <c r="E616" s="51"/>
      <c r="G616" s="50"/>
    </row>
    <row r="617">
      <c r="E617" s="51"/>
      <c r="G617" s="50"/>
    </row>
    <row r="618">
      <c r="E618" s="51"/>
      <c r="G618" s="50"/>
    </row>
    <row r="619">
      <c r="E619" s="51"/>
      <c r="G619" s="50"/>
    </row>
    <row r="620">
      <c r="E620" s="51"/>
      <c r="G620" s="50"/>
    </row>
    <row r="621">
      <c r="E621" s="51"/>
      <c r="G621" s="50"/>
    </row>
    <row r="622">
      <c r="E622" s="51"/>
      <c r="G622" s="50"/>
    </row>
    <row r="623">
      <c r="E623" s="51"/>
      <c r="G623" s="50"/>
    </row>
    <row r="624">
      <c r="E624" s="51"/>
      <c r="G624" s="50"/>
    </row>
    <row r="625">
      <c r="E625" s="51"/>
      <c r="G625" s="50"/>
    </row>
    <row r="626">
      <c r="E626" s="51"/>
      <c r="G626" s="50"/>
    </row>
    <row r="627">
      <c r="E627" s="51"/>
      <c r="G627" s="50"/>
    </row>
    <row r="628">
      <c r="E628" s="51"/>
      <c r="G628" s="50"/>
    </row>
    <row r="629">
      <c r="E629" s="51"/>
      <c r="G629" s="50"/>
    </row>
    <row r="630">
      <c r="E630" s="51"/>
      <c r="G630" s="50"/>
    </row>
    <row r="631">
      <c r="E631" s="51"/>
      <c r="G631" s="50"/>
    </row>
    <row r="632">
      <c r="E632" s="51"/>
      <c r="G632" s="50"/>
    </row>
    <row r="633">
      <c r="E633" s="51"/>
      <c r="G633" s="50"/>
    </row>
    <row r="634">
      <c r="E634" s="51"/>
      <c r="G634" s="50"/>
    </row>
    <row r="635">
      <c r="E635" s="51"/>
      <c r="G635" s="50"/>
    </row>
    <row r="636">
      <c r="E636" s="51"/>
      <c r="G636" s="50"/>
    </row>
    <row r="637">
      <c r="E637" s="51"/>
      <c r="G637" s="50"/>
    </row>
    <row r="638">
      <c r="E638" s="51"/>
      <c r="G638" s="50"/>
    </row>
    <row r="639">
      <c r="E639" s="51"/>
      <c r="G639" s="50"/>
    </row>
    <row r="640">
      <c r="E640" s="51"/>
      <c r="G640" s="50"/>
    </row>
    <row r="641">
      <c r="E641" s="51"/>
      <c r="G641" s="50"/>
    </row>
    <row r="642">
      <c r="E642" s="51"/>
      <c r="G642" s="50"/>
    </row>
    <row r="643">
      <c r="E643" s="51"/>
      <c r="G643" s="50"/>
    </row>
    <row r="644">
      <c r="E644" s="51"/>
      <c r="G644" s="50"/>
    </row>
    <row r="645">
      <c r="E645" s="51"/>
      <c r="G645" s="50"/>
    </row>
    <row r="646">
      <c r="E646" s="51"/>
      <c r="G646" s="50"/>
    </row>
    <row r="647">
      <c r="E647" s="51"/>
      <c r="G647" s="50"/>
    </row>
    <row r="648">
      <c r="E648" s="51"/>
      <c r="G648" s="50"/>
    </row>
    <row r="649">
      <c r="E649" s="51"/>
      <c r="G649" s="50"/>
    </row>
    <row r="650">
      <c r="E650" s="51"/>
      <c r="G650" s="50"/>
    </row>
    <row r="651">
      <c r="E651" s="51"/>
      <c r="G651" s="50"/>
    </row>
    <row r="652">
      <c r="E652" s="51"/>
      <c r="G652" s="50"/>
    </row>
    <row r="653">
      <c r="E653" s="51"/>
      <c r="G653" s="50"/>
    </row>
    <row r="654">
      <c r="E654" s="51"/>
      <c r="G654" s="50"/>
    </row>
    <row r="655">
      <c r="E655" s="51"/>
      <c r="G655" s="50"/>
    </row>
    <row r="656">
      <c r="E656" s="51"/>
      <c r="G656" s="50"/>
    </row>
    <row r="657">
      <c r="E657" s="51"/>
      <c r="G657" s="50"/>
    </row>
    <row r="658">
      <c r="E658" s="51"/>
      <c r="G658" s="50"/>
    </row>
    <row r="659">
      <c r="E659" s="51"/>
      <c r="G659" s="50"/>
    </row>
    <row r="660">
      <c r="E660" s="51"/>
      <c r="G660" s="50"/>
    </row>
    <row r="661">
      <c r="E661" s="51"/>
      <c r="G661" s="50"/>
    </row>
    <row r="662">
      <c r="E662" s="51"/>
      <c r="G662" s="50"/>
    </row>
    <row r="663">
      <c r="E663" s="51"/>
      <c r="G663" s="50"/>
    </row>
    <row r="664">
      <c r="E664" s="51"/>
      <c r="G664" s="50"/>
    </row>
    <row r="665">
      <c r="E665" s="51"/>
      <c r="G665" s="50"/>
    </row>
    <row r="666">
      <c r="E666" s="51"/>
      <c r="G666" s="50"/>
    </row>
    <row r="667">
      <c r="E667" s="51"/>
      <c r="G667" s="50"/>
    </row>
    <row r="668">
      <c r="E668" s="51"/>
      <c r="G668" s="50"/>
    </row>
    <row r="669">
      <c r="E669" s="51"/>
      <c r="G669" s="50"/>
    </row>
    <row r="670">
      <c r="E670" s="51"/>
      <c r="G670" s="50"/>
    </row>
    <row r="671">
      <c r="E671" s="51"/>
      <c r="G671" s="50"/>
    </row>
    <row r="672">
      <c r="E672" s="51"/>
      <c r="G672" s="50"/>
    </row>
    <row r="673">
      <c r="E673" s="51"/>
      <c r="G673" s="50"/>
    </row>
    <row r="674">
      <c r="E674" s="51"/>
      <c r="G674" s="50"/>
    </row>
    <row r="675">
      <c r="E675" s="51"/>
      <c r="G675" s="50"/>
    </row>
    <row r="676">
      <c r="E676" s="51"/>
      <c r="G676" s="50"/>
    </row>
    <row r="677">
      <c r="E677" s="51"/>
      <c r="G677" s="50"/>
    </row>
    <row r="678">
      <c r="E678" s="51"/>
      <c r="G678" s="50"/>
    </row>
    <row r="679">
      <c r="E679" s="51"/>
      <c r="G679" s="50"/>
    </row>
    <row r="680">
      <c r="E680" s="51"/>
      <c r="G680" s="50"/>
    </row>
    <row r="681">
      <c r="E681" s="51"/>
      <c r="G681" s="50"/>
    </row>
    <row r="682">
      <c r="E682" s="51"/>
      <c r="G682" s="50"/>
    </row>
    <row r="683">
      <c r="E683" s="51"/>
      <c r="G683" s="50"/>
    </row>
    <row r="684">
      <c r="E684" s="51"/>
      <c r="G684" s="50"/>
    </row>
    <row r="685">
      <c r="E685" s="51"/>
      <c r="G685" s="50"/>
    </row>
    <row r="686">
      <c r="E686" s="51"/>
      <c r="G686" s="50"/>
    </row>
    <row r="687">
      <c r="E687" s="51"/>
      <c r="G687" s="50"/>
    </row>
    <row r="688">
      <c r="E688" s="51"/>
      <c r="G688" s="50"/>
    </row>
    <row r="689">
      <c r="E689" s="51"/>
      <c r="G689" s="50"/>
    </row>
    <row r="690">
      <c r="E690" s="51"/>
      <c r="G690" s="50"/>
    </row>
    <row r="691">
      <c r="E691" s="51"/>
      <c r="G691" s="50"/>
    </row>
    <row r="692">
      <c r="E692" s="51"/>
      <c r="G692" s="50"/>
    </row>
    <row r="693">
      <c r="E693" s="51"/>
      <c r="G693" s="50"/>
    </row>
    <row r="694">
      <c r="E694" s="51"/>
      <c r="G694" s="50"/>
    </row>
    <row r="695">
      <c r="E695" s="51"/>
      <c r="G695" s="50"/>
    </row>
    <row r="696">
      <c r="E696" s="51"/>
      <c r="G696" s="50"/>
    </row>
    <row r="697">
      <c r="E697" s="51"/>
      <c r="G697" s="50"/>
    </row>
    <row r="698">
      <c r="E698" s="51"/>
      <c r="G698" s="50"/>
    </row>
    <row r="699">
      <c r="E699" s="51"/>
      <c r="G699" s="50"/>
    </row>
    <row r="700">
      <c r="E700" s="51"/>
      <c r="G700" s="50"/>
    </row>
    <row r="701">
      <c r="E701" s="51"/>
      <c r="G701" s="50"/>
    </row>
    <row r="702">
      <c r="E702" s="51"/>
      <c r="G702" s="50"/>
    </row>
    <row r="703">
      <c r="E703" s="51"/>
      <c r="G703" s="50"/>
    </row>
    <row r="704">
      <c r="E704" s="51"/>
      <c r="G704" s="50"/>
    </row>
    <row r="705">
      <c r="E705" s="51"/>
      <c r="G705" s="50"/>
    </row>
    <row r="706">
      <c r="E706" s="51"/>
      <c r="G706" s="50"/>
    </row>
    <row r="707">
      <c r="E707" s="51"/>
      <c r="G707" s="50"/>
    </row>
    <row r="708">
      <c r="E708" s="51"/>
      <c r="G708" s="50"/>
    </row>
    <row r="709">
      <c r="E709" s="51"/>
      <c r="G709" s="50"/>
    </row>
    <row r="710">
      <c r="E710" s="51"/>
      <c r="G710" s="50"/>
    </row>
    <row r="711">
      <c r="E711" s="51"/>
      <c r="G711" s="50"/>
    </row>
    <row r="712">
      <c r="E712" s="51"/>
      <c r="G712" s="50"/>
    </row>
    <row r="713">
      <c r="E713" s="51"/>
      <c r="G713" s="50"/>
    </row>
    <row r="714">
      <c r="E714" s="51"/>
      <c r="G714" s="50"/>
    </row>
    <row r="715">
      <c r="E715" s="51"/>
      <c r="G715" s="50"/>
    </row>
    <row r="716">
      <c r="E716" s="51"/>
      <c r="G716" s="50"/>
    </row>
    <row r="717">
      <c r="E717" s="51"/>
      <c r="G717" s="50"/>
    </row>
    <row r="718">
      <c r="E718" s="51"/>
      <c r="G718" s="50"/>
    </row>
    <row r="719">
      <c r="E719" s="51"/>
      <c r="G719" s="50"/>
    </row>
    <row r="720">
      <c r="E720" s="51"/>
      <c r="G720" s="50"/>
    </row>
    <row r="721">
      <c r="E721" s="51"/>
      <c r="G721" s="50"/>
    </row>
    <row r="722">
      <c r="E722" s="51"/>
      <c r="G722" s="50"/>
    </row>
    <row r="723">
      <c r="E723" s="51"/>
      <c r="G723" s="50"/>
    </row>
    <row r="724">
      <c r="E724" s="51"/>
      <c r="G724" s="50"/>
    </row>
    <row r="725">
      <c r="E725" s="51"/>
      <c r="G725" s="50"/>
    </row>
    <row r="726">
      <c r="E726" s="51"/>
      <c r="G726" s="50"/>
    </row>
    <row r="727">
      <c r="E727" s="51"/>
      <c r="G727" s="50"/>
    </row>
    <row r="728">
      <c r="E728" s="51"/>
      <c r="G728" s="50"/>
    </row>
    <row r="729">
      <c r="E729" s="51"/>
      <c r="G729" s="50"/>
    </row>
    <row r="730">
      <c r="E730" s="51"/>
      <c r="G730" s="50"/>
    </row>
    <row r="731">
      <c r="E731" s="51"/>
      <c r="G731" s="50"/>
    </row>
    <row r="732">
      <c r="E732" s="51"/>
      <c r="G732" s="50"/>
    </row>
    <row r="733">
      <c r="E733" s="51"/>
      <c r="G733" s="50"/>
    </row>
    <row r="734">
      <c r="E734" s="51"/>
      <c r="G734" s="50"/>
    </row>
    <row r="735">
      <c r="E735" s="51"/>
      <c r="G735" s="50"/>
    </row>
    <row r="736">
      <c r="E736" s="51"/>
      <c r="G736" s="50"/>
    </row>
    <row r="737">
      <c r="E737" s="51"/>
      <c r="G737" s="50"/>
    </row>
    <row r="738">
      <c r="E738" s="51"/>
      <c r="G738" s="50"/>
    </row>
    <row r="739">
      <c r="E739" s="51"/>
      <c r="G739" s="50"/>
    </row>
    <row r="740">
      <c r="E740" s="51"/>
      <c r="G740" s="50"/>
    </row>
    <row r="741">
      <c r="E741" s="51"/>
      <c r="G741" s="50"/>
    </row>
    <row r="742">
      <c r="E742" s="51"/>
      <c r="G742" s="50"/>
    </row>
    <row r="743">
      <c r="E743" s="51"/>
      <c r="G743" s="50"/>
    </row>
    <row r="744">
      <c r="E744" s="51"/>
      <c r="G744" s="50"/>
    </row>
    <row r="745">
      <c r="E745" s="51"/>
      <c r="G745" s="50"/>
    </row>
    <row r="746">
      <c r="E746" s="51"/>
      <c r="G746" s="50"/>
    </row>
    <row r="747">
      <c r="E747" s="51"/>
      <c r="G747" s="50"/>
    </row>
    <row r="748">
      <c r="E748" s="51"/>
      <c r="G748" s="50"/>
    </row>
    <row r="749">
      <c r="E749" s="51"/>
      <c r="G749" s="50"/>
    </row>
    <row r="750">
      <c r="E750" s="51"/>
      <c r="G750" s="50"/>
    </row>
    <row r="751">
      <c r="E751" s="51"/>
      <c r="G751" s="50"/>
    </row>
    <row r="752">
      <c r="E752" s="51"/>
      <c r="G752" s="50"/>
    </row>
    <row r="753">
      <c r="E753" s="51"/>
      <c r="G753" s="50"/>
    </row>
    <row r="754">
      <c r="E754" s="51"/>
      <c r="G754" s="50"/>
    </row>
    <row r="755">
      <c r="E755" s="51"/>
      <c r="G755" s="50"/>
    </row>
    <row r="756">
      <c r="E756" s="51"/>
      <c r="G756" s="50"/>
    </row>
    <row r="757">
      <c r="E757" s="51"/>
      <c r="G757" s="50"/>
    </row>
    <row r="758">
      <c r="E758" s="51"/>
      <c r="G758" s="50"/>
    </row>
    <row r="759">
      <c r="E759" s="51"/>
      <c r="G759" s="50"/>
    </row>
    <row r="760">
      <c r="E760" s="51"/>
      <c r="G760" s="50"/>
    </row>
    <row r="761">
      <c r="E761" s="51"/>
      <c r="G761" s="50"/>
    </row>
    <row r="762">
      <c r="E762" s="51"/>
      <c r="G762" s="50"/>
    </row>
    <row r="763">
      <c r="E763" s="51"/>
      <c r="G763" s="50"/>
    </row>
    <row r="764">
      <c r="E764" s="51"/>
      <c r="G764" s="50"/>
    </row>
    <row r="765">
      <c r="E765" s="51"/>
      <c r="G765" s="50"/>
    </row>
    <row r="766">
      <c r="E766" s="51"/>
      <c r="G766" s="50"/>
    </row>
    <row r="767">
      <c r="E767" s="51"/>
      <c r="G767" s="50"/>
    </row>
    <row r="768">
      <c r="E768" s="51"/>
      <c r="G768" s="50"/>
    </row>
    <row r="769">
      <c r="E769" s="51"/>
      <c r="G769" s="50"/>
    </row>
    <row r="770">
      <c r="E770" s="51"/>
      <c r="G770" s="50"/>
    </row>
    <row r="771">
      <c r="E771" s="51"/>
      <c r="G771" s="50"/>
    </row>
    <row r="772">
      <c r="E772" s="51"/>
      <c r="G772" s="50"/>
    </row>
    <row r="773">
      <c r="E773" s="51"/>
      <c r="G773" s="50"/>
    </row>
    <row r="774">
      <c r="E774" s="51"/>
      <c r="G774" s="50"/>
    </row>
    <row r="775">
      <c r="E775" s="51"/>
      <c r="G775" s="50"/>
    </row>
    <row r="776">
      <c r="E776" s="51"/>
      <c r="G776" s="50"/>
    </row>
    <row r="777">
      <c r="E777" s="51"/>
      <c r="G777" s="50"/>
    </row>
    <row r="778">
      <c r="E778" s="51"/>
      <c r="G778" s="50"/>
    </row>
    <row r="779">
      <c r="E779" s="51"/>
      <c r="G779" s="50"/>
    </row>
    <row r="780">
      <c r="E780" s="51"/>
      <c r="G780" s="50"/>
    </row>
    <row r="781">
      <c r="E781" s="51"/>
      <c r="G781" s="50"/>
    </row>
    <row r="782">
      <c r="E782" s="51"/>
      <c r="G782" s="50"/>
    </row>
    <row r="783">
      <c r="E783" s="51"/>
      <c r="G783" s="50"/>
    </row>
    <row r="784">
      <c r="E784" s="51"/>
      <c r="G784" s="50"/>
    </row>
    <row r="785">
      <c r="E785" s="51"/>
      <c r="G785" s="50"/>
    </row>
    <row r="786">
      <c r="E786" s="51"/>
      <c r="G786" s="50"/>
    </row>
    <row r="787">
      <c r="E787" s="51"/>
      <c r="G787" s="50"/>
    </row>
    <row r="788">
      <c r="E788" s="51"/>
      <c r="G788" s="50"/>
    </row>
    <row r="789">
      <c r="E789" s="51"/>
      <c r="G789" s="50"/>
    </row>
    <row r="790">
      <c r="E790" s="51"/>
      <c r="G790" s="50"/>
    </row>
    <row r="791">
      <c r="E791" s="51"/>
      <c r="G791" s="50"/>
    </row>
    <row r="792">
      <c r="E792" s="51"/>
      <c r="G792" s="50"/>
    </row>
    <row r="793">
      <c r="E793" s="51"/>
      <c r="G793" s="50"/>
    </row>
    <row r="794">
      <c r="E794" s="51"/>
      <c r="G794" s="50"/>
    </row>
    <row r="795">
      <c r="E795" s="51"/>
      <c r="G795" s="50"/>
    </row>
    <row r="796">
      <c r="E796" s="51"/>
      <c r="G796" s="50"/>
    </row>
    <row r="797">
      <c r="E797" s="51"/>
      <c r="G797" s="50"/>
    </row>
    <row r="798">
      <c r="E798" s="51"/>
      <c r="G798" s="50"/>
    </row>
    <row r="799">
      <c r="E799" s="51"/>
      <c r="G799" s="50"/>
    </row>
    <row r="800">
      <c r="E800" s="51"/>
      <c r="G800" s="50"/>
    </row>
    <row r="801">
      <c r="E801" s="51"/>
      <c r="G801" s="50"/>
    </row>
    <row r="802">
      <c r="E802" s="51"/>
      <c r="G802" s="50"/>
    </row>
    <row r="803">
      <c r="E803" s="51"/>
      <c r="G803" s="50"/>
    </row>
    <row r="804">
      <c r="E804" s="51"/>
      <c r="G804" s="50"/>
    </row>
    <row r="805">
      <c r="E805" s="51"/>
      <c r="G805" s="50"/>
    </row>
    <row r="806">
      <c r="E806" s="51"/>
      <c r="G806" s="50"/>
    </row>
    <row r="807">
      <c r="E807" s="51"/>
      <c r="G807" s="50"/>
    </row>
    <row r="808">
      <c r="E808" s="51"/>
      <c r="G808" s="50"/>
    </row>
    <row r="809">
      <c r="E809" s="51"/>
      <c r="G809" s="50"/>
    </row>
    <row r="810">
      <c r="E810" s="51"/>
      <c r="G810" s="50"/>
    </row>
    <row r="811">
      <c r="E811" s="51"/>
      <c r="G811" s="50"/>
    </row>
    <row r="812">
      <c r="E812" s="51"/>
      <c r="G812" s="50"/>
    </row>
    <row r="813">
      <c r="E813" s="51"/>
      <c r="G813" s="50"/>
    </row>
    <row r="814">
      <c r="E814" s="51"/>
      <c r="G814" s="50"/>
    </row>
    <row r="815">
      <c r="E815" s="51"/>
      <c r="G815" s="50"/>
    </row>
    <row r="816">
      <c r="E816" s="51"/>
      <c r="G816" s="50"/>
    </row>
    <row r="817">
      <c r="E817" s="51"/>
      <c r="G817" s="50"/>
    </row>
    <row r="818">
      <c r="E818" s="51"/>
      <c r="G818" s="50"/>
    </row>
    <row r="819">
      <c r="E819" s="51"/>
      <c r="G819" s="50"/>
    </row>
    <row r="820">
      <c r="E820" s="51"/>
      <c r="G820" s="50"/>
    </row>
    <row r="821">
      <c r="E821" s="51"/>
      <c r="G821" s="50"/>
    </row>
    <row r="822">
      <c r="E822" s="51"/>
      <c r="G822" s="50"/>
    </row>
    <row r="823">
      <c r="E823" s="51"/>
      <c r="G823" s="50"/>
    </row>
    <row r="824">
      <c r="E824" s="51"/>
      <c r="G824" s="50"/>
    </row>
    <row r="825">
      <c r="E825" s="51"/>
      <c r="G825" s="50"/>
    </row>
    <row r="826">
      <c r="E826" s="51"/>
      <c r="G826" s="50"/>
    </row>
    <row r="827">
      <c r="E827" s="51"/>
      <c r="G827" s="50"/>
    </row>
    <row r="828">
      <c r="E828" s="51"/>
      <c r="G828" s="50"/>
    </row>
    <row r="829">
      <c r="E829" s="51"/>
      <c r="G829" s="50"/>
    </row>
    <row r="830">
      <c r="E830" s="51"/>
      <c r="G830" s="50"/>
    </row>
    <row r="831">
      <c r="E831" s="51"/>
      <c r="G831" s="50"/>
    </row>
    <row r="832">
      <c r="E832" s="51"/>
      <c r="G832" s="50"/>
    </row>
    <row r="833">
      <c r="E833" s="51"/>
      <c r="G833" s="50"/>
    </row>
    <row r="834">
      <c r="E834" s="51"/>
      <c r="G834" s="50"/>
    </row>
    <row r="835">
      <c r="E835" s="51"/>
      <c r="G835" s="50"/>
    </row>
    <row r="836">
      <c r="E836" s="51"/>
      <c r="G836" s="50"/>
    </row>
    <row r="837">
      <c r="E837" s="51"/>
      <c r="G837" s="50"/>
    </row>
    <row r="838">
      <c r="E838" s="51"/>
      <c r="G838" s="50"/>
    </row>
    <row r="839">
      <c r="E839" s="51"/>
      <c r="G839" s="50"/>
    </row>
    <row r="840">
      <c r="E840" s="51"/>
      <c r="G840" s="50"/>
    </row>
    <row r="841">
      <c r="E841" s="51"/>
      <c r="G841" s="50"/>
    </row>
    <row r="842">
      <c r="E842" s="51"/>
      <c r="G842" s="50"/>
    </row>
    <row r="843">
      <c r="E843" s="51"/>
      <c r="G843" s="50"/>
    </row>
    <row r="844">
      <c r="E844" s="51"/>
      <c r="G844" s="50"/>
    </row>
    <row r="845">
      <c r="E845" s="51"/>
      <c r="G845" s="50"/>
    </row>
    <row r="846">
      <c r="E846" s="51"/>
      <c r="G846" s="50"/>
    </row>
    <row r="847">
      <c r="E847" s="51"/>
      <c r="G847" s="50"/>
    </row>
    <row r="848">
      <c r="E848" s="51"/>
      <c r="G848" s="50"/>
    </row>
    <row r="849">
      <c r="E849" s="51"/>
      <c r="G849" s="50"/>
    </row>
    <row r="850">
      <c r="E850" s="51"/>
      <c r="G850" s="50"/>
    </row>
    <row r="851">
      <c r="E851" s="51"/>
      <c r="G851" s="50"/>
    </row>
    <row r="852">
      <c r="E852" s="51"/>
      <c r="G852" s="50"/>
    </row>
    <row r="853">
      <c r="E853" s="51"/>
      <c r="G853" s="50"/>
    </row>
    <row r="854">
      <c r="E854" s="51"/>
      <c r="G854" s="50"/>
    </row>
    <row r="855">
      <c r="E855" s="51"/>
      <c r="G855" s="50"/>
    </row>
    <row r="856">
      <c r="E856" s="51"/>
      <c r="G856" s="50"/>
    </row>
    <row r="857">
      <c r="E857" s="51"/>
      <c r="G857" s="50"/>
    </row>
    <row r="858">
      <c r="E858" s="51"/>
      <c r="G858" s="50"/>
    </row>
    <row r="859">
      <c r="E859" s="51"/>
      <c r="G859" s="50"/>
    </row>
    <row r="860">
      <c r="E860" s="51"/>
      <c r="G860" s="50"/>
    </row>
    <row r="861">
      <c r="E861" s="51"/>
      <c r="G861" s="50"/>
    </row>
    <row r="862">
      <c r="E862" s="51"/>
      <c r="G862" s="50"/>
    </row>
    <row r="863">
      <c r="E863" s="51"/>
      <c r="G863" s="50"/>
    </row>
    <row r="864">
      <c r="E864" s="51"/>
      <c r="G864" s="50"/>
    </row>
    <row r="865">
      <c r="E865" s="51"/>
      <c r="G865" s="50"/>
    </row>
    <row r="866">
      <c r="E866" s="51"/>
      <c r="G866" s="50"/>
    </row>
    <row r="867">
      <c r="E867" s="51"/>
      <c r="G867" s="50"/>
    </row>
    <row r="868">
      <c r="E868" s="51"/>
      <c r="G868" s="50"/>
    </row>
    <row r="869">
      <c r="E869" s="51"/>
      <c r="G869" s="50"/>
    </row>
    <row r="870">
      <c r="E870" s="51"/>
      <c r="G870" s="50"/>
    </row>
    <row r="871">
      <c r="E871" s="51"/>
      <c r="G871" s="50"/>
    </row>
    <row r="872">
      <c r="E872" s="51"/>
      <c r="G872" s="50"/>
    </row>
    <row r="873">
      <c r="E873" s="51"/>
      <c r="G873" s="50"/>
    </row>
    <row r="874">
      <c r="E874" s="51"/>
      <c r="G874" s="50"/>
    </row>
    <row r="875">
      <c r="E875" s="51"/>
      <c r="G875" s="50"/>
    </row>
    <row r="876">
      <c r="E876" s="51"/>
      <c r="G876" s="50"/>
    </row>
    <row r="877">
      <c r="E877" s="51"/>
      <c r="G877" s="50"/>
    </row>
    <row r="878">
      <c r="E878" s="51"/>
      <c r="G878" s="50"/>
    </row>
    <row r="879">
      <c r="E879" s="51"/>
      <c r="G879" s="50"/>
    </row>
    <row r="880">
      <c r="E880" s="51"/>
      <c r="G880" s="50"/>
    </row>
    <row r="881">
      <c r="E881" s="51"/>
      <c r="G881" s="50"/>
    </row>
    <row r="882">
      <c r="E882" s="51"/>
      <c r="G882" s="50"/>
    </row>
    <row r="883">
      <c r="E883" s="51"/>
      <c r="G883" s="50"/>
    </row>
    <row r="884">
      <c r="E884" s="51"/>
      <c r="G884" s="50"/>
    </row>
    <row r="885">
      <c r="E885" s="51"/>
      <c r="G885" s="50"/>
    </row>
    <row r="886">
      <c r="E886" s="51"/>
      <c r="G886" s="50"/>
    </row>
    <row r="887">
      <c r="E887" s="51"/>
      <c r="G887" s="50"/>
    </row>
    <row r="888">
      <c r="E888" s="51"/>
      <c r="G888" s="50"/>
    </row>
    <row r="889">
      <c r="E889" s="51"/>
      <c r="G889" s="50"/>
    </row>
    <row r="890">
      <c r="E890" s="51"/>
      <c r="G890" s="50"/>
    </row>
    <row r="891">
      <c r="E891" s="51"/>
      <c r="G891" s="50"/>
    </row>
    <row r="892">
      <c r="E892" s="51"/>
      <c r="G892" s="50"/>
    </row>
    <row r="893">
      <c r="E893" s="51"/>
      <c r="G893" s="50"/>
    </row>
    <row r="894">
      <c r="E894" s="51"/>
      <c r="G894" s="50"/>
    </row>
    <row r="895">
      <c r="E895" s="51"/>
      <c r="G895" s="50"/>
    </row>
    <row r="896">
      <c r="E896" s="51"/>
      <c r="G896" s="50"/>
    </row>
    <row r="897">
      <c r="E897" s="51"/>
      <c r="G897" s="50"/>
    </row>
    <row r="898">
      <c r="E898" s="51"/>
      <c r="G898" s="50"/>
    </row>
    <row r="899">
      <c r="E899" s="51"/>
      <c r="G899" s="50"/>
    </row>
    <row r="900">
      <c r="E900" s="51"/>
      <c r="G900" s="50"/>
    </row>
    <row r="901">
      <c r="E901" s="51"/>
      <c r="G901" s="50"/>
    </row>
    <row r="902">
      <c r="E902" s="51"/>
      <c r="G902" s="50"/>
    </row>
    <row r="903">
      <c r="E903" s="51"/>
      <c r="G903" s="50"/>
    </row>
    <row r="904">
      <c r="E904" s="51"/>
      <c r="G904" s="50"/>
    </row>
    <row r="905">
      <c r="E905" s="51"/>
      <c r="G905" s="50"/>
    </row>
    <row r="906">
      <c r="E906" s="51"/>
      <c r="G906" s="50"/>
    </row>
    <row r="907">
      <c r="E907" s="51"/>
      <c r="G907" s="50"/>
    </row>
    <row r="908">
      <c r="E908" s="51"/>
      <c r="G908" s="50"/>
    </row>
    <row r="909">
      <c r="E909" s="51"/>
      <c r="G909" s="50"/>
    </row>
    <row r="910">
      <c r="E910" s="51"/>
      <c r="G910" s="50"/>
    </row>
    <row r="911">
      <c r="E911" s="51"/>
      <c r="G911" s="50"/>
    </row>
    <row r="912">
      <c r="E912" s="51"/>
      <c r="G912" s="50"/>
    </row>
    <row r="913">
      <c r="E913" s="51"/>
      <c r="G913" s="50"/>
    </row>
    <row r="914">
      <c r="E914" s="51"/>
      <c r="G914" s="50"/>
    </row>
    <row r="915">
      <c r="E915" s="51"/>
      <c r="G915" s="50"/>
    </row>
    <row r="916">
      <c r="E916" s="51"/>
      <c r="G916" s="50"/>
    </row>
    <row r="917">
      <c r="E917" s="51"/>
      <c r="G917" s="50"/>
    </row>
    <row r="918">
      <c r="E918" s="51"/>
      <c r="G918" s="50"/>
    </row>
    <row r="919">
      <c r="E919" s="51"/>
      <c r="G919" s="50"/>
    </row>
    <row r="920">
      <c r="E920" s="51"/>
      <c r="G920" s="50"/>
    </row>
    <row r="921">
      <c r="E921" s="51"/>
      <c r="G921" s="50"/>
    </row>
    <row r="922">
      <c r="E922" s="51"/>
      <c r="G922" s="50"/>
    </row>
    <row r="923">
      <c r="E923" s="51"/>
      <c r="G923" s="50"/>
    </row>
    <row r="924">
      <c r="E924" s="51"/>
      <c r="G924" s="50"/>
    </row>
    <row r="925">
      <c r="E925" s="51"/>
      <c r="G925" s="50"/>
    </row>
    <row r="926">
      <c r="E926" s="51"/>
      <c r="G926" s="50"/>
    </row>
    <row r="927">
      <c r="E927" s="51"/>
      <c r="G927" s="50"/>
    </row>
    <row r="928">
      <c r="E928" s="51"/>
      <c r="G928" s="50"/>
    </row>
    <row r="929">
      <c r="E929" s="51"/>
      <c r="G929" s="50"/>
    </row>
    <row r="930">
      <c r="E930" s="51"/>
      <c r="G930" s="50"/>
    </row>
    <row r="931">
      <c r="E931" s="51"/>
      <c r="G931" s="50"/>
    </row>
    <row r="932">
      <c r="E932" s="51"/>
      <c r="G932" s="50"/>
    </row>
    <row r="933">
      <c r="E933" s="51"/>
      <c r="G933" s="50"/>
    </row>
    <row r="934">
      <c r="E934" s="51"/>
      <c r="G934" s="50"/>
    </row>
    <row r="935">
      <c r="E935" s="51"/>
      <c r="G935" s="50"/>
    </row>
    <row r="936">
      <c r="E936" s="51"/>
      <c r="G936" s="50"/>
    </row>
    <row r="937">
      <c r="E937" s="51"/>
      <c r="G937" s="50"/>
    </row>
    <row r="938">
      <c r="E938" s="51"/>
      <c r="G938" s="50"/>
    </row>
    <row r="939">
      <c r="E939" s="51"/>
      <c r="G939" s="50"/>
    </row>
    <row r="940">
      <c r="E940" s="51"/>
      <c r="G940" s="50"/>
    </row>
    <row r="941">
      <c r="E941" s="51"/>
      <c r="G941" s="50"/>
    </row>
    <row r="942">
      <c r="E942" s="51"/>
      <c r="G942" s="50"/>
    </row>
    <row r="943">
      <c r="E943" s="51"/>
      <c r="G943" s="50"/>
    </row>
    <row r="944">
      <c r="E944" s="51"/>
      <c r="G944" s="50"/>
    </row>
    <row r="945">
      <c r="E945" s="51"/>
      <c r="G945" s="50"/>
    </row>
    <row r="946">
      <c r="E946" s="51"/>
      <c r="G946" s="50"/>
    </row>
    <row r="947">
      <c r="E947" s="51"/>
      <c r="G947" s="50"/>
    </row>
    <row r="948">
      <c r="E948" s="51"/>
      <c r="G948" s="50"/>
    </row>
    <row r="949">
      <c r="E949" s="51"/>
      <c r="G949" s="50"/>
    </row>
    <row r="950">
      <c r="E950" s="51"/>
      <c r="G950" s="50"/>
    </row>
    <row r="951">
      <c r="E951" s="51"/>
      <c r="G951" s="50"/>
    </row>
    <row r="952">
      <c r="E952" s="51"/>
      <c r="G952" s="50"/>
    </row>
    <row r="953">
      <c r="E953" s="51"/>
      <c r="G953" s="50"/>
    </row>
    <row r="954">
      <c r="E954" s="51"/>
      <c r="G954" s="50"/>
    </row>
    <row r="955">
      <c r="E955" s="51"/>
      <c r="G955" s="50"/>
    </row>
    <row r="956">
      <c r="E956" s="51"/>
      <c r="G956" s="50"/>
    </row>
    <row r="957">
      <c r="E957" s="51"/>
      <c r="G957" s="50"/>
    </row>
    <row r="958">
      <c r="E958" s="51"/>
      <c r="G958" s="50"/>
    </row>
    <row r="959">
      <c r="E959" s="51"/>
      <c r="G959" s="50"/>
    </row>
    <row r="960">
      <c r="E960" s="51"/>
      <c r="G960" s="50"/>
    </row>
    <row r="961">
      <c r="E961" s="51"/>
      <c r="G961" s="50"/>
    </row>
    <row r="962">
      <c r="E962" s="51"/>
      <c r="G962" s="50"/>
    </row>
    <row r="963">
      <c r="E963" s="51"/>
      <c r="G963" s="50"/>
    </row>
    <row r="964">
      <c r="E964" s="51"/>
      <c r="G964" s="50"/>
    </row>
    <row r="965">
      <c r="E965" s="51"/>
      <c r="G965" s="50"/>
    </row>
    <row r="966">
      <c r="E966" s="51"/>
      <c r="G966" s="50"/>
    </row>
    <row r="967">
      <c r="E967" s="51"/>
      <c r="G967" s="50"/>
    </row>
    <row r="968">
      <c r="E968" s="51"/>
      <c r="G968" s="50"/>
    </row>
    <row r="969">
      <c r="E969" s="51"/>
      <c r="G969" s="50"/>
    </row>
    <row r="970">
      <c r="E970" s="51"/>
      <c r="G970" s="50"/>
    </row>
    <row r="971">
      <c r="E971" s="51"/>
      <c r="G971" s="50"/>
    </row>
    <row r="972">
      <c r="E972" s="51"/>
      <c r="G972" s="50"/>
    </row>
    <row r="973">
      <c r="E973" s="51"/>
      <c r="G973" s="50"/>
    </row>
    <row r="974">
      <c r="E974" s="51"/>
      <c r="G974" s="50"/>
    </row>
    <row r="975">
      <c r="E975" s="51"/>
      <c r="G975" s="50"/>
    </row>
    <row r="976">
      <c r="E976" s="51"/>
      <c r="G976" s="50"/>
    </row>
    <row r="977">
      <c r="E977" s="51"/>
      <c r="G977" s="50"/>
    </row>
    <row r="978">
      <c r="E978" s="51"/>
      <c r="G978" s="50"/>
    </row>
    <row r="979">
      <c r="E979" s="51"/>
      <c r="G979" s="50"/>
    </row>
    <row r="980">
      <c r="E980" s="51"/>
      <c r="G980" s="50"/>
    </row>
    <row r="981">
      <c r="E981" s="51"/>
      <c r="G981" s="50"/>
    </row>
    <row r="982">
      <c r="E982" s="51"/>
      <c r="G982" s="50"/>
    </row>
    <row r="983">
      <c r="E983" s="51"/>
      <c r="G983" s="50"/>
    </row>
    <row r="984">
      <c r="E984" s="51"/>
      <c r="G984" s="50"/>
    </row>
    <row r="985">
      <c r="E985" s="51"/>
      <c r="G985" s="50"/>
    </row>
    <row r="986">
      <c r="E986" s="51"/>
      <c r="G986" s="50"/>
    </row>
    <row r="987">
      <c r="E987" s="51"/>
      <c r="G987" s="50"/>
    </row>
    <row r="988">
      <c r="E988" s="51"/>
      <c r="G988" s="50"/>
    </row>
    <row r="989">
      <c r="E989" s="51"/>
      <c r="G989" s="50"/>
    </row>
    <row r="990">
      <c r="E990" s="51"/>
      <c r="G990" s="50"/>
    </row>
    <row r="991">
      <c r="E991" s="51"/>
      <c r="G991" s="50"/>
    </row>
    <row r="992">
      <c r="E992" s="51"/>
      <c r="G992" s="50"/>
    </row>
    <row r="993">
      <c r="E993" s="51"/>
      <c r="G993" s="50"/>
    </row>
    <row r="994">
      <c r="E994" s="51"/>
      <c r="G994" s="50"/>
    </row>
    <row r="995">
      <c r="E995" s="51"/>
      <c r="G995" s="50"/>
    </row>
    <row r="996">
      <c r="E996" s="51"/>
      <c r="G996" s="50"/>
    </row>
    <row r="997">
      <c r="E997" s="51"/>
      <c r="G997" s="50"/>
    </row>
    <row r="998">
      <c r="E998" s="51"/>
      <c r="G998" s="50"/>
    </row>
    <row r="999">
      <c r="E999" s="51"/>
      <c r="G999" s="50"/>
    </row>
    <row r="1000">
      <c r="E1000" s="51"/>
      <c r="G1000" s="50"/>
    </row>
  </sheetData>
  <drawing r:id="rId2"/>
</worksheet>
</file>