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772\HWs\"/>
    </mc:Choice>
  </mc:AlternateContent>
  <xr:revisionPtr revIDLastSave="0" documentId="13_ncr:1_{65810F5B-B083-48CC-8983-58A7BE3F3339}" xr6:coauthVersionLast="47" xr6:coauthVersionMax="47" xr10:uidLastSave="{00000000-0000-0000-0000-000000000000}"/>
  <bookViews>
    <workbookView xWindow="-108" yWindow="-108" windowWidth="23256" windowHeight="12576" xr2:uid="{D29FB3F5-C5A3-F749-B0CD-5E302B7A17CB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1" l="1"/>
  <c r="Q11" i="1"/>
  <c r="Q12" i="1"/>
  <c r="Q13" i="1"/>
  <c r="Q14" i="1"/>
  <c r="Q9" i="1"/>
  <c r="P10" i="1"/>
  <c r="P11" i="1"/>
  <c r="P12" i="1"/>
  <c r="P13" i="1"/>
  <c r="P14" i="1"/>
  <c r="P9" i="1"/>
  <c r="O10" i="1"/>
  <c r="O11" i="1"/>
  <c r="O12" i="1"/>
  <c r="O13" i="1"/>
  <c r="O14" i="1"/>
  <c r="O9" i="1"/>
  <c r="N10" i="1"/>
  <c r="N11" i="1"/>
  <c r="N12" i="1"/>
  <c r="N13" i="1"/>
  <c r="N14" i="1"/>
  <c r="N9" i="1"/>
  <c r="M10" i="1"/>
  <c r="M11" i="1"/>
  <c r="M12" i="1"/>
  <c r="M13" i="1"/>
  <c r="M14" i="1"/>
  <c r="M9" i="1"/>
  <c r="K10" i="1"/>
  <c r="K11" i="1"/>
  <c r="K12" i="1"/>
  <c r="K13" i="1"/>
  <c r="K14" i="1"/>
  <c r="K9" i="1"/>
  <c r="G12" i="1"/>
  <c r="G13" i="1"/>
  <c r="H10" i="1"/>
  <c r="G10" i="1" s="1"/>
  <c r="L10" i="1" s="1"/>
  <c r="H11" i="1"/>
  <c r="G11" i="1" s="1"/>
  <c r="H12" i="1"/>
  <c r="H13" i="1"/>
  <c r="H14" i="1"/>
  <c r="G14" i="1" s="1"/>
  <c r="H9" i="1"/>
  <c r="G9" i="1" s="1"/>
  <c r="L9" i="1" s="1"/>
  <c r="L11" i="1" l="1"/>
  <c r="L12" i="1" s="1"/>
  <c r="L13" i="1" s="1"/>
  <c r="L14" i="1" s="1"/>
</calcChain>
</file>

<file path=xl/sharedStrings.xml><?xml version="1.0" encoding="utf-8"?>
<sst xmlns="http://schemas.openxmlformats.org/spreadsheetml/2006/main" count="15" uniqueCount="15">
  <si>
    <t>YIELD(%)</t>
    <phoneticPr fontId="0" type="noConversion"/>
  </si>
  <si>
    <t>Issuer</t>
    <phoneticPr fontId="0" type="noConversion"/>
  </si>
  <si>
    <t>MATURITY   (years)</t>
  </si>
  <si>
    <t>Gov. (risk free)</t>
  </si>
  <si>
    <t>Conditional Survival</t>
  </si>
  <si>
    <t>Hazard rate</t>
  </si>
  <si>
    <t>Given Hazard rates</t>
  </si>
  <si>
    <t>Prob.  Survival, contionuos case</t>
  </si>
  <si>
    <t>Prob. Survival, discrete case</t>
  </si>
  <si>
    <t>Price Issuer Continuos</t>
  </si>
  <si>
    <t>Price  Issuer discrete</t>
  </si>
  <si>
    <t>Yield contunous, %</t>
  </si>
  <si>
    <t>Yield Discrete, %</t>
  </si>
  <si>
    <t>Conditional Default</t>
  </si>
  <si>
    <t>Price of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</si>
</sst>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165" fontId="4" fillId="0" borderId="0" xfId="0" applyNumberFormat="1" applyFont="1"/>
    <xf numFmtId="164" fontId="5" fillId="0" borderId="0" xfId="0" applyNumberFormat="1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5CB4-E398-FE49-9703-E62C6E03EC78}">
  <dimension ref="D6:Q14"/>
  <sheetViews>
    <sheetView tabSelected="1" topLeftCell="D1" workbookViewId="0">
      <selection activeCell="N5" sqref="N5"/>
    </sheetView>
  </sheetViews>
  <sheetFormatPr defaultColWidth="11.19921875" defaultRowHeight="15.6" x14ac:dyDescent="0.3"/>
  <cols>
    <col min="4" max="4" width="21.69921875" customWidth="1"/>
    <col min="5" max="5" width="15.296875" customWidth="1"/>
    <col min="7" max="8" width="14" customWidth="1"/>
  </cols>
  <sheetData>
    <row r="6" spans="4:17" ht="18" x14ac:dyDescent="0.3">
      <c r="D6" s="1" t="s">
        <v>2</v>
      </c>
      <c r="E6" s="1" t="s">
        <v>0</v>
      </c>
      <c r="F6" s="1"/>
      <c r="G6" s="1"/>
      <c r="H6" s="1"/>
    </row>
    <row r="7" spans="4:17" ht="62.4" x14ac:dyDescent="0.3">
      <c r="D7" s="1"/>
      <c r="E7" s="1" t="s">
        <v>3</v>
      </c>
      <c r="F7" s="1" t="s">
        <v>1</v>
      </c>
      <c r="G7" s="4" t="s">
        <v>4</v>
      </c>
      <c r="H7" s="4" t="s">
        <v>13</v>
      </c>
      <c r="I7" s="5" t="s">
        <v>5</v>
      </c>
      <c r="J7" s="4" t="s">
        <v>6</v>
      </c>
      <c r="K7" s="6" t="s">
        <v>7</v>
      </c>
      <c r="L7" s="6" t="s">
        <v>8</v>
      </c>
      <c r="M7" s="10" t="s">
        <v>14</v>
      </c>
      <c r="N7" s="6" t="s">
        <v>9</v>
      </c>
      <c r="O7" s="6" t="s">
        <v>10</v>
      </c>
      <c r="P7" s="6" t="s">
        <v>11</v>
      </c>
      <c r="Q7" s="6" t="s">
        <v>12</v>
      </c>
    </row>
    <row r="8" spans="4:17" ht="16.2" thickBot="1" x14ac:dyDescent="0.35">
      <c r="D8" s="3">
        <v>0</v>
      </c>
      <c r="E8" s="2"/>
      <c r="F8" s="2"/>
      <c r="G8" s="2"/>
      <c r="H8" s="2"/>
      <c r="K8">
        <v>1</v>
      </c>
      <c r="L8">
        <v>1</v>
      </c>
    </row>
    <row r="9" spans="4:17" x14ac:dyDescent="0.3">
      <c r="D9" s="3">
        <v>0.5</v>
      </c>
      <c r="E9" s="2">
        <v>2</v>
      </c>
      <c r="F9" s="2">
        <v>5</v>
      </c>
      <c r="G9" s="8">
        <f>1-H9</f>
        <v>0.98</v>
      </c>
      <c r="H9" s="8">
        <f>J9*(D9-D8)</f>
        <v>0.02</v>
      </c>
      <c r="I9" s="2">
        <v>0.03</v>
      </c>
      <c r="J9" s="7">
        <v>0.04</v>
      </c>
      <c r="K9" s="9">
        <f>EXP(-J9*D9)</f>
        <v>0.98019867330675525</v>
      </c>
      <c r="L9" s="9">
        <f>G9*L8</f>
        <v>0.98</v>
      </c>
      <c r="M9" s="9">
        <f>EXP(-E9/100*D9)</f>
        <v>0.99004983374916811</v>
      </c>
      <c r="N9" s="9">
        <f>M9*K9</f>
        <v>0.97044553354850815</v>
      </c>
      <c r="O9" s="9">
        <f>M9*L9</f>
        <v>0.97024883707418474</v>
      </c>
      <c r="P9" s="11">
        <f>-LN(N9)*100/D9</f>
        <v>6.0000000000000044</v>
      </c>
      <c r="Q9" s="12">
        <f>-LN(O9)*100/D9</f>
        <v>6.040541463503879</v>
      </c>
    </row>
    <row r="10" spans="4:17" x14ac:dyDescent="0.3">
      <c r="D10" s="3">
        <v>1</v>
      </c>
      <c r="E10" s="2">
        <v>2.5</v>
      </c>
      <c r="F10" s="2">
        <v>5.4</v>
      </c>
      <c r="G10" s="8">
        <f t="shared" ref="G10:G14" si="0">1-H10</f>
        <v>0.98</v>
      </c>
      <c r="H10" s="8">
        <f>J10*(D10-D9)</f>
        <v>0.02</v>
      </c>
      <c r="I10" s="2">
        <v>0.03</v>
      </c>
      <c r="J10" s="7">
        <v>0.04</v>
      </c>
      <c r="K10" s="9">
        <f>EXP(-J10*D10)</f>
        <v>0.96078943915232318</v>
      </c>
      <c r="L10" s="9">
        <f t="shared" ref="L10:L14" si="1">G10*L9</f>
        <v>0.96039999999999992</v>
      </c>
      <c r="M10" s="9">
        <f t="shared" ref="M10:M14" si="2">EXP(-E10/100*D10)</f>
        <v>0.97530991202833262</v>
      </c>
      <c r="N10" s="9">
        <f t="shared" ref="N10:N14" si="3">M10*K10</f>
        <v>0.93706746337740332</v>
      </c>
      <c r="O10" s="9">
        <f t="shared" ref="O10:O14" si="4">M10*L10</f>
        <v>0.93668763951201062</v>
      </c>
      <c r="P10" s="13">
        <f t="shared" ref="P10:P14" si="5">-LN(N10)*100/D10</f>
        <v>6.5000000000000115</v>
      </c>
      <c r="Q10" s="14">
        <f t="shared" ref="Q10:Q14" si="6">-LN(O10)*100/D10</f>
        <v>6.5405414635038976</v>
      </c>
    </row>
    <row r="11" spans="4:17" x14ac:dyDescent="0.3">
      <c r="D11" s="3">
        <v>3</v>
      </c>
      <c r="E11" s="2">
        <v>3</v>
      </c>
      <c r="F11" s="2">
        <v>5.6</v>
      </c>
      <c r="G11" s="8">
        <f t="shared" si="0"/>
        <v>0.92</v>
      </c>
      <c r="H11" s="8">
        <f>J11*(D11-D10)</f>
        <v>0.08</v>
      </c>
      <c r="I11" s="2">
        <v>0.03</v>
      </c>
      <c r="J11" s="7">
        <v>0.04</v>
      </c>
      <c r="K11" s="9">
        <f>EXP(-J11*D11)</f>
        <v>0.88692043671715748</v>
      </c>
      <c r="L11" s="9">
        <f t="shared" si="1"/>
        <v>0.88356800000000002</v>
      </c>
      <c r="M11" s="9">
        <f t="shared" si="2"/>
        <v>0.91393118527122819</v>
      </c>
      <c r="N11" s="9">
        <f t="shared" si="3"/>
        <v>0.81058424597018708</v>
      </c>
      <c r="O11" s="9">
        <f t="shared" si="4"/>
        <v>0.80752034950772855</v>
      </c>
      <c r="P11" s="13">
        <f t="shared" si="5"/>
        <v>7.0000000000000009</v>
      </c>
      <c r="Q11" s="14">
        <f t="shared" si="6"/>
        <v>7.1262341191363312</v>
      </c>
    </row>
    <row r="12" spans="4:17" x14ac:dyDescent="0.3">
      <c r="D12" s="3">
        <v>5</v>
      </c>
      <c r="E12" s="2">
        <v>3.25</v>
      </c>
      <c r="F12" s="2">
        <v>5.75</v>
      </c>
      <c r="G12" s="8">
        <f t="shared" si="0"/>
        <v>0.92</v>
      </c>
      <c r="H12" s="8">
        <f>J12*(D12-D11)</f>
        <v>0.08</v>
      </c>
      <c r="I12" s="2">
        <v>0.03</v>
      </c>
      <c r="J12" s="7">
        <v>0.04</v>
      </c>
      <c r="K12" s="9">
        <f>EXP(-J12*D12)</f>
        <v>0.81873075307798182</v>
      </c>
      <c r="L12" s="9">
        <f t="shared" si="1"/>
        <v>0.81288256000000003</v>
      </c>
      <c r="M12" s="9">
        <f t="shared" si="2"/>
        <v>0.85001609022539815</v>
      </c>
      <c r="N12" s="9">
        <f t="shared" si="3"/>
        <v>0.695934313678642</v>
      </c>
      <c r="O12" s="9">
        <f t="shared" si="4"/>
        <v>0.6909632554636127</v>
      </c>
      <c r="P12" s="13">
        <f t="shared" si="5"/>
        <v>7.25</v>
      </c>
      <c r="Q12" s="14">
        <f t="shared" si="6"/>
        <v>7.393372650262819</v>
      </c>
    </row>
    <row r="13" spans="4:17" x14ac:dyDescent="0.3">
      <c r="D13" s="3">
        <v>7</v>
      </c>
      <c r="E13" s="2">
        <v>3.45</v>
      </c>
      <c r="F13" s="2">
        <v>6.05</v>
      </c>
      <c r="G13" s="8">
        <f t="shared" si="0"/>
        <v>0.92</v>
      </c>
      <c r="H13" s="8">
        <f>J13*(D13-D12)</f>
        <v>0.08</v>
      </c>
      <c r="I13" s="2">
        <v>0.03</v>
      </c>
      <c r="J13" s="7">
        <v>0.04</v>
      </c>
      <c r="K13" s="9">
        <f>EXP(-J13*D13)</f>
        <v>0.75578374145572547</v>
      </c>
      <c r="L13" s="9">
        <f t="shared" si="1"/>
        <v>0.74785195520000003</v>
      </c>
      <c r="M13" s="9">
        <f t="shared" si="2"/>
        <v>0.78544880378898496</v>
      </c>
      <c r="N13" s="9">
        <f t="shared" si="3"/>
        <v>0.59362943564956305</v>
      </c>
      <c r="O13" s="9">
        <f t="shared" si="4"/>
        <v>0.58739942362309361</v>
      </c>
      <c r="P13" s="13">
        <f t="shared" si="5"/>
        <v>7.4500000000000011</v>
      </c>
      <c r="Q13" s="14">
        <f t="shared" si="6"/>
        <v>7.6007177350313153</v>
      </c>
    </row>
    <row r="14" spans="4:17" ht="16.2" thickBot="1" x14ac:dyDescent="0.35">
      <c r="D14" s="3">
        <v>10</v>
      </c>
      <c r="E14" s="2">
        <v>4</v>
      </c>
      <c r="F14" s="2">
        <v>6.85</v>
      </c>
      <c r="G14" s="8">
        <f t="shared" si="0"/>
        <v>0.88</v>
      </c>
      <c r="H14" s="8">
        <f>J14*(D14-D13)</f>
        <v>0.12</v>
      </c>
      <c r="I14" s="2">
        <v>0.03</v>
      </c>
      <c r="J14" s="7">
        <v>0.04</v>
      </c>
      <c r="K14" s="9">
        <f>EXP(-J14*D14)</f>
        <v>0.67032004603563933</v>
      </c>
      <c r="L14" s="9">
        <f t="shared" si="1"/>
        <v>0.65810972057600003</v>
      </c>
      <c r="M14" s="9">
        <f t="shared" si="2"/>
        <v>0.67032004603563933</v>
      </c>
      <c r="N14" s="9">
        <f t="shared" si="3"/>
        <v>0.44932896411722162</v>
      </c>
      <c r="O14" s="9">
        <f t="shared" si="4"/>
        <v>0.44114413819300607</v>
      </c>
      <c r="P14" s="15">
        <f t="shared" si="5"/>
        <v>8</v>
      </c>
      <c r="Q14" s="16">
        <f t="shared" si="6"/>
        <v>8.1838361296207687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Slavov</dc:creator>
  <cp:lastModifiedBy>boshi</cp:lastModifiedBy>
  <dcterms:created xsi:type="dcterms:W3CDTF">2020-09-10T20:52:29Z</dcterms:created>
  <dcterms:modified xsi:type="dcterms:W3CDTF">2021-09-14T05:17:24Z</dcterms:modified>
</cp:coreProperties>
</file>