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772\HWs\2\"/>
    </mc:Choice>
  </mc:AlternateContent>
  <xr:revisionPtr revIDLastSave="0" documentId="13_ncr:1_{4044FB9E-E391-4ECB-BB63-37CDEE485DF2}" xr6:coauthVersionLast="47" xr6:coauthVersionMax="47" xr10:uidLastSave="{00000000-0000-0000-0000-000000000000}"/>
  <bookViews>
    <workbookView xWindow="-108" yWindow="-108" windowWidth="23256" windowHeight="12576" xr2:uid="{F898EA35-1DBE-EF4F-AF1A-B0B6E8C944D0}"/>
  </bookViews>
  <sheets>
    <sheet name="Work" sheetId="4" r:id="rId1"/>
  </sheets>
  <definedNames>
    <definedName name="H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O20" i="4"/>
  <c r="G20" i="4"/>
  <c r="C20" i="4"/>
  <c r="G21" i="4"/>
  <c r="G22" i="4"/>
  <c r="G23" i="4"/>
  <c r="G24" i="4"/>
  <c r="G25" i="4"/>
  <c r="G26" i="4"/>
  <c r="G27" i="4"/>
  <c r="G28" i="4"/>
  <c r="G29" i="4"/>
  <c r="V29" i="4"/>
  <c r="V28" i="4"/>
  <c r="V27" i="4"/>
  <c r="V26" i="4"/>
  <c r="V25" i="4"/>
  <c r="V24" i="4"/>
  <c r="V23" i="4"/>
  <c r="V22" i="4"/>
  <c r="V21" i="4"/>
  <c r="V20" i="4"/>
  <c r="O29" i="4"/>
  <c r="O28" i="4"/>
  <c r="O27" i="4"/>
  <c r="O26" i="4"/>
  <c r="O25" i="4"/>
  <c r="O24" i="4"/>
  <c r="O23" i="4"/>
  <c r="O22" i="4"/>
  <c r="O21" i="4"/>
  <c r="L29" i="4"/>
  <c r="L28" i="4"/>
  <c r="L27" i="4"/>
  <c r="L26" i="4"/>
  <c r="L25" i="4"/>
  <c r="L24" i="4"/>
  <c r="L23" i="4"/>
  <c r="L22" i="4"/>
  <c r="L21" i="4"/>
  <c r="L20" i="4"/>
  <c r="H21" i="4" l="1"/>
  <c r="I21" i="4" s="1"/>
  <c r="H22" i="4"/>
  <c r="I22" i="4" s="1"/>
  <c r="H23" i="4"/>
  <c r="H24" i="4"/>
  <c r="I24" i="4" s="1"/>
  <c r="H25" i="4"/>
  <c r="H26" i="4"/>
  <c r="I26" i="4" s="1"/>
  <c r="H27" i="4"/>
  <c r="I27" i="4" s="1"/>
  <c r="H28" i="4"/>
  <c r="I28" i="4" s="1"/>
  <c r="H29" i="4"/>
  <c r="I29" i="4" s="1"/>
  <c r="H20" i="4"/>
  <c r="F29" i="4"/>
  <c r="F28" i="4"/>
  <c r="F27" i="4"/>
  <c r="F26" i="4"/>
  <c r="F25" i="4"/>
  <c r="F24" i="4"/>
  <c r="F23" i="4"/>
  <c r="F22" i="4"/>
  <c r="F21" i="4"/>
  <c r="F20" i="4"/>
  <c r="C21" i="4"/>
  <c r="D21" i="4" s="1"/>
  <c r="C22" i="4"/>
  <c r="C23" i="4"/>
  <c r="C24" i="4"/>
  <c r="C25" i="4"/>
  <c r="C26" i="4"/>
  <c r="D27" i="4" s="1"/>
  <c r="C27" i="4"/>
  <c r="C28" i="4"/>
  <c r="C29" i="4"/>
  <c r="D29" i="4" l="1"/>
  <c r="D23" i="4"/>
  <c r="T28" i="4"/>
  <c r="U28" i="4" s="1"/>
  <c r="W28" i="4" s="1"/>
  <c r="M28" i="4"/>
  <c r="N28" i="4" s="1"/>
  <c r="P28" i="4" s="1"/>
  <c r="D28" i="4"/>
  <c r="M29" i="4"/>
  <c r="N29" i="4" s="1"/>
  <c r="P29" i="4" s="1"/>
  <c r="T29" i="4"/>
  <c r="U29" i="4" s="1"/>
  <c r="W29" i="4" s="1"/>
  <c r="D25" i="4"/>
  <c r="T25" i="4"/>
  <c r="U25" i="4" s="1"/>
  <c r="W25" i="4" s="1"/>
  <c r="M25" i="4"/>
  <c r="N25" i="4" s="1"/>
  <c r="P25" i="4" s="1"/>
  <c r="D24" i="4"/>
  <c r="T24" i="4"/>
  <c r="U24" i="4" s="1"/>
  <c r="W24" i="4" s="1"/>
  <c r="M24" i="4"/>
  <c r="N24" i="4" s="1"/>
  <c r="P24" i="4" s="1"/>
  <c r="T27" i="4"/>
  <c r="U27" i="4" s="1"/>
  <c r="W27" i="4" s="1"/>
  <c r="M27" i="4"/>
  <c r="N27" i="4" s="1"/>
  <c r="P27" i="4" s="1"/>
  <c r="M21" i="4"/>
  <c r="N21" i="4" s="1"/>
  <c r="P21" i="4" s="1"/>
  <c r="M20" i="4"/>
  <c r="N20" i="4" s="1"/>
  <c r="P20" i="4" s="1"/>
  <c r="T21" i="4"/>
  <c r="U21" i="4" s="1"/>
  <c r="W21" i="4" s="1"/>
  <c r="T20" i="4"/>
  <c r="D26" i="4"/>
  <c r="T26" i="4"/>
  <c r="U26" i="4" s="1"/>
  <c r="W26" i="4" s="1"/>
  <c r="M26" i="4"/>
  <c r="N26" i="4" s="1"/>
  <c r="P26" i="4" s="1"/>
  <c r="D22" i="4"/>
  <c r="M23" i="4"/>
  <c r="N23" i="4" s="1"/>
  <c r="P23" i="4" s="1"/>
  <c r="T23" i="4"/>
  <c r="U23" i="4" s="1"/>
  <c r="W23" i="4" s="1"/>
  <c r="M22" i="4"/>
  <c r="N22" i="4" s="1"/>
  <c r="P22" i="4" s="1"/>
  <c r="T22" i="4"/>
  <c r="U22" i="4" s="1"/>
  <c r="W22" i="4" s="1"/>
  <c r="I20" i="4"/>
  <c r="I25" i="4"/>
  <c r="D20" i="4"/>
  <c r="U20" i="4" l="1"/>
  <c r="W20" i="4" s="1"/>
  <c r="W30" i="4" s="1"/>
  <c r="I30" i="4"/>
  <c r="P30" i="4"/>
  <c r="O32" i="4" l="1"/>
</calcChain>
</file>

<file path=xl/sharedStrings.xml><?xml version="1.0" encoding="utf-8"?>
<sst xmlns="http://schemas.openxmlformats.org/spreadsheetml/2006/main" count="31" uniqueCount="25">
  <si>
    <t xml:space="preserve">Table 1 </t>
  </si>
  <si>
    <t>Table 2</t>
  </si>
  <si>
    <t>Table 3</t>
  </si>
  <si>
    <t>Expected Payment</t>
  </si>
  <si>
    <t>Table 4</t>
  </si>
  <si>
    <t>Expected Accrual Payment</t>
  </si>
  <si>
    <t>PV of Expected Accrual Payment</t>
  </si>
  <si>
    <t xml:space="preserve"> Calculation of the Present Value of Accrual Payment (scaled by s) </t>
  </si>
  <si>
    <t xml:space="preserve"> Calculation of the Present Value of Expected Payoff (noitional principal = $1) </t>
  </si>
  <si>
    <t>Inputs</t>
  </si>
  <si>
    <t>RF</t>
  </si>
  <si>
    <t>RR</t>
  </si>
  <si>
    <t>HR</t>
  </si>
  <si>
    <t xml:space="preserve"> Unconditional Default Prob and Suvival Prob</t>
  </si>
  <si>
    <t>Time</t>
  </si>
  <si>
    <t>Prob S</t>
  </si>
  <si>
    <t>Prob D</t>
  </si>
  <si>
    <t xml:space="preserve"> Calculation of PV of Expected Payments(scaled by  s )</t>
  </si>
  <si>
    <t>DF</t>
  </si>
  <si>
    <t>PV of EP</t>
  </si>
  <si>
    <t>Expected Payoff</t>
  </si>
  <si>
    <t>df</t>
  </si>
  <si>
    <t>PV of expected payoff</t>
  </si>
  <si>
    <t>Sum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</si>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</sst>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17" xfId="0" applyBorder="1"/>
    <xf numFmtId="0" fontId="0" fillId="4" borderId="18" xfId="0" applyFill="1" applyBorder="1"/>
    <xf numFmtId="0" fontId="0" fillId="0" borderId="12" xfId="0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13" xfId="0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84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8B7F-75C6-4B71-91D2-F4EEEAC9D889}">
  <dimension ref="A5:W32"/>
  <sheetViews>
    <sheetView tabSelected="1" zoomScale="70" zoomScaleNormal="70" workbookViewId="0">
      <selection activeCell="I12" sqref="I12"/>
    </sheetView>
  </sheetViews>
  <sheetFormatPr defaultRowHeight="15.6" x14ac:dyDescent="0.3"/>
  <sheetData>
    <row r="5" spans="1:21" x14ac:dyDescent="0.3">
      <c r="A5" s="20"/>
      <c r="B5" s="21"/>
      <c r="C5" s="21"/>
      <c r="D5" s="21"/>
      <c r="E5" s="22"/>
      <c r="F5" s="21"/>
      <c r="G5" s="21"/>
      <c r="H5" s="21"/>
      <c r="I5" s="21"/>
      <c r="J5" s="22"/>
      <c r="K5" s="21"/>
      <c r="L5" s="21"/>
      <c r="M5" s="21"/>
      <c r="N5" s="21"/>
      <c r="O5" s="21"/>
      <c r="P5" s="21"/>
      <c r="Q5" s="22"/>
      <c r="R5" s="21"/>
      <c r="S5" s="21"/>
      <c r="T5" s="21"/>
      <c r="U5" s="21"/>
    </row>
    <row r="6" spans="1:21" x14ac:dyDescent="0.3">
      <c r="A6" s="20"/>
      <c r="B6" s="21"/>
      <c r="C6" s="21"/>
      <c r="D6" s="21"/>
      <c r="E6" s="22"/>
      <c r="F6" s="21"/>
      <c r="G6" s="21"/>
      <c r="H6" s="21"/>
      <c r="I6" s="21"/>
      <c r="J6" s="22"/>
      <c r="K6" s="21"/>
      <c r="L6" s="21"/>
      <c r="M6" s="21"/>
      <c r="N6" s="21"/>
      <c r="O6" s="21"/>
      <c r="P6" s="21"/>
      <c r="Q6" s="22"/>
      <c r="R6" s="21"/>
      <c r="S6" s="21"/>
      <c r="T6" s="21"/>
      <c r="U6" s="21"/>
    </row>
    <row r="7" spans="1:21" x14ac:dyDescent="0.3">
      <c r="A7" s="12"/>
      <c r="B7" s="19"/>
      <c r="C7" s="19"/>
      <c r="D7" s="19"/>
      <c r="E7" s="19"/>
      <c r="F7" s="19"/>
      <c r="G7" s="16"/>
      <c r="H7" s="17"/>
      <c r="I7" s="17"/>
      <c r="J7" s="19"/>
      <c r="K7" s="19"/>
      <c r="L7" s="19"/>
      <c r="M7" s="19"/>
      <c r="N7" s="4"/>
      <c r="O7" s="19"/>
      <c r="P7" s="4"/>
      <c r="Q7" s="19"/>
      <c r="R7" s="4"/>
      <c r="S7" s="4"/>
      <c r="T7" s="4"/>
      <c r="U7" s="4"/>
    </row>
    <row r="8" spans="1:2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6.2" thickBot="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3">
      <c r="A13" s="12"/>
      <c r="B13" s="9" t="s">
        <v>9</v>
      </c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3">
      <c r="A14" s="12"/>
      <c r="B14" s="3" t="s">
        <v>12</v>
      </c>
      <c r="C14" s="4" t="s">
        <v>10</v>
      </c>
      <c r="D14" s="5" t="s">
        <v>11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6.2" thickBot="1" x14ac:dyDescent="0.35">
      <c r="B15" s="6">
        <v>0.03</v>
      </c>
      <c r="C15" s="7">
        <v>0.04</v>
      </c>
      <c r="D15" s="8">
        <v>0.4</v>
      </c>
    </row>
    <row r="17" spans="1:23" ht="15.6" customHeight="1" x14ac:dyDescent="0.3">
      <c r="A17" s="27" t="s">
        <v>0</v>
      </c>
      <c r="B17" s="28" t="s">
        <v>13</v>
      </c>
      <c r="C17" s="29"/>
      <c r="D17" s="30"/>
      <c r="E17" s="25" t="s">
        <v>1</v>
      </c>
      <c r="F17" s="26" t="s">
        <v>17</v>
      </c>
      <c r="G17" s="26"/>
      <c r="H17" s="26"/>
      <c r="I17" s="34"/>
      <c r="J17" s="25" t="s">
        <v>2</v>
      </c>
      <c r="K17" s="26" t="s">
        <v>8</v>
      </c>
      <c r="L17" s="26"/>
      <c r="M17" s="26"/>
      <c r="N17" s="26"/>
      <c r="O17" s="26"/>
      <c r="P17" s="26"/>
      <c r="Q17" s="26"/>
      <c r="R17" s="34"/>
      <c r="S17" s="25" t="s">
        <v>4</v>
      </c>
      <c r="T17" s="26" t="s">
        <v>7</v>
      </c>
      <c r="U17" s="26"/>
      <c r="V17" s="26"/>
      <c r="W17" s="26"/>
    </row>
    <row r="18" spans="1:23" x14ac:dyDescent="0.3">
      <c r="A18" s="27"/>
      <c r="B18" s="31"/>
      <c r="C18" s="32"/>
      <c r="D18" s="33"/>
      <c r="E18" s="25"/>
      <c r="F18" s="26"/>
      <c r="G18" s="26"/>
      <c r="H18" s="26"/>
      <c r="I18" s="34"/>
      <c r="J18" s="25"/>
      <c r="K18" s="26"/>
      <c r="L18" s="26"/>
      <c r="M18" s="26"/>
      <c r="N18" s="26"/>
      <c r="O18" s="26"/>
      <c r="P18" s="26"/>
      <c r="Q18" s="26"/>
      <c r="R18" s="34"/>
      <c r="S18" s="25"/>
      <c r="T18" s="26"/>
      <c r="U18" s="26"/>
      <c r="V18" s="26"/>
      <c r="W18" s="26"/>
    </row>
    <row r="19" spans="1:23" ht="62.4" x14ac:dyDescent="0.3">
      <c r="B19" s="13" t="s">
        <v>14</v>
      </c>
      <c r="C19" s="14" t="s">
        <v>15</v>
      </c>
      <c r="D19" s="15" t="s">
        <v>16</v>
      </c>
      <c r="E19" s="1"/>
      <c r="F19" s="14" t="s">
        <v>15</v>
      </c>
      <c r="G19" s="16" t="s">
        <v>3</v>
      </c>
      <c r="H19" s="17" t="s">
        <v>18</v>
      </c>
      <c r="I19" s="17" t="s">
        <v>19</v>
      </c>
      <c r="J19" s="1"/>
      <c r="K19" s="1" t="s">
        <v>14</v>
      </c>
      <c r="L19" s="1" t="s">
        <v>15</v>
      </c>
      <c r="M19" s="1" t="s">
        <v>16</v>
      </c>
      <c r="N19" s="2" t="s">
        <v>20</v>
      </c>
      <c r="O19" s="1" t="s">
        <v>21</v>
      </c>
      <c r="P19" s="2" t="s">
        <v>22</v>
      </c>
      <c r="S19" s="1"/>
      <c r="T19" s="2" t="s">
        <v>16</v>
      </c>
      <c r="U19" s="2" t="s">
        <v>5</v>
      </c>
      <c r="V19" s="2" t="s">
        <v>21</v>
      </c>
      <c r="W19" s="2" t="s">
        <v>6</v>
      </c>
    </row>
    <row r="20" spans="1:23" x14ac:dyDescent="0.3">
      <c r="B20">
        <v>0.5</v>
      </c>
      <c r="C20">
        <f t="shared" ref="C20:C29" si="0">EXP(-$B$15*$B20)</f>
        <v>0.98511193960306265</v>
      </c>
      <c r="D20">
        <f>1-$C20</f>
        <v>1.4888060396937353E-2</v>
      </c>
      <c r="F20">
        <f t="shared" ref="F20:F29" si="1">EXP(-$B$15*$B20)</f>
        <v>0.98511193960306265</v>
      </c>
      <c r="G20">
        <f t="shared" ref="G20:G29" si="2">EXP(-$B$15*$B20)/2</f>
        <v>0.49255596980153132</v>
      </c>
      <c r="H20">
        <f t="shared" ref="H20:H29" si="3">EXP(-$C$15*$B20)</f>
        <v>0.98019867330675525</v>
      </c>
      <c r="I20">
        <f>H20*G20</f>
        <v>0.48280270812878323</v>
      </c>
      <c r="K20">
        <v>0.5</v>
      </c>
      <c r="L20">
        <f t="shared" ref="L20:L29" si="4">EXP(-$B$15*$B20)</f>
        <v>0.98511193960306265</v>
      </c>
      <c r="M20">
        <f>1-$C20</f>
        <v>1.4888060396937353E-2</v>
      </c>
      <c r="N20">
        <f>M20</f>
        <v>1.4888060396937353E-2</v>
      </c>
      <c r="O20">
        <f t="shared" ref="O20:O29" si="5">EXP(-$C$15*$B20)</f>
        <v>0.98019867330675525</v>
      </c>
      <c r="P20">
        <f>O20*N20</f>
        <v>1.4593257049188837E-2</v>
      </c>
      <c r="T20">
        <f>1-$C20</f>
        <v>1.4888060396937353E-2</v>
      </c>
      <c r="U20">
        <f>T20/2</f>
        <v>7.4440301984686763E-3</v>
      </c>
      <c r="V20">
        <f t="shared" ref="V20:V29" si="6">EXP(-$C$15*$B20)</f>
        <v>0.98019867330675525</v>
      </c>
      <c r="W20">
        <f>V20*U20</f>
        <v>7.2966285245944186E-3</v>
      </c>
    </row>
    <row r="21" spans="1:23" x14ac:dyDescent="0.3">
      <c r="B21">
        <v>1</v>
      </c>
      <c r="C21">
        <f t="shared" si="0"/>
        <v>0.97044553354850815</v>
      </c>
      <c r="D21">
        <f t="shared" ref="D21:D29" si="7">$C20-$C21</f>
        <v>1.4666406054554493E-2</v>
      </c>
      <c r="F21">
        <f t="shared" si="1"/>
        <v>0.97044553354850815</v>
      </c>
      <c r="G21">
        <f t="shared" si="2"/>
        <v>0.48522276677425408</v>
      </c>
      <c r="H21">
        <f t="shared" si="3"/>
        <v>0.96078943915232318</v>
      </c>
      <c r="I21">
        <f t="shared" ref="I21:I29" si="8">H21*G21</f>
        <v>0.46619690995297408</v>
      </c>
      <c r="K21">
        <v>1</v>
      </c>
      <c r="L21">
        <f t="shared" si="4"/>
        <v>0.97044553354850815</v>
      </c>
      <c r="M21">
        <f t="shared" ref="M21:M29" si="9">$C20-$C21</f>
        <v>1.4666406054554493E-2</v>
      </c>
      <c r="N21">
        <f t="shared" ref="N21:N29" si="10">M21</f>
        <v>1.4666406054554493E-2</v>
      </c>
      <c r="O21">
        <f t="shared" si="5"/>
        <v>0.96078943915232318</v>
      </c>
      <c r="P21">
        <f t="shared" ref="P21:P29" si="11">O21*N21</f>
        <v>1.4091328047535647E-2</v>
      </c>
      <c r="T21">
        <f t="shared" ref="T21:T29" si="12">$C20-$C21</f>
        <v>1.4666406054554493E-2</v>
      </c>
      <c r="U21">
        <f t="shared" ref="U21:U29" si="13">T21/2</f>
        <v>7.3332030272772464E-3</v>
      </c>
      <c r="V21">
        <f t="shared" si="6"/>
        <v>0.96078943915232318</v>
      </c>
      <c r="W21">
        <f t="shared" ref="W21:W29" si="14">V21*U21</f>
        <v>7.0456640237678237E-3</v>
      </c>
    </row>
    <row r="22" spans="1:23" x14ac:dyDescent="0.3">
      <c r="B22">
        <v>1.5</v>
      </c>
      <c r="C22">
        <f t="shared" si="0"/>
        <v>0.95599748183309996</v>
      </c>
      <c r="D22">
        <f t="shared" si="7"/>
        <v>1.4448051715408194E-2</v>
      </c>
      <c r="F22">
        <f t="shared" si="1"/>
        <v>0.95599748183309996</v>
      </c>
      <c r="G22">
        <f t="shared" si="2"/>
        <v>0.47799874091654998</v>
      </c>
      <c r="H22">
        <f t="shared" si="3"/>
        <v>0.94176453358424872</v>
      </c>
      <c r="I22">
        <f t="shared" si="8"/>
        <v>0.45016226129313286</v>
      </c>
      <c r="K22">
        <v>1.5</v>
      </c>
      <c r="L22">
        <f t="shared" si="4"/>
        <v>0.95599748183309996</v>
      </c>
      <c r="M22">
        <f t="shared" si="9"/>
        <v>1.4448051715408194E-2</v>
      </c>
      <c r="N22">
        <f t="shared" si="10"/>
        <v>1.4448051715408194E-2</v>
      </c>
      <c r="O22">
        <f t="shared" si="5"/>
        <v>0.94176453358424872</v>
      </c>
      <c r="P22">
        <f>O22*N22</f>
        <v>1.3606662684962504E-2</v>
      </c>
      <c r="T22">
        <f t="shared" si="12"/>
        <v>1.4448051715408194E-2</v>
      </c>
      <c r="U22">
        <f t="shared" si="13"/>
        <v>7.2240258577040972E-3</v>
      </c>
      <c r="V22">
        <f t="shared" si="6"/>
        <v>0.94176453358424872</v>
      </c>
      <c r="W22">
        <f t="shared" si="14"/>
        <v>6.8033313424812518E-3</v>
      </c>
    </row>
    <row r="23" spans="1:23" x14ac:dyDescent="0.3">
      <c r="B23">
        <v>2</v>
      </c>
      <c r="C23">
        <f t="shared" si="0"/>
        <v>0.94176453358424872</v>
      </c>
      <c r="D23">
        <f t="shared" si="7"/>
        <v>1.423294824885124E-2</v>
      </c>
      <c r="F23">
        <f t="shared" si="1"/>
        <v>0.94176453358424872</v>
      </c>
      <c r="G23">
        <f t="shared" si="2"/>
        <v>0.47088226679212436</v>
      </c>
      <c r="H23">
        <f t="shared" si="3"/>
        <v>0.92311634638663576</v>
      </c>
      <c r="I23">
        <f>H23*G23</f>
        <v>0.43467911769940293</v>
      </c>
      <c r="K23">
        <v>2</v>
      </c>
      <c r="L23">
        <f t="shared" si="4"/>
        <v>0.94176453358424872</v>
      </c>
      <c r="M23">
        <f t="shared" si="9"/>
        <v>1.423294824885124E-2</v>
      </c>
      <c r="N23">
        <f t="shared" si="10"/>
        <v>1.423294824885124E-2</v>
      </c>
      <c r="O23">
        <f t="shared" si="5"/>
        <v>0.92311634638663576</v>
      </c>
      <c r="P23">
        <f t="shared" si="11"/>
        <v>1.3138667185789623E-2</v>
      </c>
      <c r="T23">
        <f t="shared" si="12"/>
        <v>1.423294824885124E-2</v>
      </c>
      <c r="U23">
        <f t="shared" si="13"/>
        <v>7.1164741244256202E-3</v>
      </c>
      <c r="V23">
        <f t="shared" si="6"/>
        <v>0.92311634638663576</v>
      </c>
      <c r="W23">
        <f t="shared" si="14"/>
        <v>6.5693335928948115E-3</v>
      </c>
    </row>
    <row r="24" spans="1:23" x14ac:dyDescent="0.3">
      <c r="B24">
        <v>2.5</v>
      </c>
      <c r="C24">
        <f t="shared" si="0"/>
        <v>0.92774348632855286</v>
      </c>
      <c r="D24">
        <f t="shared" si="7"/>
        <v>1.4021047255695862E-2</v>
      </c>
      <c r="F24">
        <f t="shared" si="1"/>
        <v>0.92774348632855286</v>
      </c>
      <c r="G24">
        <f t="shared" si="2"/>
        <v>0.46387174316427643</v>
      </c>
      <c r="H24">
        <f t="shared" si="3"/>
        <v>0.90483741803595952</v>
      </c>
      <c r="I24">
        <f t="shared" si="8"/>
        <v>0.41972851038460363</v>
      </c>
      <c r="K24">
        <v>2.5</v>
      </c>
      <c r="L24">
        <f t="shared" si="4"/>
        <v>0.92774348632855286</v>
      </c>
      <c r="M24">
        <f t="shared" si="9"/>
        <v>1.4021047255695862E-2</v>
      </c>
      <c r="N24">
        <f t="shared" si="10"/>
        <v>1.4021047255695862E-2</v>
      </c>
      <c r="O24">
        <f t="shared" si="5"/>
        <v>0.90483741803595952</v>
      </c>
      <c r="P24">
        <f t="shared" si="11"/>
        <v>1.268676819700402E-2</v>
      </c>
      <c r="T24">
        <f t="shared" si="12"/>
        <v>1.4021047255695862E-2</v>
      </c>
      <c r="U24">
        <f t="shared" si="13"/>
        <v>7.010523627847931E-3</v>
      </c>
      <c r="V24">
        <f t="shared" si="6"/>
        <v>0.90483741803595952</v>
      </c>
      <c r="W24">
        <f t="shared" si="14"/>
        <v>6.34338409850201E-3</v>
      </c>
    </row>
    <row r="25" spans="1:23" x14ac:dyDescent="0.3">
      <c r="B25">
        <v>3</v>
      </c>
      <c r="C25">
        <f t="shared" si="0"/>
        <v>0.91393118527122819</v>
      </c>
      <c r="D25">
        <f t="shared" si="7"/>
        <v>1.3812301057324672E-2</v>
      </c>
      <c r="F25">
        <f t="shared" si="1"/>
        <v>0.91393118527122819</v>
      </c>
      <c r="G25">
        <f t="shared" si="2"/>
        <v>0.45696559263561409</v>
      </c>
      <c r="H25">
        <f t="shared" si="3"/>
        <v>0.88692043671715748</v>
      </c>
      <c r="I25">
        <f t="shared" si="8"/>
        <v>0.40529212298509354</v>
      </c>
      <c r="K25">
        <v>3</v>
      </c>
      <c r="L25">
        <f t="shared" si="4"/>
        <v>0.91393118527122819</v>
      </c>
      <c r="M25">
        <f t="shared" si="9"/>
        <v>1.3812301057324672E-2</v>
      </c>
      <c r="N25">
        <f t="shared" si="10"/>
        <v>1.3812301057324672E-2</v>
      </c>
      <c r="O25">
        <f t="shared" si="5"/>
        <v>0.88692043671715748</v>
      </c>
      <c r="P25">
        <f t="shared" si="11"/>
        <v>1.2250412085831254E-2</v>
      </c>
      <c r="T25">
        <f t="shared" si="12"/>
        <v>1.3812301057324672E-2</v>
      </c>
      <c r="U25">
        <f t="shared" si="13"/>
        <v>6.9061505286623359E-3</v>
      </c>
      <c r="V25">
        <f t="shared" si="6"/>
        <v>0.88692043671715748</v>
      </c>
      <c r="W25">
        <f t="shared" si="14"/>
        <v>6.125206042915627E-3</v>
      </c>
    </row>
    <row r="26" spans="1:23" x14ac:dyDescent="0.3">
      <c r="B26">
        <v>3.5</v>
      </c>
      <c r="C26">
        <f t="shared" si="0"/>
        <v>0.90032452258626561</v>
      </c>
      <c r="D26">
        <f t="shared" si="7"/>
        <v>1.3606662684962578E-2</v>
      </c>
      <c r="F26">
        <f t="shared" si="1"/>
        <v>0.90032452258626561</v>
      </c>
      <c r="G26">
        <f t="shared" si="2"/>
        <v>0.4501622612931328</v>
      </c>
      <c r="H26">
        <f t="shared" si="3"/>
        <v>0.86935823539880586</v>
      </c>
      <c r="I26">
        <f t="shared" si="8"/>
        <v>0.39135226912093407</v>
      </c>
      <c r="K26">
        <v>3.5</v>
      </c>
      <c r="L26">
        <f t="shared" si="4"/>
        <v>0.90032452258626561</v>
      </c>
      <c r="M26">
        <f t="shared" si="9"/>
        <v>1.3606662684962578E-2</v>
      </c>
      <c r="N26">
        <f t="shared" si="10"/>
        <v>1.3606662684962578E-2</v>
      </c>
      <c r="O26">
        <f t="shared" si="5"/>
        <v>0.86935823539880586</v>
      </c>
      <c r="P26">
        <f t="shared" si="11"/>
        <v>1.1829064261465844E-2</v>
      </c>
      <c r="T26">
        <f t="shared" si="12"/>
        <v>1.3606662684962578E-2</v>
      </c>
      <c r="U26">
        <f t="shared" si="13"/>
        <v>6.8033313424812891E-3</v>
      </c>
      <c r="V26">
        <f t="shared" si="6"/>
        <v>0.86935823539880586</v>
      </c>
      <c r="W26">
        <f t="shared" si="14"/>
        <v>5.914532130732922E-3</v>
      </c>
    </row>
    <row r="27" spans="1:23" x14ac:dyDescent="0.3">
      <c r="B27">
        <v>4</v>
      </c>
      <c r="C27">
        <f t="shared" si="0"/>
        <v>0.88692043671715748</v>
      </c>
      <c r="D27">
        <f t="shared" si="7"/>
        <v>1.3404085869108129E-2</v>
      </c>
      <c r="F27">
        <f t="shared" si="1"/>
        <v>0.88692043671715748</v>
      </c>
      <c r="G27">
        <f t="shared" si="2"/>
        <v>0.44346021835857874</v>
      </c>
      <c r="H27">
        <f t="shared" si="3"/>
        <v>0.85214378896621135</v>
      </c>
      <c r="I27">
        <f t="shared" si="8"/>
        <v>0.37789187072786273</v>
      </c>
      <c r="K27">
        <v>4</v>
      </c>
      <c r="L27">
        <f t="shared" si="4"/>
        <v>0.88692043671715748</v>
      </c>
      <c r="M27">
        <f t="shared" si="9"/>
        <v>1.3404085869108129E-2</v>
      </c>
      <c r="N27">
        <f t="shared" si="10"/>
        <v>1.3404085869108129E-2</v>
      </c>
      <c r="O27">
        <f t="shared" si="5"/>
        <v>0.85214378896621135</v>
      </c>
      <c r="P27">
        <f t="shared" si="11"/>
        <v>1.1422208520130253E-2</v>
      </c>
      <c r="T27">
        <f t="shared" si="12"/>
        <v>1.3404085869108129E-2</v>
      </c>
      <c r="U27">
        <f t="shared" si="13"/>
        <v>6.7020429345540644E-3</v>
      </c>
      <c r="V27">
        <f t="shared" si="6"/>
        <v>0.85214378896621135</v>
      </c>
      <c r="W27">
        <f t="shared" si="14"/>
        <v>5.7111042600651264E-3</v>
      </c>
    </row>
    <row r="28" spans="1:23" x14ac:dyDescent="0.3">
      <c r="B28">
        <v>4.5</v>
      </c>
      <c r="C28">
        <f t="shared" si="0"/>
        <v>0.87371591168803442</v>
      </c>
      <c r="D28">
        <f t="shared" si="7"/>
        <v>1.320452502912306E-2</v>
      </c>
      <c r="F28">
        <f t="shared" si="1"/>
        <v>0.87371591168803442</v>
      </c>
      <c r="G28">
        <f t="shared" si="2"/>
        <v>0.43685795584401721</v>
      </c>
      <c r="H28">
        <f t="shared" si="3"/>
        <v>0.835270211411272</v>
      </c>
      <c r="I28">
        <f t="shared" si="8"/>
        <v>0.3648944371345284</v>
      </c>
      <c r="K28">
        <v>4.5</v>
      </c>
      <c r="L28">
        <f t="shared" si="4"/>
        <v>0.87371591168803442</v>
      </c>
      <c r="M28">
        <f t="shared" si="9"/>
        <v>1.320452502912306E-2</v>
      </c>
      <c r="N28">
        <f t="shared" si="10"/>
        <v>1.320452502912306E-2</v>
      </c>
      <c r="O28">
        <f t="shared" si="5"/>
        <v>0.835270211411272</v>
      </c>
      <c r="P28">
        <f t="shared" si="11"/>
        <v>1.102934641266105E-2</v>
      </c>
      <c r="T28">
        <f t="shared" si="12"/>
        <v>1.320452502912306E-2</v>
      </c>
      <c r="U28">
        <f t="shared" si="13"/>
        <v>6.6022625145615299E-3</v>
      </c>
      <c r="V28">
        <f t="shared" si="6"/>
        <v>0.835270211411272</v>
      </c>
      <c r="W28">
        <f t="shared" si="14"/>
        <v>5.514673206330525E-3</v>
      </c>
    </row>
    <row r="29" spans="1:23" x14ac:dyDescent="0.3">
      <c r="B29">
        <v>5</v>
      </c>
      <c r="C29">
        <f t="shared" si="0"/>
        <v>0.86070797642505781</v>
      </c>
      <c r="D29">
        <f t="shared" si="7"/>
        <v>1.3007935262976611E-2</v>
      </c>
      <c r="F29">
        <f t="shared" si="1"/>
        <v>0.86070797642505781</v>
      </c>
      <c r="G29">
        <f t="shared" si="2"/>
        <v>0.4303539882125289</v>
      </c>
      <c r="H29">
        <f t="shared" si="3"/>
        <v>0.81873075307798182</v>
      </c>
      <c r="I29">
        <f t="shared" si="8"/>
        <v>0.35234404485935672</v>
      </c>
      <c r="K29">
        <v>5</v>
      </c>
      <c r="L29">
        <f t="shared" si="4"/>
        <v>0.86070797642505781</v>
      </c>
      <c r="M29">
        <f t="shared" si="9"/>
        <v>1.3007935262976611E-2</v>
      </c>
      <c r="N29">
        <f t="shared" si="10"/>
        <v>1.3007935262976611E-2</v>
      </c>
      <c r="O29">
        <f t="shared" si="5"/>
        <v>0.81873075307798182</v>
      </c>
      <c r="P29">
        <f t="shared" si="11"/>
        <v>1.0649996633846475E-2</v>
      </c>
      <c r="T29">
        <f t="shared" si="12"/>
        <v>1.3007935262976611E-2</v>
      </c>
      <c r="U29">
        <f t="shared" si="13"/>
        <v>6.5039676314883055E-3</v>
      </c>
      <c r="V29">
        <f t="shared" si="6"/>
        <v>0.81873075307798182</v>
      </c>
      <c r="W29">
        <f t="shared" si="14"/>
        <v>5.3249983169232377E-3</v>
      </c>
    </row>
    <row r="30" spans="1:23" x14ac:dyDescent="0.3">
      <c r="A30" t="s">
        <v>23</v>
      </c>
      <c r="I30" s="18">
        <f>SUM(I20:I29)</f>
        <v>4.1453442522866721</v>
      </c>
      <c r="P30" s="18">
        <f>SUM(P20:P29)</f>
        <v>0.1252977110784155</v>
      </c>
      <c r="W30" s="18">
        <f>SUM(W20:W29)</f>
        <v>6.2648855539207751E-2</v>
      </c>
    </row>
    <row r="31" spans="1:23" ht="16.2" thickBot="1" x14ac:dyDescent="0.35"/>
    <row r="32" spans="1:23" ht="16.2" thickBot="1" x14ac:dyDescent="0.35">
      <c r="N32" s="23" t="s">
        <v>24</v>
      </c>
      <c r="O32" s="24">
        <f>P30/(I30+W30)</f>
        <v>2.9776120793874677E-2</v>
      </c>
    </row>
  </sheetData>
  <mergeCells count="8">
    <mergeCell ref="S17:S18"/>
    <mergeCell ref="T17:W18"/>
    <mergeCell ref="A17:A18"/>
    <mergeCell ref="B17:D18"/>
    <mergeCell ref="E17:E18"/>
    <mergeCell ref="F17:I18"/>
    <mergeCell ref="J17:J18"/>
    <mergeCell ref="K17:R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Slavov</dc:creator>
  <cp:lastModifiedBy>boshi</cp:lastModifiedBy>
  <dcterms:created xsi:type="dcterms:W3CDTF">2021-09-15T20:27:12Z</dcterms:created>
  <dcterms:modified xsi:type="dcterms:W3CDTF">2021-10-17T19:22:28Z</dcterms:modified>
</cp:coreProperties>
</file>