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Courses\772\excel\"/>
    </mc:Choice>
  </mc:AlternateContent>
  <xr:revisionPtr revIDLastSave="0" documentId="13_ncr:1_{6CD29F63-EEFE-4782-9BAE-9E8E666951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1" l="1"/>
  <c r="K14" i="1"/>
  <c r="K11" i="1"/>
  <c r="K20" i="1" l="1"/>
  <c r="L20" i="1" s="1"/>
  <c r="K19" i="1"/>
  <c r="K10" i="1"/>
  <c r="K9" i="1"/>
  <c r="K12" i="1"/>
  <c r="K13" i="1"/>
  <c r="K15" i="1"/>
  <c r="K16" i="1"/>
  <c r="K17" i="1"/>
  <c r="K18" i="1"/>
  <c r="G20" i="1"/>
  <c r="F20" i="1"/>
  <c r="F19" i="1"/>
  <c r="F10" i="1"/>
  <c r="F11" i="1"/>
  <c r="F12" i="1"/>
  <c r="F13" i="1"/>
  <c r="F14" i="1"/>
  <c r="F15" i="1"/>
  <c r="F16" i="1"/>
  <c r="F17" i="1"/>
  <c r="F18" i="1"/>
  <c r="F9" i="1"/>
  <c r="E20" i="1"/>
  <c r="E19" i="1"/>
  <c r="E10" i="1"/>
  <c r="E11" i="1"/>
  <c r="E12" i="1"/>
  <c r="E13" i="1"/>
  <c r="E14" i="1"/>
  <c r="E15" i="1"/>
  <c r="E16" i="1"/>
  <c r="E17" i="1"/>
  <c r="E18" i="1"/>
  <c r="E9" i="1"/>
  <c r="N20" i="1" l="1"/>
</calcChain>
</file>

<file path=xl/sharedStrings.xml><?xml version="1.0" encoding="utf-8"?>
<sst xmlns="http://schemas.openxmlformats.org/spreadsheetml/2006/main" count="28" uniqueCount="28">
  <si>
    <t>Coupon</t>
  </si>
  <si>
    <t>Yield</t>
  </si>
  <si>
    <t>Time in years</t>
  </si>
  <si>
    <t>Risk-free</t>
  </si>
  <si>
    <t>Corporate Bond</t>
  </si>
  <si>
    <t>Risk-free Bond</t>
  </si>
  <si>
    <t>Coupons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</si>
  <si>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</si>
  <si>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</si>
  <si>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</si>
  <si>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</si>
  <si>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</si>
  <si>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</si>
  <si>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</si>
  <si>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</si>
  <si>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</si>
  <si>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</si>
  <si>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</si>
  <si>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Principle</t>
  </si>
  <si>
    <t>Bond Price</t>
  </si>
  <si>
    <t>Expected loss from default</t>
  </si>
  <si>
    <t>principle</t>
  </si>
  <si>
    <t>站在0.5时刻的risk free bond</t>
  </si>
  <si>
    <t>value</t>
  </si>
  <si>
    <t>RR</t>
  </si>
  <si>
    <t>Recovery</t>
  </si>
  <si>
    <t>Loss</t>
  </si>
  <si>
    <t>PV of expected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</si>
</sst>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1" xfId="0" applyBorder="1"/>
    <xf numFmtId="165" fontId="0" fillId="0" borderId="2" xfId="0" applyNumberFormat="1" applyBorder="1" applyAlignment="1">
      <alignment horizontal="center" vertical="center"/>
    </xf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N20"/>
  <sheetViews>
    <sheetView tabSelected="1" topLeftCell="B1" workbookViewId="0">
      <selection activeCell="O17" sqref="O17"/>
    </sheetView>
  </sheetViews>
  <sheetFormatPr defaultRowHeight="14.4" x14ac:dyDescent="0.3"/>
  <cols>
    <col min="4" max="4" width="11.6640625" bestFit="1" customWidth="1"/>
    <col min="5" max="5" width="14.109375" bestFit="1" customWidth="1"/>
    <col min="6" max="6" width="16.6640625" bestFit="1" customWidth="1"/>
  </cols>
  <sheetData>
    <row r="4" spans="3:14" x14ac:dyDescent="0.3">
      <c r="C4" s="1" t="s">
        <v>0</v>
      </c>
      <c r="D4" s="2">
        <v>0.06</v>
      </c>
      <c r="E4" s="1"/>
      <c r="F4" s="1" t="s">
        <v>3</v>
      </c>
      <c r="G4" s="2">
        <v>0.05</v>
      </c>
      <c r="J4" t="s">
        <v>24</v>
      </c>
      <c r="K4">
        <v>0.4</v>
      </c>
    </row>
    <row r="5" spans="3:14" x14ac:dyDescent="0.3">
      <c r="C5" s="1" t="s">
        <v>1</v>
      </c>
      <c r="D5" s="2">
        <v>7.0000000000000007E-2</v>
      </c>
      <c r="E5" s="1"/>
      <c r="F5" s="1"/>
      <c r="G5" s="1"/>
    </row>
    <row r="6" spans="3:14" x14ac:dyDescent="0.3">
      <c r="C6" s="1"/>
      <c r="D6" s="1"/>
      <c r="E6" s="1" t="s">
        <v>4</v>
      </c>
      <c r="F6" s="1" t="s">
        <v>5</v>
      </c>
      <c r="G6" s="1"/>
    </row>
    <row r="7" spans="3:14" x14ac:dyDescent="0.3">
      <c r="C7" s="1"/>
      <c r="D7" s="1" t="s">
        <v>2</v>
      </c>
      <c r="E7" s="1" t="s">
        <v>6</v>
      </c>
      <c r="F7" s="1"/>
      <c r="G7" s="1"/>
      <c r="J7" t="s">
        <v>22</v>
      </c>
    </row>
    <row r="8" spans="3:14" x14ac:dyDescent="0.3">
      <c r="C8" s="1" t="s">
        <v>7</v>
      </c>
      <c r="D8" s="1">
        <v>0</v>
      </c>
      <c r="E8" s="1"/>
      <c r="F8" s="1"/>
      <c r="G8" s="1"/>
      <c r="L8" t="s">
        <v>25</v>
      </c>
      <c r="M8" t="s">
        <v>26</v>
      </c>
      <c r="N8" t="s">
        <v>27</v>
      </c>
    </row>
    <row r="9" spans="3:14" x14ac:dyDescent="0.3">
      <c r="C9" s="1" t="s">
        <v>8</v>
      </c>
      <c r="D9" s="1">
        <v>0.5</v>
      </c>
      <c r="E9" s="3">
        <f>$D$4/2 * EXP(-$D$5*D9)</f>
        <v>2.8968162487726993E-2</v>
      </c>
      <c r="F9" s="3">
        <f>$D$4/2 * EXP(-$G$4*D9)</f>
        <v>2.9259297360849978E-2</v>
      </c>
      <c r="G9" s="1"/>
      <c r="J9" s="1">
        <v>0.5</v>
      </c>
      <c r="K9" s="7">
        <f>$D$4/2*EXP(-$G$4*(J9-$J$9))</f>
        <v>0.03</v>
      </c>
    </row>
    <row r="10" spans="3:14" x14ac:dyDescent="0.3">
      <c r="C10" s="1" t="s">
        <v>9</v>
      </c>
      <c r="D10" s="1">
        <v>1</v>
      </c>
      <c r="E10" s="3">
        <f t="shared" ref="E10:E18" si="0">$D$4/2 * EXP(-$D$5*D10)</f>
        <v>2.7971814597178447E-2</v>
      </c>
      <c r="F10" s="3">
        <f t="shared" ref="F10:F18" si="1">$D$4/2 * EXP(-$G$4*D10)</f>
        <v>2.8536882735021418E-2</v>
      </c>
      <c r="G10" s="1"/>
      <c r="J10" s="1">
        <v>1</v>
      </c>
      <c r="K10" s="7">
        <f>$D$4/2*EXP(-$G$4*(J10-$J$9))</f>
        <v>2.9259297360849978E-2</v>
      </c>
    </row>
    <row r="11" spans="3:14" x14ac:dyDescent="0.3">
      <c r="C11" s="1" t="s">
        <v>10</v>
      </c>
      <c r="D11" s="1">
        <v>1.5</v>
      </c>
      <c r="E11" s="3">
        <f t="shared" si="0"/>
        <v>2.7009735677587968E-2</v>
      </c>
      <c r="F11" s="3">
        <f t="shared" si="1"/>
        <v>2.7832304589856586E-2</v>
      </c>
      <c r="G11" s="1"/>
      <c r="J11" s="1">
        <v>1.5</v>
      </c>
      <c r="K11" s="7">
        <f>$D$4/2*EXP(-$G$4*(J11-$J$9))</f>
        <v>2.8536882735021418E-2</v>
      </c>
    </row>
    <row r="12" spans="3:14" x14ac:dyDescent="0.3">
      <c r="C12" s="1" t="s">
        <v>11</v>
      </c>
      <c r="D12" s="1">
        <v>2</v>
      </c>
      <c r="E12" s="3">
        <f t="shared" si="0"/>
        <v>2.6080747061964175E-2</v>
      </c>
      <c r="F12" s="3">
        <f t="shared" si="1"/>
        <v>2.7145122541078783E-2</v>
      </c>
      <c r="G12" s="1"/>
      <c r="J12" s="1">
        <v>2</v>
      </c>
      <c r="K12" s="7">
        <f t="shared" ref="K11:K18" si="2">$D$4/2*EXP(-$G$4*(J12-$J$9))</f>
        <v>2.7832304589856586E-2</v>
      </c>
    </row>
    <row r="13" spans="3:14" x14ac:dyDescent="0.3">
      <c r="C13" s="1" t="s">
        <v>12</v>
      </c>
      <c r="D13" s="1">
        <v>2.5</v>
      </c>
      <c r="E13" s="3">
        <f t="shared" si="0"/>
        <v>2.5183710623076221E-2</v>
      </c>
      <c r="F13" s="3">
        <f t="shared" si="1"/>
        <v>2.6474907077537864E-2</v>
      </c>
      <c r="G13" s="1"/>
      <c r="J13" s="1">
        <v>2.5</v>
      </c>
      <c r="K13" s="7">
        <f t="shared" si="2"/>
        <v>2.7145122541078783E-2</v>
      </c>
    </row>
    <row r="14" spans="3:14" x14ac:dyDescent="0.3">
      <c r="C14" s="1" t="s">
        <v>13</v>
      </c>
      <c r="D14" s="1">
        <v>3</v>
      </c>
      <c r="E14" s="3">
        <f t="shared" si="0"/>
        <v>2.431752737910561E-2</v>
      </c>
      <c r="F14" s="3">
        <f t="shared" si="1"/>
        <v>2.5821239292751732E-2</v>
      </c>
      <c r="G14" s="1"/>
      <c r="J14" s="1">
        <v>3</v>
      </c>
      <c r="K14" s="7">
        <f>$D$4/2*EXP(-$G$4*(J14-$J$9))</f>
        <v>2.6474907077537864E-2</v>
      </c>
    </row>
    <row r="15" spans="3:14" x14ac:dyDescent="0.3">
      <c r="C15" s="1" t="s">
        <v>14</v>
      </c>
      <c r="D15" s="1">
        <v>3.5</v>
      </c>
      <c r="E15" s="3">
        <f t="shared" si="0"/>
        <v>2.3481136147256044E-2</v>
      </c>
      <c r="F15" s="3">
        <f t="shared" si="1"/>
        <v>2.5183710623076221E-2</v>
      </c>
      <c r="G15" s="1"/>
      <c r="J15" s="1">
        <v>3.5</v>
      </c>
      <c r="K15" s="7">
        <f t="shared" si="2"/>
        <v>2.5821239292751732E-2</v>
      </c>
    </row>
    <row r="16" spans="3:14" x14ac:dyDescent="0.3">
      <c r="C16" s="1" t="s">
        <v>15</v>
      </c>
      <c r="D16" s="1">
        <v>4</v>
      </c>
      <c r="E16" s="3">
        <f t="shared" si="0"/>
        <v>2.2673512243671763E-2</v>
      </c>
      <c r="F16" s="3">
        <f t="shared" si="1"/>
        <v>2.4561922592339455E-2</v>
      </c>
      <c r="G16" s="1"/>
      <c r="J16" s="1">
        <v>4</v>
      </c>
      <c r="K16" s="7">
        <f t="shared" si="2"/>
        <v>2.5183710623076221E-2</v>
      </c>
    </row>
    <row r="17" spans="3:14" x14ac:dyDescent="0.3">
      <c r="C17" s="1" t="s">
        <v>16</v>
      </c>
      <c r="D17" s="1">
        <v>4.5</v>
      </c>
      <c r="E17" s="3">
        <f t="shared" si="0"/>
        <v>2.1893666228071703E-2</v>
      </c>
      <c r="F17" s="3">
        <f t="shared" si="1"/>
        <v>2.3955486562781313E-2</v>
      </c>
      <c r="G17" s="1"/>
      <c r="J17" s="1">
        <v>4.5</v>
      </c>
      <c r="K17" s="7">
        <f t="shared" si="2"/>
        <v>2.4561922592339455E-2</v>
      </c>
    </row>
    <row r="18" spans="3:14" ht="15" thickBot="1" x14ac:dyDescent="0.35">
      <c r="C18" s="1" t="s">
        <v>17</v>
      </c>
      <c r="D18" s="1">
        <v>5</v>
      </c>
      <c r="E18" s="3">
        <f t="shared" si="0"/>
        <v>2.1140642691561403E-2</v>
      </c>
      <c r="F18" s="3">
        <f t="shared" si="1"/>
        <v>2.3364023492142144E-2</v>
      </c>
      <c r="G18" s="1"/>
      <c r="J18" s="1">
        <v>5</v>
      </c>
      <c r="K18" s="7">
        <f t="shared" si="2"/>
        <v>2.3955486562781313E-2</v>
      </c>
    </row>
    <row r="19" spans="3:14" x14ac:dyDescent="0.3">
      <c r="C19" s="1" t="s">
        <v>18</v>
      </c>
      <c r="D19" s="1"/>
      <c r="E19" s="4">
        <f>1*EXP(-D18*D5)</f>
        <v>0.70468808971871344</v>
      </c>
      <c r="F19" s="4">
        <f>1*EXP(-G4*D18)</f>
        <v>0.77880078307140488</v>
      </c>
      <c r="G19" s="5" t="s">
        <v>20</v>
      </c>
      <c r="J19" t="s">
        <v>21</v>
      </c>
      <c r="K19" s="7">
        <f>1*EXP(-G4*(J18-J9))</f>
        <v>0.79851621875937706</v>
      </c>
    </row>
    <row r="20" spans="3:14" ht="15" thickBot="1" x14ac:dyDescent="0.35">
      <c r="C20" s="1" t="s">
        <v>19</v>
      </c>
      <c r="D20" s="1"/>
      <c r="E20" s="4">
        <f>E19+SUM(E9:E18)</f>
        <v>0.95340874485591376</v>
      </c>
      <c r="F20" s="4">
        <f>F19+SUM(F9:F18)</f>
        <v>1.0409356799388405</v>
      </c>
      <c r="G20" s="6">
        <f>F20-E20</f>
        <v>8.7526935082926749E-2</v>
      </c>
      <c r="J20" t="s">
        <v>23</v>
      </c>
      <c r="K20" s="7">
        <f>SUM(K9:K19)</f>
        <v>1.0672870921346704</v>
      </c>
      <c r="L20">
        <f>K4*K20</f>
        <v>0.42691483685386822</v>
      </c>
      <c r="M20" s="8">
        <f>K20-K4</f>
        <v>0.66728709213467041</v>
      </c>
      <c r="N20">
        <f>EXP(-G4*(J9-D8))*M20</f>
        <v>0.65081171512750724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 Bo</dc:creator>
  <cp:lastModifiedBy>boshi</cp:lastModifiedBy>
  <dcterms:created xsi:type="dcterms:W3CDTF">2015-06-05T18:17:20Z</dcterms:created>
  <dcterms:modified xsi:type="dcterms:W3CDTF">2021-09-27T04:54:00Z</dcterms:modified>
</cp:coreProperties>
</file>