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urses\772\mid\"/>
    </mc:Choice>
  </mc:AlternateContent>
  <xr:revisionPtr revIDLastSave="0" documentId="13_ncr:1_{159F8E29-0FC2-437B-A01B-74FB9EBC3B85}" xr6:coauthVersionLast="47" xr6:coauthVersionMax="47" xr10:uidLastSave="{00000000-0000-0000-0000-000000000000}"/>
  <bookViews>
    <workbookView xWindow="312" yWindow="60" windowWidth="22104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D23" i="1"/>
  <c r="F22" i="1"/>
  <c r="D22" i="1"/>
  <c r="E23" i="1" s="1"/>
  <c r="F21" i="1"/>
  <c r="D21" i="1"/>
  <c r="F20" i="1"/>
  <c r="D20" i="1"/>
  <c r="E20" i="1" s="1"/>
  <c r="F19" i="1"/>
  <c r="D19" i="1"/>
  <c r="G19" i="1" s="1"/>
  <c r="F18" i="1"/>
  <c r="D18" i="1"/>
  <c r="E18" i="1" s="1"/>
  <c r="G10" i="1"/>
  <c r="D10" i="1"/>
  <c r="G9" i="1"/>
  <c r="D9" i="1"/>
  <c r="F9" i="1" s="1"/>
  <c r="H9" i="1" s="1"/>
  <c r="G8" i="1"/>
  <c r="D8" i="1"/>
  <c r="G7" i="1"/>
  <c r="D7" i="1"/>
  <c r="F7" i="1" s="1"/>
  <c r="H7" i="1" s="1"/>
  <c r="G6" i="1"/>
  <c r="D6" i="1"/>
  <c r="F6" i="1" s="1"/>
  <c r="H6" i="1" s="1"/>
  <c r="G5" i="1"/>
  <c r="D5" i="1"/>
  <c r="F5" i="1" s="1"/>
  <c r="E4" i="1"/>
  <c r="E9" i="1" l="1"/>
  <c r="J9" i="1" s="1"/>
  <c r="E22" i="1"/>
  <c r="G22" i="1"/>
  <c r="I11" i="1"/>
  <c r="H23" i="1"/>
  <c r="I23" i="1"/>
  <c r="H5" i="1"/>
  <c r="I18" i="1"/>
  <c r="I20" i="1"/>
  <c r="G20" i="1"/>
  <c r="G18" i="1"/>
  <c r="E21" i="1"/>
  <c r="I21" i="1" s="1"/>
  <c r="G23" i="1"/>
  <c r="I22" i="1"/>
  <c r="E19" i="1"/>
  <c r="I19" i="1" s="1"/>
  <c r="G21" i="1"/>
  <c r="E10" i="1"/>
  <c r="J10" i="1" s="1"/>
  <c r="F10" i="1"/>
  <c r="H10" i="1" s="1"/>
  <c r="F8" i="1"/>
  <c r="H8" i="1" s="1"/>
  <c r="H11" i="1" s="1"/>
  <c r="E8" i="1"/>
  <c r="J8" i="1" s="1"/>
  <c r="E5" i="1"/>
  <c r="J5" i="1" s="1"/>
  <c r="E7" i="1"/>
  <c r="J7" i="1" s="1"/>
  <c r="E6" i="1"/>
  <c r="J6" i="1" s="1"/>
  <c r="G25" i="1" l="1"/>
  <c r="I25" i="1"/>
  <c r="J11" i="1"/>
  <c r="I12" i="1" s="1"/>
  <c r="G27" i="1" l="1"/>
</calcChain>
</file>

<file path=xl/sharedStrings.xml><?xml version="1.0" encoding="utf-8"?>
<sst xmlns="http://schemas.openxmlformats.org/spreadsheetml/2006/main" count="35" uniqueCount="32">
  <si>
    <t>Expected R</t>
  </si>
  <si>
    <t>T</t>
  </si>
  <si>
    <t>Sur</t>
  </si>
  <si>
    <t>Def</t>
  </si>
  <si>
    <t>Exp of Coupon</t>
  </si>
  <si>
    <t>Discount</t>
  </si>
  <si>
    <t>PV of coupon</t>
  </si>
  <si>
    <t>PV of notional</t>
  </si>
  <si>
    <t>PV of recovery</t>
  </si>
  <si>
    <t>Interest</t>
  </si>
  <si>
    <t>coupon</t>
  </si>
  <si>
    <t>Value</t>
  </si>
  <si>
    <t>Time in years</t>
  </si>
  <si>
    <t>Survival Prob</t>
  </si>
  <si>
    <t xml:space="preserve">Probability of Default  during [T_{i-1},T_i]  </t>
  </si>
  <si>
    <t>PV of defaultable ZCB</t>
  </si>
  <si>
    <t>PV of default ZCB at time M</t>
  </si>
  <si>
    <t>Recovery Value</t>
  </si>
  <si>
    <t>T0</t>
  </si>
  <si>
    <t>T1</t>
  </si>
  <si>
    <t>T2</t>
  </si>
  <si>
    <t>T3</t>
  </si>
  <si>
    <t>T4</t>
  </si>
  <si>
    <t>T5</t>
  </si>
  <si>
    <t>T6</t>
  </si>
  <si>
    <t>Sum of above</t>
  </si>
  <si>
    <t>Sum of RV</t>
  </si>
  <si>
    <t>Rate</t>
  </si>
  <si>
    <t>yield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</si>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</sst>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M19" sqref="M19"/>
    </sheetView>
  </sheetViews>
  <sheetFormatPr defaultRowHeight="14.4" x14ac:dyDescent="0.3"/>
  <sheetData>
    <row r="1" spans="1:10" ht="15" thickBot="1" x14ac:dyDescent="0.35">
      <c r="A1" t="s">
        <v>29</v>
      </c>
    </row>
    <row r="2" spans="1:10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3"/>
    </row>
    <row r="3" spans="1:10" x14ac:dyDescent="0.3">
      <c r="A3" s="4">
        <v>0.4</v>
      </c>
      <c r="B3" s="5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</row>
    <row r="4" spans="1:10" x14ac:dyDescent="0.3">
      <c r="A4" s="4" t="s">
        <v>9</v>
      </c>
      <c r="B4" s="5"/>
      <c r="C4" s="5">
        <v>0</v>
      </c>
      <c r="D4" s="5">
        <v>1</v>
      </c>
      <c r="E4" s="5">
        <f>0</f>
        <v>0</v>
      </c>
      <c r="F4" s="5"/>
      <c r="G4" s="5"/>
      <c r="H4" s="5"/>
      <c r="I4" s="5"/>
      <c r="J4" s="6"/>
    </row>
    <row r="5" spans="1:10" x14ac:dyDescent="0.3">
      <c r="A5" s="4">
        <v>0.03</v>
      </c>
      <c r="B5" s="5"/>
      <c r="C5" s="5">
        <v>0.5</v>
      </c>
      <c r="D5" s="5">
        <f>EXP(-POWER(0.04 * C5,0.6))</f>
        <v>0.90879543877718705</v>
      </c>
      <c r="E5" s="5">
        <f>D4-D5</f>
        <v>9.1204561222812952E-2</v>
      </c>
      <c r="F5" s="5">
        <f t="shared" ref="F5:F10" si="0">$A$7/2*D5</f>
        <v>2.2719885969429678E-2</v>
      </c>
      <c r="G5" s="5">
        <f t="shared" ref="G5:G10" si="1">EXP(-$A$5*C5)</f>
        <v>0.98511193960306265</v>
      </c>
      <c r="H5" s="5">
        <f>F5*G5</f>
        <v>2.2381630934905278E-2</v>
      </c>
      <c r="I5" s="5"/>
      <c r="J5" s="6">
        <f t="shared" ref="J5:J10" si="2">$A$3*E5*G5</f>
        <v>3.5938680882740617E-2</v>
      </c>
    </row>
    <row r="6" spans="1:10" x14ac:dyDescent="0.3">
      <c r="A6" s="4" t="s">
        <v>10</v>
      </c>
      <c r="B6" s="5"/>
      <c r="C6" s="5">
        <v>1</v>
      </c>
      <c r="D6" s="5">
        <f t="shared" ref="D6:D10" si="3">EXP(-POWER(0.04 * C6,0.6))</f>
        <v>0.86506041311681237</v>
      </c>
      <c r="E6" s="5">
        <f t="shared" ref="E6:E10" si="4">D5-D6</f>
        <v>4.3735025660374682E-2</v>
      </c>
      <c r="F6" s="5">
        <f t="shared" si="0"/>
        <v>2.1626510327920311E-2</v>
      </c>
      <c r="G6" s="5">
        <f t="shared" si="1"/>
        <v>0.97044553354850815</v>
      </c>
      <c r="H6" s="5">
        <f t="shared" ref="H6:H10" si="5">F6*G6</f>
        <v>2.0987350353970948E-2</v>
      </c>
      <c r="I6" s="5"/>
      <c r="J6" s="6">
        <f t="shared" si="2"/>
        <v>1.6976984124696001E-2</v>
      </c>
    </row>
    <row r="7" spans="1:10" x14ac:dyDescent="0.3">
      <c r="A7" s="4">
        <v>0.05</v>
      </c>
      <c r="B7" s="5"/>
      <c r="C7" s="5">
        <v>1.5</v>
      </c>
      <c r="D7" s="5">
        <f t="shared" si="3"/>
        <v>0.83120373299004624</v>
      </c>
      <c r="E7" s="5">
        <f t="shared" si="4"/>
        <v>3.3856680126766125E-2</v>
      </c>
      <c r="F7" s="5">
        <f t="shared" si="0"/>
        <v>2.0780093324751156E-2</v>
      </c>
      <c r="G7" s="5">
        <f t="shared" si="1"/>
        <v>0.95599748183309996</v>
      </c>
      <c r="H7" s="5">
        <f t="shared" si="5"/>
        <v>1.9865716890718914E-2</v>
      </c>
      <c r="I7" s="5"/>
      <c r="J7" s="6">
        <f t="shared" si="2"/>
        <v>1.2946760377766871E-2</v>
      </c>
    </row>
    <row r="8" spans="1:10" x14ac:dyDescent="0.3">
      <c r="A8" s="4" t="s">
        <v>1</v>
      </c>
      <c r="B8" s="5"/>
      <c r="C8" s="5">
        <v>2</v>
      </c>
      <c r="D8" s="5">
        <f t="shared" si="3"/>
        <v>0.80274986943375881</v>
      </c>
      <c r="E8" s="5">
        <f t="shared" si="4"/>
        <v>2.8453863556287429E-2</v>
      </c>
      <c r="F8" s="5">
        <f t="shared" si="0"/>
        <v>2.0068746735843971E-2</v>
      </c>
      <c r="G8" s="5">
        <f t="shared" si="1"/>
        <v>0.94176453358424872</v>
      </c>
      <c r="H8" s="5">
        <f t="shared" si="5"/>
        <v>1.8900033909302512E-2</v>
      </c>
      <c r="I8" s="5"/>
      <c r="J8" s="6">
        <f t="shared" si="2"/>
        <v>1.0718735816302755E-2</v>
      </c>
    </row>
    <row r="9" spans="1:10" x14ac:dyDescent="0.3">
      <c r="A9" s="4">
        <v>3</v>
      </c>
      <c r="B9" s="5"/>
      <c r="C9" s="5">
        <v>2.5</v>
      </c>
      <c r="D9" s="5">
        <f t="shared" si="3"/>
        <v>0.77787561680984496</v>
      </c>
      <c r="E9" s="5">
        <f t="shared" si="4"/>
        <v>2.4874252623913851E-2</v>
      </c>
      <c r="F9" s="5">
        <f t="shared" si="0"/>
        <v>1.9446890420246124E-2</v>
      </c>
      <c r="G9" s="5">
        <f t="shared" si="1"/>
        <v>0.92774348632855286</v>
      </c>
      <c r="H9" s="5">
        <f t="shared" si="5"/>
        <v>1.8041725916728476E-2</v>
      </c>
      <c r="I9" s="5"/>
      <c r="J9" s="6">
        <f t="shared" si="2"/>
        <v>9.2307703396507963E-3</v>
      </c>
    </row>
    <row r="10" spans="1:10" ht="15" thickBot="1" x14ac:dyDescent="0.35">
      <c r="A10" s="7"/>
      <c r="B10" s="8"/>
      <c r="C10" s="8">
        <v>3</v>
      </c>
      <c r="D10" s="8">
        <f t="shared" si="3"/>
        <v>0.75561279761800304</v>
      </c>
      <c r="E10" s="8">
        <f t="shared" si="4"/>
        <v>2.226281919184192E-2</v>
      </c>
      <c r="F10" s="8">
        <f t="shared" si="0"/>
        <v>1.8890319940450078E-2</v>
      </c>
      <c r="G10" s="8">
        <f t="shared" si="1"/>
        <v>0.91393118527122819</v>
      </c>
      <c r="H10" s="8">
        <f t="shared" si="5"/>
        <v>1.7264452493328256E-2</v>
      </c>
      <c r="I10" s="8"/>
      <c r="J10" s="9">
        <f t="shared" si="2"/>
        <v>8.1386738925916524E-3</v>
      </c>
    </row>
    <row r="11" spans="1:10" x14ac:dyDescent="0.3">
      <c r="H11">
        <f>SUM(H5:H10)</f>
        <v>0.11744091049895439</v>
      </c>
      <c r="I11">
        <f>D10*G10</f>
        <v>0.69057809973313022</v>
      </c>
      <c r="J11">
        <f>SUM(J5:J10)</f>
        <v>9.3950605433748696E-2</v>
      </c>
    </row>
    <row r="12" spans="1:10" ht="15" thickBot="1" x14ac:dyDescent="0.35">
      <c r="H12" t="s">
        <v>11</v>
      </c>
      <c r="I12">
        <f>SUM(H11:J11)</f>
        <v>0.90196961566583322</v>
      </c>
    </row>
    <row r="13" spans="1:10" ht="15" thickBot="1" x14ac:dyDescent="0.35">
      <c r="A13" s="10" t="s">
        <v>30</v>
      </c>
      <c r="B13" s="11" t="s">
        <v>28</v>
      </c>
      <c r="C13" s="12">
        <v>8.5999999999999993E-2</v>
      </c>
    </row>
    <row r="15" spans="1:10" ht="15" thickBot="1" x14ac:dyDescent="0.35"/>
    <row r="16" spans="1:10" x14ac:dyDescent="0.3">
      <c r="A16" s="1" t="s">
        <v>31</v>
      </c>
      <c r="B16" s="2"/>
      <c r="C16" s="2" t="s">
        <v>12</v>
      </c>
      <c r="D16" s="2" t="s">
        <v>13</v>
      </c>
      <c r="E16" s="2" t="s">
        <v>14</v>
      </c>
      <c r="F16" s="2" t="s">
        <v>5</v>
      </c>
      <c r="G16" s="2" t="s">
        <v>15</v>
      </c>
      <c r="H16" s="2" t="s">
        <v>16</v>
      </c>
      <c r="I16" s="3" t="s">
        <v>17</v>
      </c>
    </row>
    <row r="17" spans="1:9" x14ac:dyDescent="0.3">
      <c r="A17" s="4"/>
      <c r="B17" s="5" t="s">
        <v>18</v>
      </c>
      <c r="C17" s="5">
        <v>0</v>
      </c>
      <c r="D17" s="5">
        <v>1</v>
      </c>
      <c r="E17" s="5">
        <v>0</v>
      </c>
      <c r="F17" s="5"/>
      <c r="G17" s="5"/>
      <c r="H17" s="5"/>
      <c r="I17" s="6"/>
    </row>
    <row r="18" spans="1:9" x14ac:dyDescent="0.3">
      <c r="A18" s="4"/>
      <c r="B18" s="5" t="s">
        <v>19</v>
      </c>
      <c r="C18" s="5">
        <v>0.5</v>
      </c>
      <c r="D18" s="5">
        <f>EXP(-POWER(0.04 * C18,0.6))</f>
        <v>0.90879543877718705</v>
      </c>
      <c r="E18" s="5">
        <f>D17-D18</f>
        <v>9.1204561222812952E-2</v>
      </c>
      <c r="F18" s="5">
        <f t="shared" ref="F18:F23" si="6">EXP(-$A$5*C18)</f>
        <v>0.98511193960306265</v>
      </c>
      <c r="G18" s="5">
        <f>D18*F18</f>
        <v>0.89526523739621111</v>
      </c>
      <c r="H18" s="5"/>
      <c r="I18" s="6">
        <f t="shared" ref="I18:I23" si="7">$A$3*F18*E18</f>
        <v>3.5938680882740624E-2</v>
      </c>
    </row>
    <row r="19" spans="1:9" x14ac:dyDescent="0.3">
      <c r="A19" s="4"/>
      <c r="B19" s="5" t="s">
        <v>20</v>
      </c>
      <c r="C19" s="5">
        <v>1</v>
      </c>
      <c r="D19" s="5">
        <f t="shared" ref="D19:D23" si="8">EXP(-POWER(0.04 * C19,0.6))</f>
        <v>0.86506041311681237</v>
      </c>
      <c r="E19" s="5">
        <f t="shared" ref="E19:E23" si="9">D18-D19</f>
        <v>4.3735025660374682E-2</v>
      </c>
      <c r="F19" s="5">
        <f t="shared" si="6"/>
        <v>0.97044553354850815</v>
      </c>
      <c r="G19" s="5">
        <f t="shared" ref="G19:G23" si="10">D19*F19</f>
        <v>0.83949401415883784</v>
      </c>
      <c r="H19" s="5"/>
      <c r="I19" s="6">
        <f t="shared" si="7"/>
        <v>1.6976984124696004E-2</v>
      </c>
    </row>
    <row r="20" spans="1:9" x14ac:dyDescent="0.3">
      <c r="A20" s="4"/>
      <c r="B20" s="5" t="s">
        <v>21</v>
      </c>
      <c r="C20" s="5">
        <v>1.5</v>
      </c>
      <c r="D20" s="5">
        <f t="shared" si="8"/>
        <v>0.83120373299004624</v>
      </c>
      <c r="E20" s="5">
        <f t="shared" si="9"/>
        <v>3.3856680126766125E-2</v>
      </c>
      <c r="F20" s="5">
        <f t="shared" si="6"/>
        <v>0.95599748183309996</v>
      </c>
      <c r="G20" s="5">
        <f t="shared" si="10"/>
        <v>0.79462867562875661</v>
      </c>
      <c r="H20" s="5"/>
      <c r="I20" s="6">
        <f t="shared" si="7"/>
        <v>1.2946760377766871E-2</v>
      </c>
    </row>
    <row r="21" spans="1:9" x14ac:dyDescent="0.3">
      <c r="A21" s="4"/>
      <c r="B21" s="5" t="s">
        <v>22</v>
      </c>
      <c r="C21" s="5">
        <v>2</v>
      </c>
      <c r="D21" s="5">
        <f t="shared" si="8"/>
        <v>0.80274986943375881</v>
      </c>
      <c r="E21" s="5">
        <f t="shared" si="9"/>
        <v>2.8453863556287429E-2</v>
      </c>
      <c r="F21" s="5">
        <f t="shared" si="6"/>
        <v>0.94176453358424872</v>
      </c>
      <c r="G21" s="5">
        <f t="shared" si="10"/>
        <v>0.75600135637210042</v>
      </c>
      <c r="H21" s="5"/>
      <c r="I21" s="6">
        <f t="shared" si="7"/>
        <v>1.0718735816302755E-2</v>
      </c>
    </row>
    <row r="22" spans="1:9" x14ac:dyDescent="0.3">
      <c r="A22" s="4"/>
      <c r="B22" s="5" t="s">
        <v>23</v>
      </c>
      <c r="C22" s="5">
        <v>2.5</v>
      </c>
      <c r="D22" s="5">
        <f t="shared" si="8"/>
        <v>0.77787561680984496</v>
      </c>
      <c r="E22" s="5">
        <f t="shared" si="9"/>
        <v>2.4874252623913851E-2</v>
      </c>
      <c r="F22" s="5">
        <f t="shared" si="6"/>
        <v>0.92774348632855286</v>
      </c>
      <c r="G22" s="5">
        <f t="shared" si="10"/>
        <v>0.72166903666913906</v>
      </c>
      <c r="H22" s="5"/>
      <c r="I22" s="6">
        <f t="shared" si="7"/>
        <v>9.2307703396507963E-3</v>
      </c>
    </row>
    <row r="23" spans="1:9" x14ac:dyDescent="0.3">
      <c r="A23" s="4"/>
      <c r="B23" s="5" t="s">
        <v>24</v>
      </c>
      <c r="C23" s="5">
        <v>3</v>
      </c>
      <c r="D23" s="5">
        <f t="shared" si="8"/>
        <v>0.75561279761800304</v>
      </c>
      <c r="E23" s="5">
        <f t="shared" si="9"/>
        <v>2.226281919184192E-2</v>
      </c>
      <c r="F23" s="5">
        <f t="shared" si="6"/>
        <v>0.91393118527122819</v>
      </c>
      <c r="G23" s="5">
        <f t="shared" si="10"/>
        <v>0.69057809973313022</v>
      </c>
      <c r="H23" s="5">
        <f>D23*F23</f>
        <v>0.69057809973313022</v>
      </c>
      <c r="I23" s="6">
        <f t="shared" si="7"/>
        <v>8.1386738925916541E-3</v>
      </c>
    </row>
    <row r="24" spans="1:9" x14ac:dyDescent="0.3">
      <c r="A24" s="4"/>
      <c r="B24" s="5"/>
      <c r="C24" s="5"/>
      <c r="D24" s="5"/>
      <c r="E24" s="5"/>
      <c r="F24" s="5"/>
      <c r="G24" s="5" t="s">
        <v>25</v>
      </c>
      <c r="H24" s="5"/>
      <c r="I24" s="6" t="s">
        <v>26</v>
      </c>
    </row>
    <row r="25" spans="1:9" ht="15" thickBot="1" x14ac:dyDescent="0.35">
      <c r="A25" s="7"/>
      <c r="B25" s="8"/>
      <c r="C25" s="8"/>
      <c r="D25" s="8"/>
      <c r="E25" s="8"/>
      <c r="F25" s="8"/>
      <c r="G25" s="8">
        <f>SUM(G18:G23)</f>
        <v>4.6976364199581759</v>
      </c>
      <c r="H25" s="8"/>
      <c r="I25" s="9">
        <f>SUM(I17:I23)</f>
        <v>9.3950605433748696E-2</v>
      </c>
    </row>
    <row r="27" spans="1:9" x14ac:dyDescent="0.3">
      <c r="F27" t="s">
        <v>27</v>
      </c>
      <c r="G27">
        <f>(1 - H23 - I25) / G25 * 2</f>
        <v>9.1736045777267489E-2</v>
      </c>
      <c r="I2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Bo</dc:creator>
  <cp:lastModifiedBy>boshi</cp:lastModifiedBy>
  <dcterms:created xsi:type="dcterms:W3CDTF">2015-06-05T18:17:20Z</dcterms:created>
  <dcterms:modified xsi:type="dcterms:W3CDTF">2021-10-28T14:29:01Z</dcterms:modified>
</cp:coreProperties>
</file>