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oshi\Desktop\"/>
    </mc:Choice>
  </mc:AlternateContent>
  <xr:revisionPtr revIDLastSave="0" documentId="13_ncr:1_{5164C4DB-99DF-45DB-ADBD-9AD977EEBD74}" xr6:coauthVersionLast="47" xr6:coauthVersionMax="47" xr10:uidLastSave="{00000000-0000-0000-0000-000000000000}"/>
  <bookViews>
    <workbookView xWindow="312" yWindow="60" windowWidth="22104" windowHeight="123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F32" i="1"/>
  <c r="G32" i="1"/>
  <c r="H32" i="1"/>
  <c r="F31" i="1"/>
  <c r="L26" i="1"/>
  <c r="M26" i="1"/>
  <c r="L25" i="1"/>
  <c r="M25" i="1"/>
  <c r="I26" i="1"/>
  <c r="J26" i="1"/>
  <c r="I25" i="1"/>
  <c r="J25" i="1"/>
  <c r="I24" i="1"/>
  <c r="J24" i="1"/>
  <c r="I23" i="1"/>
  <c r="J23" i="1"/>
  <c r="F22" i="1"/>
  <c r="G22" i="1"/>
  <c r="F23" i="1"/>
  <c r="G23" i="1"/>
  <c r="F24" i="1"/>
  <c r="G24" i="1"/>
  <c r="F25" i="1"/>
  <c r="G25" i="1"/>
  <c r="C22" i="1"/>
  <c r="D22" i="1"/>
  <c r="C23" i="1"/>
  <c r="D23" i="1"/>
  <c r="C24" i="1"/>
  <c r="D24" i="1"/>
  <c r="C25" i="1"/>
  <c r="D25" i="1"/>
  <c r="E15" i="1"/>
  <c r="C15" i="1"/>
  <c r="E10" i="1"/>
  <c r="E11" i="1"/>
  <c r="E12" i="1"/>
  <c r="E13" i="1"/>
  <c r="E14" i="1"/>
  <c r="C10" i="1"/>
  <c r="C11" i="1"/>
  <c r="C12" i="1"/>
  <c r="C13" i="1"/>
  <c r="C14" i="1"/>
  <c r="G31" i="1"/>
  <c r="G30" i="1"/>
  <c r="F30" i="1"/>
  <c r="G29" i="1"/>
  <c r="F29" i="1"/>
  <c r="F26" i="1"/>
  <c r="G26" i="1"/>
  <c r="C26" i="1"/>
  <c r="D26" i="1"/>
  <c r="F21" i="1"/>
  <c r="G21" i="1"/>
  <c r="C21" i="1"/>
  <c r="D21" i="1"/>
  <c r="C20" i="1"/>
  <c r="D20" i="1"/>
  <c r="C19" i="1"/>
  <c r="D19" i="1"/>
  <c r="E9" i="1"/>
  <c r="C9" i="1"/>
  <c r="E8" i="1"/>
  <c r="C8" i="1"/>
  <c r="E7" i="1"/>
  <c r="C7" i="1"/>
  <c r="J27" i="1"/>
  <c r="M27" i="1"/>
  <c r="H30" i="1"/>
  <c r="C16" i="1"/>
  <c r="H29" i="1"/>
  <c r="E16" i="1"/>
  <c r="G27" i="1"/>
  <c r="H31" i="1"/>
  <c r="H34" i="1"/>
  <c r="D27" i="1"/>
  <c r="G6" i="1"/>
</calcChain>
</file>

<file path=xl/sharedStrings.xml><?xml version="1.0" encoding="utf-8"?>
<sst xmlns="http://schemas.openxmlformats.org/spreadsheetml/2006/main" count="37" uniqueCount="30">
  <si>
    <t>Coupon</t>
    <phoneticPr fontId="2" type="noConversion"/>
  </si>
  <si>
    <t>Risk-free</t>
    <phoneticPr fontId="2" type="noConversion"/>
  </si>
  <si>
    <t>RR</t>
    <phoneticPr fontId="2" type="noConversion"/>
  </si>
  <si>
    <t>Corporate Bond</t>
    <phoneticPr fontId="2" type="noConversion"/>
  </si>
  <si>
    <t>Risk Free Bond</t>
    <phoneticPr fontId="2" type="noConversion"/>
  </si>
  <si>
    <t>3 years</t>
    <phoneticPr fontId="2" type="noConversion"/>
  </si>
  <si>
    <t>Time in years</t>
    <phoneticPr fontId="2" type="noConversion"/>
  </si>
  <si>
    <t>Coupons</t>
    <phoneticPr fontId="2" type="noConversion"/>
  </si>
  <si>
    <t>T0</t>
    <phoneticPr fontId="2" type="noConversion"/>
  </si>
  <si>
    <t>T1</t>
    <phoneticPr fontId="2" type="noConversion"/>
  </si>
  <si>
    <t>T2</t>
  </si>
  <si>
    <t>T3</t>
  </si>
  <si>
    <t>T4</t>
  </si>
  <si>
    <t>T5</t>
  </si>
  <si>
    <t>Principal</t>
    <phoneticPr fontId="2" type="noConversion"/>
  </si>
  <si>
    <t>Bond Price</t>
    <phoneticPr fontId="2" type="noConversion"/>
  </si>
  <si>
    <t>Total Loss</t>
    <phoneticPr fontId="2" type="noConversion"/>
  </si>
  <si>
    <t>Def Free value</t>
    <phoneticPr fontId="2" type="noConversion"/>
  </si>
  <si>
    <t>Time</t>
    <phoneticPr fontId="2" type="noConversion"/>
  </si>
  <si>
    <t>Loss</t>
    <phoneticPr fontId="2" type="noConversion"/>
  </si>
  <si>
    <t>PV</t>
    <phoneticPr fontId="2" type="noConversion"/>
  </si>
  <si>
    <t>Q1</t>
    <phoneticPr fontId="2" type="noConversion"/>
  </si>
  <si>
    <t>Yield_4</t>
    <phoneticPr fontId="2" type="noConversion"/>
  </si>
  <si>
    <t>T6</t>
  </si>
  <si>
    <t>T7</t>
  </si>
  <si>
    <t>T8</t>
  </si>
  <si>
    <t>4 years</t>
    <phoneticPr fontId="2" type="noConversion"/>
  </si>
  <si>
    <t>Def Free</t>
  </si>
  <si>
    <t>df</t>
  </si>
  <si>
    <t>DefProb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</si>
</sst>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9" formatCode="0.000"/>
  </numFmts>
  <fonts count="7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9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 applyBorder="1"/>
    <xf numFmtId="164" fontId="3" fillId="3" borderId="10" xfId="1" applyNumberFormat="1" applyFont="1" applyFill="1" applyBorder="1" applyAlignment="1"/>
    <xf numFmtId="0" fontId="3" fillId="3" borderId="6" xfId="0" applyFont="1" applyFill="1" applyBorder="1"/>
    <xf numFmtId="164" fontId="3" fillId="3" borderId="11" xfId="1" applyNumberFormat="1" applyFont="1" applyFill="1" applyBorder="1" applyAlignment="1"/>
    <xf numFmtId="0" fontId="0" fillId="0" borderId="4" xfId="0" applyBorder="1"/>
    <xf numFmtId="164" fontId="4" fillId="3" borderId="11" xfId="1" applyNumberFormat="1" applyFont="1" applyFill="1" applyBorder="1" applyAlignment="1"/>
    <xf numFmtId="9" fontId="0" fillId="0" borderId="0" xfId="0" applyNumberFormat="1" applyBorder="1"/>
    <xf numFmtId="0" fontId="0" fillId="0" borderId="14" xfId="0" applyBorder="1"/>
    <xf numFmtId="0" fontId="0" fillId="0" borderId="15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3" xfId="0" applyFill="1" applyBorder="1" applyAlignment="1"/>
    <xf numFmtId="0" fontId="0" fillId="4" borderId="4" xfId="0" applyFill="1" applyBorder="1" applyAlignment="1"/>
    <xf numFmtId="9" fontId="0" fillId="4" borderId="3" xfId="0" applyNumberFormat="1" applyFill="1" applyBorder="1"/>
    <xf numFmtId="9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9" fontId="0" fillId="4" borderId="6" xfId="0" applyNumberFormat="1" applyFill="1" applyBorder="1"/>
    <xf numFmtId="0" fontId="0" fillId="4" borderId="7" xfId="0" applyFill="1" applyBorder="1"/>
    <xf numFmtId="0" fontId="0" fillId="5" borderId="5" xfId="0" applyFill="1" applyBorder="1"/>
    <xf numFmtId="0" fontId="0" fillId="5" borderId="6" xfId="0" applyFill="1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0" fontId="0" fillId="5" borderId="7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7" xfId="0" applyFill="1" applyBorder="1"/>
    <xf numFmtId="164" fontId="5" fillId="5" borderId="0" xfId="0" applyNumberFormat="1" applyFont="1" applyFill="1" applyBorder="1"/>
    <xf numFmtId="164" fontId="5" fillId="5" borderId="9" xfId="0" applyNumberFormat="1" applyFont="1" applyFill="1" applyBorder="1"/>
    <xf numFmtId="0" fontId="5" fillId="5" borderId="0" xfId="0" applyFont="1" applyFill="1" applyBorder="1"/>
    <xf numFmtId="164" fontId="0" fillId="6" borderId="2" xfId="0" applyNumberFormat="1" applyFill="1" applyBorder="1"/>
    <xf numFmtId="0" fontId="0" fillId="6" borderId="3" xfId="0" applyFill="1" applyBorder="1"/>
    <xf numFmtId="0" fontId="0" fillId="6" borderId="4" xfId="0" applyFill="1" applyBorder="1"/>
    <xf numFmtId="164" fontId="0" fillId="6" borderId="8" xfId="0" applyNumberFormat="1" applyFill="1" applyBorder="1"/>
    <xf numFmtId="0" fontId="0" fillId="6" borderId="0" xfId="0" applyFill="1" applyBorder="1"/>
    <xf numFmtId="164" fontId="0" fillId="6" borderId="0" xfId="0" applyNumberFormat="1" applyFill="1" applyBorder="1"/>
    <xf numFmtId="164" fontId="0" fillId="6" borderId="9" xfId="0" applyNumberFormat="1" applyFill="1" applyBorder="1"/>
    <xf numFmtId="164" fontId="0" fillId="6" borderId="5" xfId="0" applyNumberFormat="1" applyFill="1" applyBorder="1"/>
    <xf numFmtId="0" fontId="0" fillId="6" borderId="6" xfId="0" applyFill="1" applyBorder="1"/>
    <xf numFmtId="164" fontId="0" fillId="6" borderId="6" xfId="0" applyNumberFormat="1" applyFill="1" applyBorder="1"/>
    <xf numFmtId="164" fontId="0" fillId="6" borderId="7" xfId="0" applyNumberFormat="1" applyFill="1" applyBorder="1"/>
    <xf numFmtId="0" fontId="6" fillId="0" borderId="12" xfId="0" applyFont="1" applyBorder="1"/>
    <xf numFmtId="169" fontId="6" fillId="3" borderId="13" xfId="1" applyNumberFormat="1" applyFont="1" applyFill="1" applyBorder="1" applyAlignme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L15" sqref="L15"/>
    </sheetView>
  </sheetViews>
  <sheetFormatPr defaultRowHeight="14.4"/>
  <cols>
    <col min="10" max="10" width="9.5546875" bestFit="1" customWidth="1"/>
  </cols>
  <sheetData>
    <row r="1" spans="1:8">
      <c r="A1" s="25" t="s">
        <v>0</v>
      </c>
      <c r="B1" s="29">
        <v>0.05</v>
      </c>
      <c r="C1" s="21"/>
      <c r="D1" s="21" t="s">
        <v>1</v>
      </c>
      <c r="E1" s="29">
        <v>0.04</v>
      </c>
      <c r="F1" s="21"/>
      <c r="G1" s="21" t="s">
        <v>2</v>
      </c>
      <c r="H1" s="30">
        <v>0.3</v>
      </c>
    </row>
    <row r="2" spans="1:8" ht="15" thickBot="1">
      <c r="A2" s="31"/>
      <c r="B2" s="32"/>
      <c r="C2" s="32"/>
      <c r="D2" s="32" t="s">
        <v>22</v>
      </c>
      <c r="E2" s="33">
        <v>0.06</v>
      </c>
      <c r="F2" s="32"/>
      <c r="G2" s="32"/>
      <c r="H2" s="34"/>
    </row>
    <row r="3" spans="1:8">
      <c r="A3" s="25"/>
      <c r="B3" s="21"/>
      <c r="C3" s="27" t="s">
        <v>3</v>
      </c>
      <c r="D3" s="27"/>
      <c r="E3" s="28" t="s">
        <v>4</v>
      </c>
    </row>
    <row r="4" spans="1:8" ht="15" thickBot="1">
      <c r="A4" s="26"/>
      <c r="B4" s="23"/>
      <c r="C4" s="23" t="s">
        <v>26</v>
      </c>
      <c r="D4" s="23"/>
      <c r="E4" s="24" t="s">
        <v>26</v>
      </c>
    </row>
    <row r="5" spans="1:8">
      <c r="A5" s="26"/>
      <c r="B5" s="23" t="s">
        <v>6</v>
      </c>
      <c r="C5" s="23" t="s">
        <v>7</v>
      </c>
      <c r="D5" s="23"/>
      <c r="E5" s="24"/>
      <c r="F5" s="4"/>
      <c r="G5" s="14" t="s">
        <v>5</v>
      </c>
    </row>
    <row r="6" spans="1:8" ht="15" thickBot="1">
      <c r="A6" s="8" t="s">
        <v>8</v>
      </c>
      <c r="B6" s="3">
        <v>0</v>
      </c>
      <c r="C6" s="3"/>
      <c r="D6" s="3"/>
      <c r="E6" s="9"/>
      <c r="F6" s="6" t="s">
        <v>16</v>
      </c>
      <c r="G6" s="15">
        <f>E16-C16</f>
        <v>8.1159772277351827E-2</v>
      </c>
    </row>
    <row r="7" spans="1:8">
      <c r="A7" s="8" t="s">
        <v>9</v>
      </c>
      <c r="B7" s="3">
        <v>0.5</v>
      </c>
      <c r="C7" s="43">
        <f>$B$1*EXP(-$E$2*$B7)</f>
        <v>4.8522276677425411E-2</v>
      </c>
      <c r="D7" s="43"/>
      <c r="E7" s="44">
        <f>$B$1*EXP(-$E$1*$B7)</f>
        <v>4.9009933665337763E-2</v>
      </c>
    </row>
    <row r="8" spans="1:8">
      <c r="A8" s="8" t="s">
        <v>10</v>
      </c>
      <c r="B8" s="3">
        <v>1</v>
      </c>
      <c r="C8" s="43">
        <f>$B$1*EXP(-$E$2*$B8)</f>
        <v>4.708822667921244E-2</v>
      </c>
      <c r="D8" s="43"/>
      <c r="E8" s="44">
        <f>$B$1*EXP(-$E$1*$B8)</f>
        <v>4.803947195761616E-2</v>
      </c>
      <c r="G8" s="2"/>
    </row>
    <row r="9" spans="1:8">
      <c r="A9" s="8" t="s">
        <v>11</v>
      </c>
      <c r="B9" s="3">
        <v>1.5</v>
      </c>
      <c r="C9" s="43">
        <f>$B$1*EXP(-$E$2*$B9)</f>
        <v>4.5696559263561413E-2</v>
      </c>
      <c r="D9" s="43"/>
      <c r="E9" s="44">
        <f>$B$1*EXP(-$E$1*$B9)</f>
        <v>4.708822667921244E-2</v>
      </c>
    </row>
    <row r="10" spans="1:8">
      <c r="A10" s="8" t="s">
        <v>12</v>
      </c>
      <c r="B10" s="3">
        <v>2</v>
      </c>
      <c r="C10" s="43">
        <f>$B$1*EXP(-$E$2*$B10)</f>
        <v>4.4346021835857875E-2</v>
      </c>
      <c r="D10" s="43"/>
      <c r="E10" s="44">
        <f>$B$1*EXP(-$E$1*$B10)</f>
        <v>4.6155817319331792E-2</v>
      </c>
    </row>
    <row r="11" spans="1:8">
      <c r="A11" s="8" t="s">
        <v>13</v>
      </c>
      <c r="B11" s="3">
        <v>2.5</v>
      </c>
      <c r="C11" s="43">
        <f>$B$1*EXP(-$E$2*$B11)</f>
        <v>4.3035398821252895E-2</v>
      </c>
      <c r="D11" s="45"/>
      <c r="E11" s="44">
        <f>$B$1*EXP(-$E$1*$B11)</f>
        <v>4.524187090179798E-2</v>
      </c>
    </row>
    <row r="12" spans="1:8">
      <c r="A12" s="8" t="s">
        <v>23</v>
      </c>
      <c r="B12" s="3">
        <v>3</v>
      </c>
      <c r="C12" s="43">
        <f>$B$1*EXP(-$E$2*$B12)</f>
        <v>4.17635105705636E-2</v>
      </c>
      <c r="D12" s="45"/>
      <c r="E12" s="44">
        <f>$B$1*EXP(-$E$1*$B12)</f>
        <v>4.4346021835857875E-2</v>
      </c>
      <c r="G12" s="1"/>
    </row>
    <row r="13" spans="1:8">
      <c r="A13" s="8" t="s">
        <v>24</v>
      </c>
      <c r="B13" s="3">
        <v>3.5</v>
      </c>
      <c r="C13" s="43">
        <f>$B$1*EXP(-$E$2*$B13)</f>
        <v>4.0529212298509358E-2</v>
      </c>
      <c r="D13" s="45"/>
      <c r="E13" s="44">
        <f>$B$1*EXP(-$E$1*$B13)</f>
        <v>4.3467911769940297E-2</v>
      </c>
      <c r="G13" s="1"/>
    </row>
    <row r="14" spans="1:8">
      <c r="A14" s="8" t="s">
        <v>25</v>
      </c>
      <c r="B14" s="3">
        <v>4</v>
      </c>
      <c r="C14" s="43">
        <f>$B$1*EXP(-$E$2*$B14)</f>
        <v>3.9331393053327675E-2</v>
      </c>
      <c r="D14" s="45"/>
      <c r="E14" s="44">
        <f>$B$1*EXP(-$E$1*$B14)</f>
        <v>4.2607189448310573E-2</v>
      </c>
      <c r="G14" s="1"/>
    </row>
    <row r="15" spans="1:8">
      <c r="A15" s="8" t="s">
        <v>14</v>
      </c>
      <c r="B15" s="3"/>
      <c r="C15" s="43">
        <f>EXP(-4*E2)</f>
        <v>0.78662786106655347</v>
      </c>
      <c r="D15" s="45"/>
      <c r="E15" s="44">
        <f>EXP(-4*E1)</f>
        <v>0.85214378896621135</v>
      </c>
      <c r="G15" s="1"/>
    </row>
    <row r="16" spans="1:8" ht="15" thickBot="1">
      <c r="A16" s="6" t="s">
        <v>15</v>
      </c>
      <c r="B16" s="7"/>
      <c r="C16" s="11">
        <f>SUM(C7:C15)</f>
        <v>1.1369404602662643</v>
      </c>
      <c r="D16" s="12"/>
      <c r="E16" s="13">
        <f>SUM(E7:E15)</f>
        <v>1.2181002325436161</v>
      </c>
    </row>
    <row r="17" spans="1:16">
      <c r="C17" s="25">
        <v>1</v>
      </c>
      <c r="D17" s="21"/>
      <c r="E17" s="21"/>
      <c r="F17" s="21">
        <v>2</v>
      </c>
      <c r="G17" s="21"/>
      <c r="H17" s="21"/>
      <c r="I17" s="21">
        <v>3</v>
      </c>
      <c r="J17" s="21"/>
      <c r="K17" s="21"/>
      <c r="L17" s="22">
        <v>4</v>
      </c>
    </row>
    <row r="18" spans="1:16" ht="15" thickBot="1">
      <c r="C18" s="26"/>
      <c r="D18" s="23"/>
      <c r="E18" s="23"/>
      <c r="F18" s="23"/>
      <c r="G18" s="23"/>
      <c r="H18" s="23"/>
      <c r="I18" s="23"/>
      <c r="J18" s="23"/>
      <c r="K18" s="23"/>
      <c r="L18" s="24"/>
    </row>
    <row r="19" spans="1:16">
      <c r="B19" s="4">
        <v>1</v>
      </c>
      <c r="C19" s="14">
        <f>$B19-C$17</f>
        <v>0</v>
      </c>
      <c r="D19" s="46">
        <f t="shared" ref="D19:D25" si="0">$B$1*EXP(-C19*$E$1)</f>
        <v>0.05</v>
      </c>
      <c r="E19" s="47"/>
      <c r="F19" s="47"/>
      <c r="G19" s="47"/>
      <c r="H19" s="47"/>
      <c r="I19" s="47"/>
      <c r="J19" s="47"/>
      <c r="K19" s="47"/>
      <c r="L19" s="47"/>
      <c r="M19" s="48"/>
    </row>
    <row r="20" spans="1:16">
      <c r="B20" s="8">
        <v>1.5</v>
      </c>
      <c r="C20" s="9">
        <f>$B20-C$17</f>
        <v>0.5</v>
      </c>
      <c r="D20" s="49">
        <f t="shared" si="0"/>
        <v>4.9009933665337763E-2</v>
      </c>
      <c r="E20" s="50"/>
      <c r="F20" s="50"/>
      <c r="G20" s="51"/>
      <c r="H20" s="50"/>
      <c r="I20" s="50"/>
      <c r="J20" s="51"/>
      <c r="K20" s="50"/>
      <c r="L20" s="50"/>
      <c r="M20" s="52"/>
    </row>
    <row r="21" spans="1:16">
      <c r="B21" s="8">
        <v>2</v>
      </c>
      <c r="C21" s="9">
        <f>$B21-C$17</f>
        <v>1</v>
      </c>
      <c r="D21" s="49">
        <f t="shared" si="0"/>
        <v>4.803947195761616E-2</v>
      </c>
      <c r="E21" s="50"/>
      <c r="F21" s="50">
        <f>$B21-F$17</f>
        <v>0</v>
      </c>
      <c r="G21" s="51">
        <f>$B$1*EXP(-F21*$E$1)</f>
        <v>0.05</v>
      </c>
      <c r="H21" s="50"/>
      <c r="I21" s="50"/>
      <c r="J21" s="51"/>
      <c r="K21" s="50"/>
      <c r="L21" s="50"/>
      <c r="M21" s="52"/>
    </row>
    <row r="22" spans="1:16">
      <c r="B22" s="8">
        <v>2.5</v>
      </c>
      <c r="C22" s="9">
        <f>$B22-C$17</f>
        <v>1.5</v>
      </c>
      <c r="D22" s="49">
        <f t="shared" si="0"/>
        <v>4.708822667921244E-2</v>
      </c>
      <c r="E22" s="50"/>
      <c r="F22" s="50">
        <f>$B22-F$17</f>
        <v>0.5</v>
      </c>
      <c r="G22" s="51">
        <f>$B$1*EXP(-F22*$E$1)</f>
        <v>4.9009933665337763E-2</v>
      </c>
      <c r="H22" s="50"/>
      <c r="I22" s="50"/>
      <c r="J22" s="51"/>
      <c r="K22" s="50"/>
      <c r="L22" s="50"/>
      <c r="M22" s="52"/>
    </row>
    <row r="23" spans="1:16">
      <c r="B23" s="8">
        <v>3</v>
      </c>
      <c r="C23" s="9">
        <f>$B23-C$17</f>
        <v>2</v>
      </c>
      <c r="D23" s="49">
        <f t="shared" si="0"/>
        <v>4.6155817319331792E-2</v>
      </c>
      <c r="E23" s="50"/>
      <c r="F23" s="50">
        <f>$B23-F$17</f>
        <v>1</v>
      </c>
      <c r="G23" s="51">
        <f>$B$1*EXP(-F23*$E$1)</f>
        <v>4.803947195761616E-2</v>
      </c>
      <c r="H23" s="50"/>
      <c r="I23" s="50">
        <f>$B23-I$17</f>
        <v>0</v>
      </c>
      <c r="J23" s="51">
        <f>$B$1*EXP(-I23*$E$1)</f>
        <v>0.05</v>
      </c>
      <c r="K23" s="50"/>
      <c r="L23" s="50"/>
      <c r="M23" s="52"/>
    </row>
    <row r="24" spans="1:16">
      <c r="B24" s="8">
        <v>3.5</v>
      </c>
      <c r="C24" s="9">
        <f>$B24-C$17</f>
        <v>2.5</v>
      </c>
      <c r="D24" s="49">
        <f t="shared" si="0"/>
        <v>4.524187090179798E-2</v>
      </c>
      <c r="E24" s="50"/>
      <c r="F24" s="50">
        <f>$B24-F$17</f>
        <v>1.5</v>
      </c>
      <c r="G24" s="51">
        <f>$B$1*EXP(-F24*$E$1)</f>
        <v>4.708822667921244E-2</v>
      </c>
      <c r="H24" s="50"/>
      <c r="I24" s="50">
        <f>$B24-I$17</f>
        <v>0.5</v>
      </c>
      <c r="J24" s="51">
        <f>$B$1*EXP(-I24*$E$1)</f>
        <v>4.9009933665337763E-2</v>
      </c>
      <c r="K24" s="50"/>
      <c r="L24" s="50"/>
      <c r="M24" s="52"/>
    </row>
    <row r="25" spans="1:16" ht="15" thickBot="1">
      <c r="B25" s="8">
        <v>4</v>
      </c>
      <c r="C25" s="9">
        <f>$B25-C$17</f>
        <v>3</v>
      </c>
      <c r="D25" s="53">
        <f t="shared" si="0"/>
        <v>4.4346021835857875E-2</v>
      </c>
      <c r="E25" s="54"/>
      <c r="F25" s="54">
        <f>$B25-F$17</f>
        <v>2</v>
      </c>
      <c r="G25" s="55">
        <f>$B$1*EXP(-F25*$E$1)</f>
        <v>4.6155817319331792E-2</v>
      </c>
      <c r="H25" s="54"/>
      <c r="I25" s="54">
        <f>$B25-I$17</f>
        <v>1</v>
      </c>
      <c r="J25" s="55">
        <f>$B$1*EXP(-I25*$E$1)</f>
        <v>4.803947195761616E-2</v>
      </c>
      <c r="K25" s="54"/>
      <c r="L25" s="54">
        <f>$B25-L$17</f>
        <v>0</v>
      </c>
      <c r="M25" s="56">
        <f>$B$1*EXP(-L25*$E$1)</f>
        <v>0.05</v>
      </c>
    </row>
    <row r="26" spans="1:16" ht="15" thickBot="1">
      <c r="A26" s="4" t="s">
        <v>14</v>
      </c>
      <c r="B26" s="17">
        <v>4</v>
      </c>
      <c r="C26" s="18">
        <f>$B26-C$17</f>
        <v>3</v>
      </c>
      <c r="D26" s="19">
        <f>EXP(-C26*$E$1)</f>
        <v>0.88692043671715748</v>
      </c>
      <c r="E26" s="5"/>
      <c r="F26" s="5">
        <f>$B26-F$17</f>
        <v>2</v>
      </c>
      <c r="G26" s="19">
        <f>EXP(-F26*$E$1)</f>
        <v>0.92311634638663576</v>
      </c>
      <c r="H26" s="5"/>
      <c r="I26" s="5">
        <f>$B26-I$17</f>
        <v>1</v>
      </c>
      <c r="J26" s="19">
        <f>EXP(-I26*$E$1)</f>
        <v>0.96078943915232318</v>
      </c>
      <c r="K26" s="5"/>
      <c r="L26" s="5">
        <f>$B26-L$17</f>
        <v>0</v>
      </c>
      <c r="M26" s="20">
        <f>EXP(-L26*$E$1)</f>
        <v>1</v>
      </c>
    </row>
    <row r="27" spans="1:16" ht="15" thickBot="1">
      <c r="A27" s="35" t="s">
        <v>17</v>
      </c>
      <c r="B27" s="36"/>
      <c r="C27" s="36"/>
      <c r="D27" s="37">
        <f>SUM(D19:D26)</f>
        <v>1.2168017790763115</v>
      </c>
      <c r="E27" s="36"/>
      <c r="F27" s="36"/>
      <c r="G27" s="37">
        <f>SUM(G19:G26)</f>
        <v>1.163409796008134</v>
      </c>
      <c r="H27" s="36"/>
      <c r="I27" s="36"/>
      <c r="J27" s="37">
        <f>SUM(J19:J26)</f>
        <v>1.1078388447752772</v>
      </c>
      <c r="K27" s="36"/>
      <c r="L27" s="36"/>
      <c r="M27" s="38">
        <f>SUM(M19:M26)</f>
        <v>1.05</v>
      </c>
    </row>
    <row r="28" spans="1:16" ht="15" thickBot="1">
      <c r="A28" s="8" t="s">
        <v>18</v>
      </c>
      <c r="B28" s="3"/>
      <c r="C28" s="3" t="s">
        <v>29</v>
      </c>
      <c r="D28" s="3" t="s">
        <v>2</v>
      </c>
      <c r="E28" s="3" t="s">
        <v>27</v>
      </c>
      <c r="F28" s="3" t="s">
        <v>19</v>
      </c>
      <c r="G28" s="3" t="s">
        <v>28</v>
      </c>
      <c r="H28" s="9" t="s">
        <v>20</v>
      </c>
    </row>
    <row r="29" spans="1:16" ht="15" thickBot="1">
      <c r="A29" s="8">
        <v>1</v>
      </c>
      <c r="B29" s="3"/>
      <c r="C29" s="40" t="s">
        <v>21</v>
      </c>
      <c r="D29" s="16">
        <v>0.3</v>
      </c>
      <c r="E29" s="10">
        <v>1.2168017790763115</v>
      </c>
      <c r="F29" s="10">
        <f>E29-D29</f>
        <v>0.91680177907631144</v>
      </c>
      <c r="G29" s="3">
        <f>EXP(-A29*$E$1)</f>
        <v>0.96078943915232318</v>
      </c>
      <c r="H29" s="9">
        <f>F29*G29</f>
        <v>0.88085346713258139</v>
      </c>
    </row>
    <row r="30" spans="1:16">
      <c r="A30" s="8">
        <v>2</v>
      </c>
      <c r="B30" s="3"/>
      <c r="C30" s="41" t="s">
        <v>21</v>
      </c>
      <c r="D30" s="16">
        <v>0.3</v>
      </c>
      <c r="E30" s="10">
        <v>1.163409796008134</v>
      </c>
      <c r="F30" s="10">
        <f t="shared" ref="F30:F31" si="1">E30-D30</f>
        <v>0.86340979600813395</v>
      </c>
      <c r="G30" s="3">
        <f>EXP(-A30*$E$1)</f>
        <v>0.92311634638663576</v>
      </c>
      <c r="H30" s="9">
        <f t="shared" ref="H30:H31" si="2">F30*G30</f>
        <v>0.79702769632545911</v>
      </c>
      <c r="J30" s="57" t="s">
        <v>21</v>
      </c>
    </row>
    <row r="31" spans="1:16" ht="15" thickBot="1">
      <c r="A31" s="8">
        <v>3</v>
      </c>
      <c r="B31" s="3"/>
      <c r="C31" s="41" t="s">
        <v>21</v>
      </c>
      <c r="D31" s="16">
        <v>0.3</v>
      </c>
      <c r="E31" s="10">
        <v>1.1078388447752772</v>
      </c>
      <c r="F31" s="10">
        <f t="shared" si="1"/>
        <v>0.80783884477527712</v>
      </c>
      <c r="G31" s="3">
        <f>EXP(-A31*$E$1)</f>
        <v>0.88692043671715748</v>
      </c>
      <c r="H31" s="9">
        <f t="shared" si="2"/>
        <v>0.71648878100517277</v>
      </c>
      <c r="J31" s="58">
        <f>G6/H34</f>
        <v>2.6754694775379961E-2</v>
      </c>
    </row>
    <row r="32" spans="1:16" ht="15" thickBot="1">
      <c r="A32" s="8">
        <v>4</v>
      </c>
      <c r="B32" s="3"/>
      <c r="C32" s="42" t="s">
        <v>21</v>
      </c>
      <c r="D32" s="16">
        <v>0.3</v>
      </c>
      <c r="E32" s="10">
        <v>1.05</v>
      </c>
      <c r="F32" s="10">
        <f>E32-D32</f>
        <v>0.75</v>
      </c>
      <c r="G32" s="3">
        <f>EXP(-A32*$E$1)</f>
        <v>0.85214378896621135</v>
      </c>
      <c r="H32" s="9">
        <f>F32*G32</f>
        <v>0.63910784172465851</v>
      </c>
      <c r="P32" s="1"/>
    </row>
    <row r="33" spans="1:16">
      <c r="A33" s="8"/>
      <c r="B33" s="3"/>
      <c r="C33" s="3"/>
      <c r="D33" s="16"/>
      <c r="E33" s="10"/>
      <c r="F33" s="10"/>
      <c r="G33" s="3"/>
      <c r="H33" s="9"/>
      <c r="P33" s="1"/>
    </row>
    <row r="34" spans="1:16" ht="15" thickBot="1">
      <c r="A34" s="6"/>
      <c r="B34" s="7"/>
      <c r="C34" s="7"/>
      <c r="D34" s="7"/>
      <c r="E34" s="7"/>
      <c r="F34" s="7"/>
      <c r="G34" s="7"/>
      <c r="H34" s="39">
        <f>SUM(H29:H32)</f>
        <v>3.0334777861878721</v>
      </c>
      <c r="P34" s="1"/>
    </row>
    <row r="35" spans="1:16">
      <c r="A35" s="3"/>
      <c r="B35" s="3"/>
      <c r="C35" s="3"/>
      <c r="D35" s="3"/>
      <c r="E35" s="3"/>
      <c r="F35" s="3"/>
      <c r="G35" s="3"/>
      <c r="H35" s="3"/>
      <c r="P35" s="1"/>
    </row>
    <row r="36" spans="1:16">
      <c r="A36" s="3"/>
      <c r="B36" s="3"/>
      <c r="C36" s="3"/>
      <c r="D36" s="3"/>
      <c r="E36" s="3"/>
      <c r="F36" s="3"/>
      <c r="G36" s="3"/>
      <c r="H36" s="3"/>
      <c r="P36" s="1"/>
    </row>
    <row r="37" spans="1:16">
      <c r="A37" s="3"/>
      <c r="B37" s="3"/>
      <c r="C37" s="3"/>
      <c r="D37" s="3"/>
      <c r="E37" s="3"/>
      <c r="F37" s="3"/>
      <c r="G37" s="3"/>
      <c r="H37" s="3"/>
      <c r="P37" s="1"/>
    </row>
    <row r="38" spans="1:16">
      <c r="A38" s="3"/>
      <c r="B38" s="3"/>
      <c r="C38" s="3"/>
      <c r="D38" s="3"/>
      <c r="E38" s="3"/>
      <c r="F38" s="3"/>
      <c r="G38" s="3"/>
      <c r="H38" s="3"/>
      <c r="P38" s="1"/>
    </row>
    <row r="39" spans="1:16">
      <c r="A39" s="3"/>
      <c r="B39" s="3"/>
      <c r="C39" s="3"/>
      <c r="D39" s="3"/>
      <c r="E39" s="3"/>
      <c r="F39" s="3"/>
      <c r="G39" s="3"/>
      <c r="H39" s="3"/>
      <c r="P39" s="1"/>
    </row>
    <row r="40" spans="1:16">
      <c r="D40" s="1"/>
      <c r="G40" s="1"/>
      <c r="J40" s="1"/>
    </row>
    <row r="41" spans="1:16">
      <c r="D41" s="1"/>
      <c r="G41" s="1"/>
      <c r="J41" s="1"/>
    </row>
    <row r="42" spans="1:16">
      <c r="D42" s="1"/>
      <c r="G42" s="1"/>
      <c r="J42" s="1"/>
    </row>
    <row r="43" spans="1:16">
      <c r="D43" s="1"/>
      <c r="G43" s="1"/>
      <c r="J43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nzyi</dc:creator>
  <cp:lastModifiedBy>boshi</cp:lastModifiedBy>
  <dcterms:created xsi:type="dcterms:W3CDTF">2015-06-05T18:19:34Z</dcterms:created>
  <dcterms:modified xsi:type="dcterms:W3CDTF">2021-10-28T14:22:47Z</dcterms:modified>
</cp:coreProperties>
</file>