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SSM-Demo\resources\"/>
    </mc:Choice>
  </mc:AlternateContent>
  <bookViews>
    <workbookView xWindow="0" yWindow="30" windowWidth="23010" windowHeight="9450" firstSheet="3"/>
  </bookViews>
  <sheets>
    <sheet name="PM出量-东区" sheetId="3" r:id="rId1"/>
    <sheet name="PM出量-北区" sheetId="7" r:id="rId2"/>
    <sheet name="PM出量-南区" sheetId="8" r:id="rId3"/>
    <sheet name="PM出量-全国" sheetId="9" r:id="rId4"/>
    <sheet name="PM增量-东区" sheetId="4" r:id="rId5"/>
    <sheet name="PM增量-北区" sheetId="10" r:id="rId6"/>
    <sheet name="PM增量-南区" sheetId="11" r:id="rId7"/>
    <sheet name="PM增量-全国" sheetId="12" r:id="rId8"/>
    <sheet name="PM进出量对比" sheetId="6" r:id="rId9"/>
  </sheets>
  <calcPr calcId="152511"/>
</workbook>
</file>

<file path=xl/calcChain.xml><?xml version="1.0" encoding="utf-8"?>
<calcChain xmlns="http://schemas.openxmlformats.org/spreadsheetml/2006/main">
  <c r="E16" i="11" l="1"/>
  <c r="D16" i="11"/>
  <c r="B16" i="11" s="1"/>
  <c r="C16" i="11"/>
  <c r="B6" i="11"/>
  <c r="B5" i="11"/>
  <c r="B4" i="11"/>
  <c r="B3" i="11"/>
  <c r="B2" i="11"/>
  <c r="E16" i="10"/>
  <c r="D16" i="10"/>
  <c r="C16" i="10"/>
  <c r="B6" i="10"/>
  <c r="B5" i="10"/>
  <c r="B4" i="10"/>
  <c r="B3" i="10"/>
  <c r="B2" i="10"/>
  <c r="F18" i="8"/>
  <c r="E18" i="8"/>
  <c r="D18" i="8"/>
  <c r="C18" i="8"/>
  <c r="B7" i="8"/>
  <c r="B6" i="8"/>
  <c r="B5" i="8"/>
  <c r="B4" i="8"/>
  <c r="B3" i="8"/>
  <c r="B2" i="8"/>
  <c r="F18" i="7"/>
  <c r="E18" i="7"/>
  <c r="D18" i="7"/>
  <c r="C18" i="7"/>
  <c r="B7" i="7"/>
  <c r="B6" i="7"/>
  <c r="B5" i="7"/>
  <c r="B4" i="7"/>
  <c r="B3" i="7"/>
  <c r="B2" i="7"/>
  <c r="B16" i="10" l="1"/>
  <c r="B18" i="8"/>
  <c r="B18" i="7"/>
  <c r="B8" i="6"/>
  <c r="C8" i="6"/>
  <c r="F8" i="6"/>
  <c r="G8" i="6"/>
  <c r="K8" i="6"/>
  <c r="M8" i="6" s="1"/>
  <c r="D28" i="6" s="1"/>
  <c r="N8" i="6"/>
  <c r="O8" i="6"/>
  <c r="B7" i="3"/>
  <c r="BH7" i="6"/>
  <c r="BL7" i="6"/>
  <c r="BN7" i="6"/>
  <c r="BP7" i="6"/>
  <c r="BT7" i="6"/>
  <c r="AM7" i="6"/>
  <c r="AN7" i="6"/>
  <c r="AQ7" i="6"/>
  <c r="AR7" i="6"/>
  <c r="AV7" i="6"/>
  <c r="AX7" i="6" s="1"/>
  <c r="AO27" i="6" s="1"/>
  <c r="AY7" i="6"/>
  <c r="AZ7" i="6"/>
  <c r="U7" i="6"/>
  <c r="V7" i="6"/>
  <c r="Y7" i="6"/>
  <c r="Z7" i="6"/>
  <c r="AD7" i="6"/>
  <c r="AF7" i="6" s="1"/>
  <c r="W27" i="6" s="1"/>
  <c r="AG7" i="6"/>
  <c r="AH7" i="6"/>
  <c r="B7" i="6"/>
  <c r="C7" i="6"/>
  <c r="F7" i="6"/>
  <c r="G7" i="6"/>
  <c r="K7" i="6"/>
  <c r="M7" i="6" s="1"/>
  <c r="D27" i="6" s="1"/>
  <c r="N7" i="6"/>
  <c r="O7" i="6"/>
  <c r="B6" i="3"/>
  <c r="D18" i="3"/>
  <c r="E18" i="3"/>
  <c r="F18" i="3"/>
  <c r="C18" i="3"/>
  <c r="B6" i="4"/>
  <c r="D16" i="4"/>
  <c r="E16" i="4"/>
  <c r="C16" i="4"/>
  <c r="BA19" i="6"/>
  <c r="AW19" i="6"/>
  <c r="AU19" i="6"/>
  <c r="AS19" i="6"/>
  <c r="AO19" i="6"/>
  <c r="AI19" i="6"/>
  <c r="AE19" i="6"/>
  <c r="AC19" i="6"/>
  <c r="AA19" i="6"/>
  <c r="W19" i="6"/>
  <c r="P19" i="6"/>
  <c r="L19" i="6"/>
  <c r="H19" i="6"/>
  <c r="D19" i="6"/>
  <c r="BT6" i="6"/>
  <c r="BP6" i="6"/>
  <c r="BN6" i="6"/>
  <c r="BL6" i="6"/>
  <c r="BH6" i="6"/>
  <c r="AZ6" i="6"/>
  <c r="AY6" i="6"/>
  <c r="AV6" i="6"/>
  <c r="AX6" i="6" s="1"/>
  <c r="AO26" i="6" s="1"/>
  <c r="AR6" i="6"/>
  <c r="AQ6" i="6"/>
  <c r="AT6" i="6" s="1"/>
  <c r="AN26" i="6" s="1"/>
  <c r="AN6" i="6"/>
  <c r="AM6" i="6"/>
  <c r="AH6" i="6"/>
  <c r="AG6" i="6"/>
  <c r="AD6" i="6"/>
  <c r="AF6" i="6" s="1"/>
  <c r="W26" i="6" s="1"/>
  <c r="Z6" i="6"/>
  <c r="Y6" i="6"/>
  <c r="V6" i="6"/>
  <c r="U6" i="6"/>
  <c r="O6" i="6"/>
  <c r="N6" i="6"/>
  <c r="K6" i="6"/>
  <c r="M6" i="6" s="1"/>
  <c r="D26" i="6" s="1"/>
  <c r="G6" i="6"/>
  <c r="F6" i="6"/>
  <c r="C6" i="6"/>
  <c r="B6" i="6"/>
  <c r="BT5" i="6"/>
  <c r="BP5" i="6"/>
  <c r="BL5" i="6"/>
  <c r="BH5" i="6"/>
  <c r="AZ5" i="6"/>
  <c r="AY5" i="6"/>
  <c r="AV5" i="6"/>
  <c r="AX5" i="6" s="1"/>
  <c r="AO25" i="6" s="1"/>
  <c r="AR5" i="6"/>
  <c r="AQ5" i="6"/>
  <c r="AN5" i="6"/>
  <c r="AM5" i="6"/>
  <c r="AH5" i="6"/>
  <c r="AG5" i="6"/>
  <c r="AD5" i="6"/>
  <c r="AF5" i="6" s="1"/>
  <c r="W25" i="6" s="1"/>
  <c r="Z5" i="6"/>
  <c r="Y5" i="6"/>
  <c r="V5" i="6"/>
  <c r="U5" i="6"/>
  <c r="O5" i="6"/>
  <c r="N5" i="6"/>
  <c r="K5" i="6"/>
  <c r="J5" i="6"/>
  <c r="BN5" i="6" s="1"/>
  <c r="G5" i="6"/>
  <c r="F5" i="6"/>
  <c r="C5" i="6"/>
  <c r="B5" i="6"/>
  <c r="BT4" i="6"/>
  <c r="BP4" i="6"/>
  <c r="BN4" i="6"/>
  <c r="BL4" i="6"/>
  <c r="BH4" i="6"/>
  <c r="AZ4" i="6"/>
  <c r="AY4" i="6"/>
  <c r="AV4" i="6"/>
  <c r="AX4" i="6" s="1"/>
  <c r="AO24" i="6" s="1"/>
  <c r="AR4" i="6"/>
  <c r="AQ4" i="6"/>
  <c r="AN4" i="6"/>
  <c r="AM4" i="6"/>
  <c r="AH4" i="6"/>
  <c r="AG4" i="6"/>
  <c r="AD4" i="6"/>
  <c r="AF4" i="6" s="1"/>
  <c r="W24" i="6" s="1"/>
  <c r="Z4" i="6"/>
  <c r="Y4" i="6"/>
  <c r="V4" i="6"/>
  <c r="U4" i="6"/>
  <c r="O4" i="6"/>
  <c r="N4" i="6"/>
  <c r="K4" i="6"/>
  <c r="G4" i="6"/>
  <c r="F4" i="6"/>
  <c r="C4" i="6"/>
  <c r="B4" i="6"/>
  <c r="BT3" i="6"/>
  <c r="BT19" i="6" s="1"/>
  <c r="BP3" i="6"/>
  <c r="BL3" i="6"/>
  <c r="BH3" i="6"/>
  <c r="BH19" i="6" s="1"/>
  <c r="AZ3" i="6"/>
  <c r="AY3" i="6"/>
  <c r="AV3" i="6"/>
  <c r="AX3" i="6" s="1"/>
  <c r="AO23" i="6" s="1"/>
  <c r="AR3" i="6"/>
  <c r="AQ3" i="6"/>
  <c r="AQ19" i="6" s="1"/>
  <c r="AN3" i="6"/>
  <c r="AM3" i="6"/>
  <c r="AH3" i="6"/>
  <c r="AG3" i="6"/>
  <c r="AD3" i="6"/>
  <c r="AF3" i="6" s="1"/>
  <c r="W23" i="6" s="1"/>
  <c r="Z3" i="6"/>
  <c r="Y3" i="6"/>
  <c r="V3" i="6"/>
  <c r="U3" i="6"/>
  <c r="O3" i="6"/>
  <c r="N3" i="6"/>
  <c r="Q3" i="6" s="1"/>
  <c r="E23" i="6" s="1"/>
  <c r="K3" i="6"/>
  <c r="J3" i="6"/>
  <c r="BN3" i="6" s="1"/>
  <c r="G3" i="6"/>
  <c r="F3" i="6"/>
  <c r="C3" i="6"/>
  <c r="B3" i="6"/>
  <c r="B5" i="4"/>
  <c r="B4" i="4"/>
  <c r="B3" i="4"/>
  <c r="B2" i="4"/>
  <c r="B5" i="3"/>
  <c r="B4" i="3"/>
  <c r="B3" i="3"/>
  <c r="B2" i="3"/>
  <c r="BF5" i="6" l="1"/>
  <c r="BR7" i="6"/>
  <c r="I8" i="6"/>
  <c r="C28" i="6" s="1"/>
  <c r="E8" i="6"/>
  <c r="B28" i="6" s="1"/>
  <c r="BL19" i="6"/>
  <c r="BP19" i="6"/>
  <c r="BJ6" i="6"/>
  <c r="B16" i="4"/>
  <c r="E4" i="6"/>
  <c r="B24" i="6" s="1"/>
  <c r="E6" i="6"/>
  <c r="B26" i="6" s="1"/>
  <c r="BR6" i="6"/>
  <c r="BF7" i="6"/>
  <c r="AB7" i="6"/>
  <c r="V27" i="6" s="1"/>
  <c r="BJ7" i="6"/>
  <c r="M5" i="6"/>
  <c r="D25" i="6" s="1"/>
  <c r="BB5" i="6"/>
  <c r="AP25" i="6" s="1"/>
  <c r="AP7" i="6"/>
  <c r="AM27" i="6" s="1"/>
  <c r="AY19" i="6"/>
  <c r="Q7" i="6"/>
  <c r="E27" i="6" s="1"/>
  <c r="X7" i="6"/>
  <c r="U27" i="6" s="1"/>
  <c r="AT7" i="6"/>
  <c r="AN27" i="6" s="1"/>
  <c r="AJ4" i="6"/>
  <c r="X24" i="6" s="1"/>
  <c r="AT5" i="6"/>
  <c r="AN25" i="6" s="1"/>
  <c r="I7" i="6"/>
  <c r="C27" i="6" s="1"/>
  <c r="Q8" i="6"/>
  <c r="E28" i="6" s="1"/>
  <c r="O19" i="6"/>
  <c r="E7" i="6"/>
  <c r="B27" i="6" s="1"/>
  <c r="BS7" i="6"/>
  <c r="AJ7" i="6"/>
  <c r="X27" i="6" s="1"/>
  <c r="BG7" i="6"/>
  <c r="BO7" i="6"/>
  <c r="BQ7" i="6" s="1"/>
  <c r="BH27" i="6" s="1"/>
  <c r="BK7" i="6"/>
  <c r="BO3" i="6"/>
  <c r="BQ3" i="6" s="1"/>
  <c r="BH23" i="6" s="1"/>
  <c r="BB7" i="6"/>
  <c r="AP27" i="6" s="1"/>
  <c r="AR19" i="6"/>
  <c r="AP5" i="6"/>
  <c r="AM25" i="6" s="1"/>
  <c r="Z19" i="6"/>
  <c r="X4" i="6"/>
  <c r="U24" i="6" s="1"/>
  <c r="BK5" i="6"/>
  <c r="AB5" i="6"/>
  <c r="V25" i="6" s="1"/>
  <c r="BK4" i="6"/>
  <c r="BK6" i="6"/>
  <c r="B18" i="3"/>
  <c r="Q4" i="6"/>
  <c r="E24" i="6" s="1"/>
  <c r="BS4" i="6"/>
  <c r="I4" i="6"/>
  <c r="C24" i="6" s="1"/>
  <c r="BS6" i="6"/>
  <c r="BU6" i="6" s="1"/>
  <c r="BI26" i="6" s="1"/>
  <c r="I5" i="6"/>
  <c r="C25" i="6" s="1"/>
  <c r="Q5" i="6"/>
  <c r="E25" i="6" s="1"/>
  <c r="B19" i="6"/>
  <c r="Y19" i="6"/>
  <c r="BO4" i="6"/>
  <c r="BQ4" i="6" s="1"/>
  <c r="BH24" i="6" s="1"/>
  <c r="BB4" i="6"/>
  <c r="AP24" i="6" s="1"/>
  <c r="X6" i="6"/>
  <c r="U26" i="6" s="1"/>
  <c r="AP6" i="6"/>
  <c r="AM26" i="6" s="1"/>
  <c r="J19" i="6"/>
  <c r="G19" i="6"/>
  <c r="BR3" i="6"/>
  <c r="AN19" i="6"/>
  <c r="C19" i="6"/>
  <c r="AB4" i="6"/>
  <c r="V24" i="6" s="1"/>
  <c r="BJ5" i="6"/>
  <c r="BO5" i="6"/>
  <c r="BQ5" i="6" s="1"/>
  <c r="BH25" i="6" s="1"/>
  <c r="X5" i="6"/>
  <c r="U25" i="6" s="1"/>
  <c r="AH19" i="6"/>
  <c r="BO6" i="6"/>
  <c r="BQ6" i="6" s="1"/>
  <c r="BH26" i="6" s="1"/>
  <c r="Q6" i="6"/>
  <c r="E26" i="6" s="1"/>
  <c r="BB6" i="6"/>
  <c r="AP26" i="6" s="1"/>
  <c r="BS3" i="6"/>
  <c r="BG6" i="6"/>
  <c r="AJ3" i="6"/>
  <c r="X23" i="6" s="1"/>
  <c r="AT4" i="6"/>
  <c r="AN24" i="6" s="1"/>
  <c r="V19" i="6"/>
  <c r="BJ3" i="6"/>
  <c r="M3" i="6"/>
  <c r="D23" i="6" s="1"/>
  <c r="U19" i="6"/>
  <c r="AD19" i="6"/>
  <c r="AM19" i="6"/>
  <c r="AT3" i="6"/>
  <c r="AN23" i="6" s="1"/>
  <c r="AP4" i="6"/>
  <c r="AM24" i="6" s="1"/>
  <c r="BG4" i="6"/>
  <c r="BG5" i="6"/>
  <c r="BI5" i="6" s="1"/>
  <c r="BF25" i="6" s="1"/>
  <c r="BS5" i="6"/>
  <c r="AJ5" i="6"/>
  <c r="X25" i="6" s="1"/>
  <c r="BF6" i="6"/>
  <c r="AB6" i="6"/>
  <c r="V26" i="6" s="1"/>
  <c r="AJ6" i="6"/>
  <c r="X26" i="6" s="1"/>
  <c r="BN19" i="6"/>
  <c r="AZ19" i="6"/>
  <c r="BG3" i="6"/>
  <c r="BJ4" i="6"/>
  <c r="BR4" i="6"/>
  <c r="N19" i="6"/>
  <c r="I3" i="6"/>
  <c r="C23" i="6" s="1"/>
  <c r="AB3" i="6"/>
  <c r="V23" i="6" s="1"/>
  <c r="AP3" i="6"/>
  <c r="AM23" i="6" s="1"/>
  <c r="BB3" i="6"/>
  <c r="AP23" i="6" s="1"/>
  <c r="M4" i="6"/>
  <c r="D24" i="6" s="1"/>
  <c r="E5" i="6"/>
  <c r="B25" i="6" s="1"/>
  <c r="BR5" i="6"/>
  <c r="F19" i="6"/>
  <c r="K19" i="6"/>
  <c r="AV19" i="6"/>
  <c r="BK3" i="6"/>
  <c r="BF4" i="6"/>
  <c r="BI4" i="6" s="1"/>
  <c r="BF24" i="6" s="1"/>
  <c r="AG19" i="6"/>
  <c r="E3" i="6"/>
  <c r="B23" i="6" s="1"/>
  <c r="X3" i="6"/>
  <c r="U23" i="6" s="1"/>
  <c r="BF3" i="6"/>
  <c r="I6" i="6"/>
  <c r="C26" i="6" s="1"/>
  <c r="BU3" i="6" l="1"/>
  <c r="BI23" i="6" s="1"/>
  <c r="BU7" i="6"/>
  <c r="BI27" i="6" s="1"/>
  <c r="BU4" i="6"/>
  <c r="BI24" i="6" s="1"/>
  <c r="BM7" i="6"/>
  <c r="BG27" i="6" s="1"/>
  <c r="BM6" i="6"/>
  <c r="BG26" i="6" s="1"/>
  <c r="BI7" i="6"/>
  <c r="BF27" i="6" s="1"/>
  <c r="BU5" i="6"/>
  <c r="BI25" i="6" s="1"/>
  <c r="BO19" i="6"/>
  <c r="BK19" i="6"/>
  <c r="BM5" i="6"/>
  <c r="BG25" i="6" s="1"/>
  <c r="BI6" i="6"/>
  <c r="BF26" i="6" s="1"/>
  <c r="BM4" i="6"/>
  <c r="BG24" i="6" s="1"/>
  <c r="BS19" i="6"/>
  <c r="BG19" i="6"/>
  <c r="BR19" i="6"/>
  <c r="BJ19" i="6"/>
  <c r="BF19" i="6"/>
  <c r="BI3" i="6"/>
  <c r="BF23" i="6" s="1"/>
  <c r="BM3" i="6"/>
  <c r="BG23" i="6" s="1"/>
</calcChain>
</file>

<file path=xl/sharedStrings.xml><?xml version="1.0" encoding="utf-8"?>
<sst xmlns="http://schemas.openxmlformats.org/spreadsheetml/2006/main" count="373" uniqueCount="73">
  <si>
    <t>Week</t>
    <phoneticPr fontId="3" type="noConversion"/>
  </si>
  <si>
    <t>小计</t>
    <phoneticPr fontId="3" type="noConversion"/>
  </si>
  <si>
    <t>LC</t>
  </si>
  <si>
    <t>MS</t>
  </si>
  <si>
    <t>Others</t>
  </si>
  <si>
    <t>TOF</t>
  </si>
  <si>
    <t>W38</t>
  </si>
  <si>
    <t>W39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</si>
  <si>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</si>
  <si>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</si>
  <si>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</si>
  <si>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</si>
  <si>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</si>
  <si>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</si>
  <si>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</si>
  <si>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</si>
  <si>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</si>
  <si>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</si>
  <si>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</si>
  <si>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</si>
  <si>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合计</t>
    <phoneticPr fontId="3" type="noConversion"/>
  </si>
  <si>
    <t>W53</t>
  </si>
  <si>
    <t>W54</t>
  </si>
  <si>
    <t>W42</t>
    <phoneticPr fontId="3" type="noConversion"/>
  </si>
  <si>
    <t>LC</t>
    <phoneticPr fontId="3" type="noConversion"/>
  </si>
  <si>
    <t>MS</t>
    <phoneticPr fontId="3" type="noConversion"/>
  </si>
  <si>
    <t>TOF</t>
    <phoneticPr fontId="3" type="noConversion"/>
  </si>
  <si>
    <t>总计</t>
    <phoneticPr fontId="3" type="noConversion"/>
  </si>
  <si>
    <t>Others</t>
    <phoneticPr fontId="3" type="noConversion"/>
  </si>
  <si>
    <t>Increment</t>
    <phoneticPr fontId="3" type="noConversion"/>
  </si>
  <si>
    <t>Oouput</t>
    <phoneticPr fontId="3" type="noConversion"/>
  </si>
  <si>
    <t>Balance</t>
    <phoneticPr fontId="3" type="noConversion"/>
  </si>
  <si>
    <t>Ratio</t>
    <phoneticPr fontId="3" type="noConversion"/>
  </si>
  <si>
    <t>IM</t>
    <phoneticPr fontId="3" type="noConversion"/>
  </si>
  <si>
    <t>LC</t>
    <phoneticPr fontId="3" type="noConversion"/>
  </si>
  <si>
    <t>MS</t>
    <phoneticPr fontId="3" type="noConversion"/>
  </si>
  <si>
    <t>TOF</t>
    <phoneticPr fontId="3" type="noConversion"/>
  </si>
  <si>
    <t>LC</t>
    <phoneticPr fontId="3" type="noConversion"/>
  </si>
  <si>
    <t>MS</t>
    <phoneticPr fontId="3" type="noConversion"/>
  </si>
  <si>
    <t>LC</t>
    <phoneticPr fontId="3" type="noConversion"/>
  </si>
  <si>
    <t>Others</t>
    <phoneticPr fontId="3" type="noConversion"/>
  </si>
  <si>
    <t>TOF</t>
    <phoneticPr fontId="3" type="noConversion"/>
  </si>
  <si>
    <t>IM</t>
    <phoneticPr fontId="3" type="noConversion"/>
  </si>
  <si>
    <t>Others</t>
    <phoneticPr fontId="3" type="noConversion"/>
  </si>
  <si>
    <t>Week</t>
    <phoneticPr fontId="3" type="noConversion"/>
  </si>
  <si>
    <t>Increment</t>
    <phoneticPr fontId="3" type="noConversion"/>
  </si>
  <si>
    <t>Balance</t>
    <phoneticPr fontId="3" type="noConversion"/>
  </si>
  <si>
    <t>Ratio</t>
    <phoneticPr fontId="3" type="noConversion"/>
  </si>
  <si>
    <t>Oouput</t>
    <phoneticPr fontId="3" type="noConversion"/>
  </si>
  <si>
    <t>Ratio</t>
    <phoneticPr fontId="3" type="noConversion"/>
  </si>
  <si>
    <t>Oouput</t>
    <phoneticPr fontId="3" type="noConversion"/>
  </si>
  <si>
    <t>Increment</t>
    <phoneticPr fontId="3" type="noConversion"/>
  </si>
  <si>
    <t>Week</t>
    <phoneticPr fontId="3" type="noConversion"/>
  </si>
  <si>
    <t>Oouput</t>
    <phoneticPr fontId="3" type="noConversion"/>
  </si>
  <si>
    <t>Balance</t>
    <phoneticPr fontId="3" type="noConversion"/>
  </si>
  <si>
    <t>Ratio</t>
    <phoneticPr fontId="3" type="noConversion"/>
  </si>
  <si>
    <t>Oouput</t>
    <phoneticPr fontId="3" type="noConversion"/>
  </si>
  <si>
    <t>Balance</t>
    <phoneticPr fontId="3" type="noConversion"/>
  </si>
  <si>
    <t>Increment</t>
    <phoneticPr fontId="3" type="noConversion"/>
  </si>
  <si>
    <t>Oouput</t>
    <phoneticPr fontId="3" type="noConversion"/>
  </si>
  <si>
    <t>Week</t>
    <phoneticPr fontId="3" type="noConversion"/>
  </si>
  <si>
    <t>W38</t>
    <phoneticPr fontId="3" type="noConversion"/>
  </si>
  <si>
    <t>W41</t>
    <phoneticPr fontId="3" type="noConversion"/>
  </si>
  <si>
    <t>W42</t>
    <phoneticPr fontId="3" type="noConversion"/>
  </si>
  <si>
    <t>合计</t>
    <phoneticPr fontId="3" type="noConversion"/>
  </si>
  <si>
    <t>东区</t>
    <phoneticPr fontId="3" type="noConversion"/>
  </si>
  <si>
    <t>北区</t>
    <phoneticPr fontId="3" type="noConversion"/>
  </si>
  <si>
    <t>南区</t>
    <phoneticPr fontId="3" type="noConversion"/>
  </si>
  <si>
    <t>全国</t>
    <phoneticPr fontId="3" type="noConversion"/>
  </si>
  <si>
    <t>MS</t>
    <phoneticPr fontId="3" type="noConversion"/>
  </si>
  <si>
    <t>Others</t>
    <phoneticPr fontId="3" type="noConversion"/>
  </si>
  <si>
    <t>TOF</t>
    <phoneticPr fontId="3" type="noConversion"/>
  </si>
  <si>
    <t>W44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</si>
</sst>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5" x14ac:knownFonts="1"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theme="4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theme="4" tint="0.79998168889431442"/>
      </patternFill>
    </fill>
    <fill>
      <patternFill patternType="solid">
        <fgColor theme="8" tint="0.59999389629810485"/>
        <bgColor theme="4" tint="0.79998168889431442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theme="4" tint="0.79998168889431442"/>
      </patternFill>
    </fill>
    <fill>
      <patternFill patternType="solid">
        <fgColor theme="9" tint="0.39997558519241921"/>
        <bgColor theme="4" tint="0.79998168889431442"/>
      </patternFill>
    </fill>
    <fill>
      <patternFill patternType="solid">
        <fgColor theme="9" tint="-0.249977111117893"/>
        <bgColor theme="4" tint="0.79998168889431442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97">
    <xf numFmtId="0" fontId="0" fillId="0" borderId="0" xfId="0">
      <alignment vertical="center"/>
    </xf>
    <xf numFmtId="0" fontId="2" fillId="4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3" borderId="3" xfId="0" applyNumberFormat="1" applyFill="1" applyBorder="1" applyAlignment="1">
      <alignment horizontal="center" vertical="center"/>
    </xf>
    <xf numFmtId="0" fontId="0" fillId="3" borderId="4" xfId="0" applyNumberFormat="1" applyFill="1" applyBorder="1" applyAlignment="1">
      <alignment horizontal="center" vertical="center"/>
    </xf>
    <xf numFmtId="0" fontId="0" fillId="3" borderId="6" xfId="0" applyNumberFormat="1" applyFill="1" applyBorder="1" applyAlignment="1">
      <alignment horizontal="center" vertical="center"/>
    </xf>
    <xf numFmtId="0" fontId="0" fillId="3" borderId="7" xfId="0" applyNumberFormat="1" applyFill="1" applyBorder="1" applyAlignment="1">
      <alignment horizontal="center" vertical="center"/>
    </xf>
    <xf numFmtId="0" fontId="0" fillId="3" borderId="9" xfId="0" applyNumberForma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4" borderId="2" xfId="0" applyFont="1" applyFill="1" applyBorder="1">
      <alignment vertical="center"/>
    </xf>
    <xf numFmtId="0" fontId="1" fillId="7" borderId="3" xfId="0" applyFont="1" applyFill="1" applyBorder="1">
      <alignment vertical="center"/>
    </xf>
    <xf numFmtId="0" fontId="1" fillId="7" borderId="4" xfId="0" applyFont="1" applyFill="1" applyBorder="1">
      <alignment vertical="center"/>
    </xf>
    <xf numFmtId="0" fontId="1" fillId="7" borderId="5" xfId="0" applyFont="1" applyFill="1" applyBorder="1">
      <alignment vertical="center"/>
    </xf>
    <xf numFmtId="0" fontId="2" fillId="0" borderId="2" xfId="0" applyFont="1" applyBorder="1" applyAlignment="1">
      <alignment horizontal="left" vertical="center"/>
    </xf>
    <xf numFmtId="0" fontId="0" fillId="6" borderId="3" xfId="0" applyNumberFormat="1" applyFill="1" applyBorder="1">
      <alignment vertical="center"/>
    </xf>
    <xf numFmtId="0" fontId="0" fillId="6" borderId="4" xfId="0" applyNumberFormat="1" applyFill="1" applyBorder="1">
      <alignment vertical="center"/>
    </xf>
    <xf numFmtId="0" fontId="0" fillId="6" borderId="5" xfId="0" applyNumberFormat="1" applyFill="1" applyBorder="1">
      <alignment vertical="center"/>
    </xf>
    <xf numFmtId="0" fontId="2" fillId="0" borderId="13" xfId="0" applyFont="1" applyBorder="1" applyAlignment="1">
      <alignment horizontal="left" vertical="center"/>
    </xf>
    <xf numFmtId="0" fontId="0" fillId="6" borderId="6" xfId="0" applyNumberFormat="1" applyFill="1" applyBorder="1">
      <alignment vertical="center"/>
    </xf>
    <xf numFmtId="0" fontId="0" fillId="6" borderId="7" xfId="0" applyNumberFormat="1" applyFill="1" applyBorder="1">
      <alignment vertical="center"/>
    </xf>
    <xf numFmtId="0" fontId="0" fillId="6" borderId="8" xfId="0" applyNumberFormat="1" applyFill="1" applyBorder="1">
      <alignment vertical="center"/>
    </xf>
    <xf numFmtId="0" fontId="0" fillId="6" borderId="9" xfId="0" applyNumberFormat="1" applyFill="1" applyBorder="1">
      <alignment vertical="center"/>
    </xf>
    <xf numFmtId="0" fontId="0" fillId="6" borderId="10" xfId="0" applyNumberFormat="1" applyFill="1" applyBorder="1">
      <alignment vertical="center"/>
    </xf>
    <xf numFmtId="0" fontId="2" fillId="0" borderId="11" xfId="0" applyFont="1" applyBorder="1" applyAlignment="1">
      <alignment horizontal="left" vertical="center"/>
    </xf>
    <xf numFmtId="0" fontId="2" fillId="6" borderId="12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0" fillId="9" borderId="4" xfId="0" applyNumberFormat="1" applyFill="1" applyBorder="1" applyAlignment="1">
      <alignment horizontal="center" vertical="center"/>
    </xf>
    <xf numFmtId="0" fontId="0" fillId="9" borderId="4" xfId="0" applyFill="1" applyBorder="1">
      <alignment vertical="center"/>
    </xf>
    <xf numFmtId="0" fontId="0" fillId="9" borderId="4" xfId="0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10" borderId="16" xfId="0" applyFont="1" applyFill="1" applyBorder="1" applyAlignment="1">
      <alignment horizontal="center" vertical="center"/>
    </xf>
    <xf numFmtId="0" fontId="2" fillId="11" borderId="16" xfId="0" applyFont="1" applyFill="1" applyBorder="1" applyAlignment="1">
      <alignment horizontal="center" vertical="center"/>
    </xf>
    <xf numFmtId="0" fontId="2" fillId="12" borderId="16" xfId="0" applyFont="1" applyFill="1" applyBorder="1" applyAlignment="1">
      <alignment horizontal="center" vertical="center"/>
    </xf>
    <xf numFmtId="0" fontId="1" fillId="13" borderId="3" xfId="0" applyFont="1" applyFill="1" applyBorder="1" applyAlignment="1">
      <alignment horizontal="center" vertical="center"/>
    </xf>
    <xf numFmtId="0" fontId="1" fillId="13" borderId="4" xfId="0" applyFont="1" applyFill="1" applyBorder="1" applyAlignment="1">
      <alignment horizontal="center" vertical="center"/>
    </xf>
    <xf numFmtId="0" fontId="1" fillId="13" borderId="5" xfId="0" applyFont="1" applyFill="1" applyBorder="1" applyAlignment="1">
      <alignment horizontal="center" vertical="center"/>
    </xf>
    <xf numFmtId="0" fontId="1" fillId="14" borderId="3" xfId="0" applyFon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1" fillId="14" borderId="5" xfId="0" applyFont="1" applyFill="1" applyBorder="1" applyAlignment="1">
      <alignment horizontal="center" vertical="center"/>
    </xf>
    <xf numFmtId="0" fontId="1" fillId="15" borderId="3" xfId="0" applyFont="1" applyFill="1" applyBorder="1" applyAlignment="1">
      <alignment horizontal="center" vertical="center"/>
    </xf>
    <xf numFmtId="0" fontId="1" fillId="15" borderId="4" xfId="0" applyFont="1" applyFill="1" applyBorder="1" applyAlignment="1">
      <alignment horizontal="center" vertical="center"/>
    </xf>
    <xf numFmtId="0" fontId="1" fillId="15" borderId="5" xfId="0" applyFont="1" applyFill="1" applyBorder="1" applyAlignment="1">
      <alignment horizontal="center" vertical="center"/>
    </xf>
    <xf numFmtId="176" fontId="0" fillId="3" borderId="5" xfId="0" applyNumberFormat="1" applyFill="1" applyBorder="1" applyAlignment="1">
      <alignment horizontal="center" vertical="center"/>
    </xf>
    <xf numFmtId="0" fontId="0" fillId="10" borderId="3" xfId="0" applyNumberFormat="1" applyFill="1" applyBorder="1" applyAlignment="1">
      <alignment horizontal="center" vertical="center"/>
    </xf>
    <xf numFmtId="0" fontId="0" fillId="10" borderId="4" xfId="0" applyNumberFormat="1" applyFill="1" applyBorder="1" applyAlignment="1">
      <alignment horizontal="center" vertical="center"/>
    </xf>
    <xf numFmtId="176" fontId="0" fillId="10" borderId="5" xfId="0" applyNumberFormat="1" applyFill="1" applyBorder="1" applyAlignment="1">
      <alignment horizontal="center" vertical="center"/>
    </xf>
    <xf numFmtId="0" fontId="0" fillId="11" borderId="3" xfId="0" applyNumberFormat="1" applyFill="1" applyBorder="1" applyAlignment="1">
      <alignment horizontal="center" vertical="center"/>
    </xf>
    <xf numFmtId="0" fontId="0" fillId="11" borderId="4" xfId="0" applyNumberFormat="1" applyFill="1" applyBorder="1" applyAlignment="1">
      <alignment horizontal="center" vertical="center"/>
    </xf>
    <xf numFmtId="176" fontId="0" fillId="11" borderId="5" xfId="0" applyNumberFormat="1" applyFill="1" applyBorder="1" applyAlignment="1">
      <alignment horizontal="center" vertical="center"/>
    </xf>
    <xf numFmtId="0" fontId="0" fillId="12" borderId="3" xfId="0" applyNumberFormat="1" applyFill="1" applyBorder="1" applyAlignment="1">
      <alignment horizontal="center" vertical="center"/>
    </xf>
    <xf numFmtId="0" fontId="0" fillId="12" borderId="4" xfId="0" applyNumberFormat="1" applyFill="1" applyBorder="1" applyAlignment="1">
      <alignment horizontal="center" vertical="center"/>
    </xf>
    <xf numFmtId="176" fontId="0" fillId="12" borderId="5" xfId="0" applyNumberFormat="1" applyFill="1" applyBorder="1" applyAlignment="1">
      <alignment horizontal="center" vertical="center"/>
    </xf>
    <xf numFmtId="176" fontId="0" fillId="3" borderId="3" xfId="0" applyNumberForma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176" fontId="0" fillId="3" borderId="8" xfId="0" applyNumberFormat="1" applyFill="1" applyBorder="1" applyAlignment="1">
      <alignment horizontal="center" vertical="center"/>
    </xf>
    <xf numFmtId="0" fontId="0" fillId="10" borderId="6" xfId="0" applyNumberFormat="1" applyFill="1" applyBorder="1" applyAlignment="1">
      <alignment horizontal="center" vertical="center"/>
    </xf>
    <xf numFmtId="0" fontId="0" fillId="10" borderId="7" xfId="0" applyNumberFormat="1" applyFill="1" applyBorder="1" applyAlignment="1">
      <alignment horizontal="center" vertical="center"/>
    </xf>
    <xf numFmtId="176" fontId="0" fillId="10" borderId="8" xfId="0" applyNumberFormat="1" applyFill="1" applyBorder="1" applyAlignment="1">
      <alignment horizontal="center" vertical="center"/>
    </xf>
    <xf numFmtId="0" fontId="0" fillId="11" borderId="6" xfId="0" applyNumberFormat="1" applyFill="1" applyBorder="1" applyAlignment="1">
      <alignment horizontal="center" vertical="center"/>
    </xf>
    <xf numFmtId="0" fontId="0" fillId="11" borderId="7" xfId="0" applyNumberFormat="1" applyFill="1" applyBorder="1" applyAlignment="1">
      <alignment horizontal="center" vertical="center"/>
    </xf>
    <xf numFmtId="176" fontId="0" fillId="11" borderId="8" xfId="0" applyNumberFormat="1" applyFill="1" applyBorder="1" applyAlignment="1">
      <alignment horizontal="center" vertical="center"/>
    </xf>
    <xf numFmtId="0" fontId="0" fillId="12" borderId="6" xfId="0" applyNumberFormat="1" applyFill="1" applyBorder="1" applyAlignment="1">
      <alignment horizontal="center" vertical="center"/>
    </xf>
    <xf numFmtId="0" fontId="0" fillId="12" borderId="7" xfId="0" applyNumberFormat="1" applyFill="1" applyBorder="1" applyAlignment="1">
      <alignment horizontal="center" vertical="center"/>
    </xf>
    <xf numFmtId="176" fontId="0" fillId="12" borderId="8" xfId="0" applyNumberFormat="1" applyFill="1" applyBorder="1" applyAlignment="1">
      <alignment horizontal="center" vertical="center"/>
    </xf>
    <xf numFmtId="176" fontId="0" fillId="3" borderId="10" xfId="0" applyNumberForma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10" borderId="12" xfId="0" applyFont="1" applyFill="1" applyBorder="1" applyAlignment="1">
      <alignment horizontal="center" vertical="center"/>
    </xf>
    <xf numFmtId="0" fontId="2" fillId="10" borderId="17" xfId="0" applyFont="1" applyFill="1" applyBorder="1" applyAlignment="1">
      <alignment horizontal="center" vertical="center"/>
    </xf>
    <xf numFmtId="0" fontId="2" fillId="10" borderId="18" xfId="0" applyFont="1" applyFill="1" applyBorder="1" applyAlignment="1">
      <alignment horizontal="center" vertical="center"/>
    </xf>
    <xf numFmtId="0" fontId="2" fillId="11" borderId="12" xfId="0" applyFont="1" applyFill="1" applyBorder="1" applyAlignment="1">
      <alignment horizontal="center" vertical="center"/>
    </xf>
    <xf numFmtId="0" fontId="2" fillId="11" borderId="17" xfId="0" applyFont="1" applyFill="1" applyBorder="1" applyAlignment="1">
      <alignment horizontal="center" vertical="center"/>
    </xf>
    <xf numFmtId="0" fontId="2" fillId="11" borderId="18" xfId="0" applyFont="1" applyFill="1" applyBorder="1" applyAlignment="1">
      <alignment horizontal="center" vertical="center"/>
    </xf>
    <xf numFmtId="0" fontId="2" fillId="12" borderId="12" xfId="0" applyFont="1" applyFill="1" applyBorder="1" applyAlignment="1">
      <alignment horizontal="center" vertical="center"/>
    </xf>
    <xf numFmtId="0" fontId="2" fillId="12" borderId="17" xfId="0" applyFont="1" applyFill="1" applyBorder="1" applyAlignment="1">
      <alignment horizontal="center" vertical="center"/>
    </xf>
    <xf numFmtId="0" fontId="2" fillId="12" borderId="18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177" fontId="0" fillId="3" borderId="5" xfId="0" applyNumberFormat="1" applyFill="1" applyBorder="1" applyAlignment="1">
      <alignment horizontal="center" vertical="center"/>
    </xf>
    <xf numFmtId="177" fontId="0" fillId="0" borderId="0" xfId="0" applyNumberFormat="1">
      <alignment vertical="center"/>
    </xf>
    <xf numFmtId="0" fontId="2" fillId="0" borderId="19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10" borderId="14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/>
    </xf>
    <xf numFmtId="0" fontId="2" fillId="11" borderId="15" xfId="0" applyFont="1" applyFill="1" applyBorder="1" applyAlignment="1">
      <alignment horizontal="center" vertical="center"/>
    </xf>
    <xf numFmtId="0" fontId="2" fillId="12" borderId="14" xfId="0" applyFont="1" applyFill="1" applyBorder="1" applyAlignment="1">
      <alignment horizontal="center" vertical="center"/>
    </xf>
    <xf numFmtId="0" fontId="2" fillId="12" borderId="15" xfId="0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altLang="zh-CN" sz="1100" b="1" i="0" baseline="0"/>
              <a:t>PM Output</a:t>
            </a:r>
            <a:r>
              <a:rPr lang="zh-CN" altLang="zh-CN" sz="1100" b="1" i="0" baseline="0"/>
              <a:t>：</a:t>
            </a:r>
            <a:r>
              <a:rPr lang="en-US" altLang="zh-CN" sz="1100" b="1" i="0" baseline="0"/>
              <a:t>East</a:t>
            </a:r>
            <a:endParaRPr lang="zh-CN" altLang="zh-CN" sz="1100" b="1" i="0" baseline="0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'PM出量-东区'!$C$1</c:f>
              <c:strCache>
                <c:ptCount val="1"/>
                <c:pt idx="0">
                  <c:v>LC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'PM出量-东区'!$A$2:$A$7</c:f>
              <c:strCache>
                <c:ptCount val="6"/>
                <c:pt idx="0">
                  <c:v>W38</c:v>
                </c:pt>
                <c:pt idx="1">
                  <c:v>W39</c:v>
                </c:pt>
                <c:pt idx="2">
                  <c:v>W41</c:v>
                </c:pt>
                <c:pt idx="3">
                  <c:v>W42</c:v>
                </c:pt>
                <c:pt idx="4">
                  <c:v>W43</c:v>
                </c:pt>
                <c:pt idx="5">
                  <c:v>W44</c:v>
                </c:pt>
              </c:strCache>
            </c:strRef>
          </c:cat>
          <c:val>
            <c:numRef>
              <c:f>'PM出量-东区'!$C$2:$C$7</c:f>
              <c:numCache>
                <c:formatCode>General</c:formatCode>
                <c:ptCount val="6"/>
                <c:pt idx="0">
                  <c:v>27</c:v>
                </c:pt>
                <c:pt idx="1">
                  <c:v>49</c:v>
                </c:pt>
                <c:pt idx="2">
                  <c:v>22</c:v>
                </c:pt>
                <c:pt idx="3">
                  <c:v>42</c:v>
                </c:pt>
                <c:pt idx="4">
                  <c:v>9</c:v>
                </c:pt>
                <c:pt idx="5">
                  <c:v>16</c:v>
                </c:pt>
              </c:numCache>
            </c:numRef>
          </c:val>
        </c:ser>
        <c:ser>
          <c:idx val="1"/>
          <c:order val="1"/>
          <c:tx>
            <c:strRef>
              <c:f>'PM出量-东区'!$D$1</c:f>
              <c:strCache>
                <c:ptCount val="1"/>
                <c:pt idx="0">
                  <c:v>MS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'PM出量-东区'!$A$2:$A$7</c:f>
              <c:strCache>
                <c:ptCount val="6"/>
                <c:pt idx="0">
                  <c:v>W38</c:v>
                </c:pt>
                <c:pt idx="1">
                  <c:v>W39</c:v>
                </c:pt>
                <c:pt idx="2">
                  <c:v>W41</c:v>
                </c:pt>
                <c:pt idx="3">
                  <c:v>W42</c:v>
                </c:pt>
                <c:pt idx="4">
                  <c:v>W43</c:v>
                </c:pt>
                <c:pt idx="5">
                  <c:v>W44</c:v>
                </c:pt>
              </c:strCache>
            </c:strRef>
          </c:cat>
          <c:val>
            <c:numRef>
              <c:f>'PM出量-东区'!$D$2:$D$7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'PM出量-东区'!$E$1</c:f>
              <c:strCache>
                <c:ptCount val="1"/>
                <c:pt idx="0">
                  <c:v>Others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'PM出量-东区'!$A$2:$A$7</c:f>
              <c:strCache>
                <c:ptCount val="6"/>
                <c:pt idx="0">
                  <c:v>W38</c:v>
                </c:pt>
                <c:pt idx="1">
                  <c:v>W39</c:v>
                </c:pt>
                <c:pt idx="2">
                  <c:v>W41</c:v>
                </c:pt>
                <c:pt idx="3">
                  <c:v>W42</c:v>
                </c:pt>
                <c:pt idx="4">
                  <c:v>W43</c:v>
                </c:pt>
                <c:pt idx="5">
                  <c:v>W44</c:v>
                </c:pt>
              </c:strCache>
            </c:strRef>
          </c:cat>
          <c:val>
            <c:numRef>
              <c:f>'PM出量-东区'!$E$2:$E$7</c:f>
              <c:numCache>
                <c:formatCode>General</c:formatCode>
                <c:ptCount val="6"/>
                <c:pt idx="0">
                  <c:v>2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</c:ser>
        <c:ser>
          <c:idx val="3"/>
          <c:order val="3"/>
          <c:tx>
            <c:strRef>
              <c:f>'PM出量-东区'!$F$1</c:f>
              <c:strCache>
                <c:ptCount val="1"/>
                <c:pt idx="0">
                  <c:v>TOF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'PM出量-东区'!$A$2:$A$7</c:f>
              <c:strCache>
                <c:ptCount val="6"/>
                <c:pt idx="0">
                  <c:v>W38</c:v>
                </c:pt>
                <c:pt idx="1">
                  <c:v>W39</c:v>
                </c:pt>
                <c:pt idx="2">
                  <c:v>W41</c:v>
                </c:pt>
                <c:pt idx="3">
                  <c:v>W42</c:v>
                </c:pt>
                <c:pt idx="4">
                  <c:v>W43</c:v>
                </c:pt>
                <c:pt idx="5">
                  <c:v>W44</c:v>
                </c:pt>
              </c:strCache>
            </c:strRef>
          </c:cat>
          <c:val>
            <c:numRef>
              <c:f>'PM出量-东区'!$F$2:$F$7</c:f>
              <c:numCache>
                <c:formatCode>General</c:formatCode>
                <c:ptCount val="6"/>
                <c:pt idx="1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677568"/>
        <c:axId val="203678128"/>
      </c:barChart>
      <c:catAx>
        <c:axId val="20367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3678128"/>
        <c:crosses val="autoZero"/>
        <c:auto val="1"/>
        <c:lblAlgn val="ctr"/>
        <c:lblOffset val="100"/>
        <c:noMultiLvlLbl val="0"/>
      </c:catAx>
      <c:valAx>
        <c:axId val="2036781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3677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base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i="0" baseline="0"/>
              <a:t>Ratio:South</a:t>
            </a:r>
            <a:endParaRPr lang="zh-CN" altLang="zh-CN" sz="1800" b="1" i="0" baseline="0"/>
          </a:p>
        </c:rich>
      </c:tx>
      <c:layout>
        <c:manualLayout>
          <c:xMode val="edge"/>
          <c:yMode val="edge"/>
          <c:x val="0.4303403324584435"/>
          <c:y val="2.7816899094746116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PM进出量对比!$AM$22</c:f>
              <c:strCache>
                <c:ptCount val="1"/>
                <c:pt idx="0">
                  <c:v>LC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PM进出量对比!$AL$23:$AL$27</c:f>
              <c:strCache>
                <c:ptCount val="5"/>
                <c:pt idx="0">
                  <c:v>W38</c:v>
                </c:pt>
                <c:pt idx="1">
                  <c:v>W39</c:v>
                </c:pt>
                <c:pt idx="2">
                  <c:v>W41</c:v>
                </c:pt>
                <c:pt idx="3">
                  <c:v>W42</c:v>
                </c:pt>
                <c:pt idx="4">
                  <c:v>W43</c:v>
                </c:pt>
              </c:strCache>
            </c:strRef>
          </c:cat>
          <c:val>
            <c:numRef>
              <c:f>PM进出量对比!$AM$23:$AM$27</c:f>
              <c:numCache>
                <c:formatCode>0.00_);[Red]\(0.00\)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PM进出量对比!$AN$22</c:f>
              <c:strCache>
                <c:ptCount val="1"/>
                <c:pt idx="0">
                  <c:v>MS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PM进出量对比!$AL$23:$AL$27</c:f>
              <c:strCache>
                <c:ptCount val="5"/>
                <c:pt idx="0">
                  <c:v>W38</c:v>
                </c:pt>
                <c:pt idx="1">
                  <c:v>W39</c:v>
                </c:pt>
                <c:pt idx="2">
                  <c:v>W41</c:v>
                </c:pt>
                <c:pt idx="3">
                  <c:v>W42</c:v>
                </c:pt>
                <c:pt idx="4">
                  <c:v>W43</c:v>
                </c:pt>
              </c:strCache>
            </c:strRef>
          </c:cat>
          <c:val>
            <c:numRef>
              <c:f>PM进出量对比!$AN$23:$AN$27</c:f>
              <c:numCache>
                <c:formatCode>0.00_);[Red]\(0.00\)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PM进出量对比!$AO$22</c:f>
              <c:strCache>
                <c:ptCount val="1"/>
                <c:pt idx="0">
                  <c:v>Others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PM进出量对比!$AL$23:$AL$27</c:f>
              <c:strCache>
                <c:ptCount val="5"/>
                <c:pt idx="0">
                  <c:v>W38</c:v>
                </c:pt>
                <c:pt idx="1">
                  <c:v>W39</c:v>
                </c:pt>
                <c:pt idx="2">
                  <c:v>W41</c:v>
                </c:pt>
                <c:pt idx="3">
                  <c:v>W42</c:v>
                </c:pt>
                <c:pt idx="4">
                  <c:v>W43</c:v>
                </c:pt>
              </c:strCache>
            </c:strRef>
          </c:cat>
          <c:val>
            <c:numRef>
              <c:f>PM进出量对比!$AO$23:$AO$27</c:f>
              <c:numCache>
                <c:formatCode>0.00_);[Red]\(0.00\)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PM进出量对比!$AP$22</c:f>
              <c:strCache>
                <c:ptCount val="1"/>
                <c:pt idx="0">
                  <c:v>TOF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PM进出量对比!$AL$23:$AL$27</c:f>
              <c:strCache>
                <c:ptCount val="5"/>
                <c:pt idx="0">
                  <c:v>W38</c:v>
                </c:pt>
                <c:pt idx="1">
                  <c:v>W39</c:v>
                </c:pt>
                <c:pt idx="2">
                  <c:v>W41</c:v>
                </c:pt>
                <c:pt idx="3">
                  <c:v>W42</c:v>
                </c:pt>
                <c:pt idx="4">
                  <c:v>W43</c:v>
                </c:pt>
              </c:strCache>
            </c:strRef>
          </c:cat>
          <c:val>
            <c:numRef>
              <c:f>PM进出量对比!$AP$23:$AP$27</c:f>
              <c:numCache>
                <c:formatCode>0.00_);[Red]\(0.00\)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215712"/>
        <c:axId val="205597792"/>
      </c:lineChart>
      <c:catAx>
        <c:axId val="20221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5597792"/>
        <c:crosses val="autoZero"/>
        <c:auto val="1"/>
        <c:lblAlgn val="ctr"/>
        <c:lblOffset val="100"/>
        <c:noMultiLvlLbl val="0"/>
      </c:catAx>
      <c:valAx>
        <c:axId val="205597792"/>
        <c:scaling>
          <c:orientation val="minMax"/>
        </c:scaling>
        <c:delete val="0"/>
        <c:axPos val="l"/>
        <c:majorGridlines/>
        <c:numFmt formatCode="0.00_);[Red]\(0.00\)" sourceLinked="1"/>
        <c:majorTickMark val="none"/>
        <c:minorTickMark val="none"/>
        <c:tickLblPos val="nextTo"/>
        <c:crossAx val="202215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/>
              <a:t>Ratio</a:t>
            </a:r>
            <a:endParaRPr lang="zh-CN" altLang="zh-CN" sz="1800" b="1" i="0" baseline="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PM进出量对比!$BF$22</c:f>
              <c:strCache>
                <c:ptCount val="1"/>
                <c:pt idx="0">
                  <c:v>LC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PM进出量对比!$BE$23:$BE$27</c:f>
              <c:strCache>
                <c:ptCount val="5"/>
                <c:pt idx="0">
                  <c:v>W38</c:v>
                </c:pt>
                <c:pt idx="1">
                  <c:v>W39</c:v>
                </c:pt>
                <c:pt idx="2">
                  <c:v>W41</c:v>
                </c:pt>
                <c:pt idx="3">
                  <c:v>W42</c:v>
                </c:pt>
                <c:pt idx="4">
                  <c:v>W43</c:v>
                </c:pt>
              </c:strCache>
            </c:strRef>
          </c:cat>
          <c:val>
            <c:numRef>
              <c:f>PM进出量对比!$BF$23:$BF$27</c:f>
              <c:numCache>
                <c:formatCode>0.00_);[Red]\(0.00\)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PM进出量对比!$BG$22</c:f>
              <c:strCache>
                <c:ptCount val="1"/>
                <c:pt idx="0">
                  <c:v>MS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PM进出量对比!$BE$23:$BE$27</c:f>
              <c:strCache>
                <c:ptCount val="5"/>
                <c:pt idx="0">
                  <c:v>W38</c:v>
                </c:pt>
                <c:pt idx="1">
                  <c:v>W39</c:v>
                </c:pt>
                <c:pt idx="2">
                  <c:v>W41</c:v>
                </c:pt>
                <c:pt idx="3">
                  <c:v>W42</c:v>
                </c:pt>
                <c:pt idx="4">
                  <c:v>W43</c:v>
                </c:pt>
              </c:strCache>
            </c:strRef>
          </c:cat>
          <c:val>
            <c:numRef>
              <c:f>PM进出量对比!$BG$23:$BG$27</c:f>
              <c:numCache>
                <c:formatCode>0.00_);[Red]\(0.00\)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PM进出量对比!$BH$22</c:f>
              <c:strCache>
                <c:ptCount val="1"/>
                <c:pt idx="0">
                  <c:v>Others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PM进出量对比!$BE$23:$BE$27</c:f>
              <c:strCache>
                <c:ptCount val="5"/>
                <c:pt idx="0">
                  <c:v>W38</c:v>
                </c:pt>
                <c:pt idx="1">
                  <c:v>W39</c:v>
                </c:pt>
                <c:pt idx="2">
                  <c:v>W41</c:v>
                </c:pt>
                <c:pt idx="3">
                  <c:v>W42</c:v>
                </c:pt>
                <c:pt idx="4">
                  <c:v>W43</c:v>
                </c:pt>
              </c:strCache>
            </c:strRef>
          </c:cat>
          <c:val>
            <c:numRef>
              <c:f>PM进出量对比!$BH$23:$BH$27</c:f>
              <c:numCache>
                <c:formatCode>0.00_);[Red]\(0.00\)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PM进出量对比!$BI$22</c:f>
              <c:strCache>
                <c:ptCount val="1"/>
                <c:pt idx="0">
                  <c:v>TOF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PM进出量对比!$BE$23:$BE$27</c:f>
              <c:strCache>
                <c:ptCount val="5"/>
                <c:pt idx="0">
                  <c:v>W38</c:v>
                </c:pt>
                <c:pt idx="1">
                  <c:v>W39</c:v>
                </c:pt>
                <c:pt idx="2">
                  <c:v>W41</c:v>
                </c:pt>
                <c:pt idx="3">
                  <c:v>W42</c:v>
                </c:pt>
                <c:pt idx="4">
                  <c:v>W43</c:v>
                </c:pt>
              </c:strCache>
            </c:strRef>
          </c:cat>
          <c:val>
            <c:numRef>
              <c:f>PM进出量对比!$BI$23:$BI$27</c:f>
              <c:numCache>
                <c:formatCode>0.00_);[Red]\(0.00\)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602272"/>
        <c:axId val="205602832"/>
      </c:lineChart>
      <c:catAx>
        <c:axId val="20560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5602832"/>
        <c:crosses val="autoZero"/>
        <c:auto val="1"/>
        <c:lblAlgn val="ctr"/>
        <c:lblOffset val="100"/>
        <c:noMultiLvlLbl val="0"/>
      </c:catAx>
      <c:valAx>
        <c:axId val="205602832"/>
        <c:scaling>
          <c:orientation val="minMax"/>
        </c:scaling>
        <c:delete val="0"/>
        <c:axPos val="l"/>
        <c:majorGridlines/>
        <c:numFmt formatCode="0.00_);[Red]\(0.00\)" sourceLinked="1"/>
        <c:majorTickMark val="none"/>
        <c:minorTickMark val="none"/>
        <c:tickLblPos val="nextTo"/>
        <c:crossAx val="205602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/>
              <a:t>Ratio:North</a:t>
            </a:r>
            <a:endParaRPr lang="zh-CN" altLang="zh-CN" sz="1800" b="1" i="0" baseline="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PM进出量对比!$U$22</c:f>
              <c:strCache>
                <c:ptCount val="1"/>
                <c:pt idx="0">
                  <c:v>LC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PM进出量对比!$T$23:$T$27</c:f>
              <c:strCache>
                <c:ptCount val="5"/>
                <c:pt idx="0">
                  <c:v>W38</c:v>
                </c:pt>
                <c:pt idx="1">
                  <c:v>W39</c:v>
                </c:pt>
                <c:pt idx="2">
                  <c:v>W41</c:v>
                </c:pt>
                <c:pt idx="3">
                  <c:v>W42</c:v>
                </c:pt>
                <c:pt idx="4">
                  <c:v>W43</c:v>
                </c:pt>
              </c:strCache>
            </c:strRef>
          </c:cat>
          <c:val>
            <c:numRef>
              <c:f>PM进出量对比!$U$23:$U$27</c:f>
              <c:numCache>
                <c:formatCode>0.00_);[Red]\(0.00\)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PM进出量对比!$V$22</c:f>
              <c:strCache>
                <c:ptCount val="1"/>
                <c:pt idx="0">
                  <c:v>MS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PM进出量对比!$T$23:$T$27</c:f>
              <c:strCache>
                <c:ptCount val="5"/>
                <c:pt idx="0">
                  <c:v>W38</c:v>
                </c:pt>
                <c:pt idx="1">
                  <c:v>W39</c:v>
                </c:pt>
                <c:pt idx="2">
                  <c:v>W41</c:v>
                </c:pt>
                <c:pt idx="3">
                  <c:v>W42</c:v>
                </c:pt>
                <c:pt idx="4">
                  <c:v>W43</c:v>
                </c:pt>
              </c:strCache>
            </c:strRef>
          </c:cat>
          <c:val>
            <c:numRef>
              <c:f>PM进出量对比!$V$23:$V$27</c:f>
              <c:numCache>
                <c:formatCode>0.00_);[Red]\(0.00\)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PM进出量对比!$W$22</c:f>
              <c:strCache>
                <c:ptCount val="1"/>
                <c:pt idx="0">
                  <c:v>Others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PM进出量对比!$T$23:$T$27</c:f>
              <c:strCache>
                <c:ptCount val="5"/>
                <c:pt idx="0">
                  <c:v>W38</c:v>
                </c:pt>
                <c:pt idx="1">
                  <c:v>W39</c:v>
                </c:pt>
                <c:pt idx="2">
                  <c:v>W41</c:v>
                </c:pt>
                <c:pt idx="3">
                  <c:v>W42</c:v>
                </c:pt>
                <c:pt idx="4">
                  <c:v>W43</c:v>
                </c:pt>
              </c:strCache>
            </c:strRef>
          </c:cat>
          <c:val>
            <c:numRef>
              <c:f>PM进出量对比!$W$23:$W$27</c:f>
              <c:numCache>
                <c:formatCode>0.00_);[Red]\(0.00\)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PM进出量对比!$X$22</c:f>
              <c:strCache>
                <c:ptCount val="1"/>
                <c:pt idx="0">
                  <c:v>TOF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PM进出量对比!$T$23:$T$27</c:f>
              <c:strCache>
                <c:ptCount val="5"/>
                <c:pt idx="0">
                  <c:v>W38</c:v>
                </c:pt>
                <c:pt idx="1">
                  <c:v>W39</c:v>
                </c:pt>
                <c:pt idx="2">
                  <c:v>W41</c:v>
                </c:pt>
                <c:pt idx="3">
                  <c:v>W42</c:v>
                </c:pt>
                <c:pt idx="4">
                  <c:v>W43</c:v>
                </c:pt>
              </c:strCache>
            </c:strRef>
          </c:cat>
          <c:val>
            <c:numRef>
              <c:f>PM进出量对比!$X$23:$X$27</c:f>
              <c:numCache>
                <c:formatCode>0.00_);[Red]\(0.00\)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607312"/>
        <c:axId val="205607872"/>
      </c:lineChart>
      <c:catAx>
        <c:axId val="20560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5607872"/>
        <c:crosses val="autoZero"/>
        <c:auto val="1"/>
        <c:lblAlgn val="ctr"/>
        <c:lblOffset val="100"/>
        <c:noMultiLvlLbl val="0"/>
      </c:catAx>
      <c:valAx>
        <c:axId val="205607872"/>
        <c:scaling>
          <c:orientation val="minMax"/>
        </c:scaling>
        <c:delete val="0"/>
        <c:axPos val="l"/>
        <c:majorGridlines/>
        <c:numFmt formatCode="0.00_);[Red]\(0.00\)" sourceLinked="1"/>
        <c:majorTickMark val="none"/>
        <c:minorTickMark val="none"/>
        <c:tickLblPos val="nextTo"/>
        <c:crossAx val="205607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altLang="zh-CN" sz="1100" b="1" i="0" baseline="0"/>
              <a:t>PM Output</a:t>
            </a:r>
            <a:r>
              <a:rPr lang="zh-CN" altLang="zh-CN" sz="1100" b="1" i="0" baseline="0"/>
              <a:t>：</a:t>
            </a:r>
            <a:r>
              <a:rPr lang="en-US" altLang="zh-CN" sz="1100" b="1" i="0" baseline="0"/>
              <a:t>North</a:t>
            </a:r>
            <a:endParaRPr lang="zh-CN" altLang="zh-CN" sz="1100" b="1" i="0" baseline="0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'PM出量-北区'!$C$1</c:f>
              <c:strCache>
                <c:ptCount val="1"/>
                <c:pt idx="0">
                  <c:v>LC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'PM出量-北区'!$A$2:$A$7</c:f>
              <c:strCache>
                <c:ptCount val="6"/>
                <c:pt idx="0">
                  <c:v>W38</c:v>
                </c:pt>
                <c:pt idx="1">
                  <c:v>W39</c:v>
                </c:pt>
                <c:pt idx="2">
                  <c:v>W41</c:v>
                </c:pt>
                <c:pt idx="3">
                  <c:v>W42</c:v>
                </c:pt>
                <c:pt idx="4">
                  <c:v>W43</c:v>
                </c:pt>
                <c:pt idx="5">
                  <c:v>W44</c:v>
                </c:pt>
              </c:strCache>
            </c:strRef>
          </c:cat>
          <c:val>
            <c:numRef>
              <c:f>'PM出量-北区'!$C$2:$C$7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12</c:v>
                </c:pt>
                <c:pt idx="3">
                  <c:v>22</c:v>
                </c:pt>
                <c:pt idx="4">
                  <c:v>14</c:v>
                </c:pt>
                <c:pt idx="5">
                  <c:v>16</c:v>
                </c:pt>
              </c:numCache>
            </c:numRef>
          </c:val>
        </c:ser>
        <c:ser>
          <c:idx val="1"/>
          <c:order val="1"/>
          <c:tx>
            <c:strRef>
              <c:f>'PM出量-北区'!$D$1</c:f>
              <c:strCache>
                <c:ptCount val="1"/>
                <c:pt idx="0">
                  <c:v>MS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'PM出量-北区'!$A$2:$A$7</c:f>
              <c:strCache>
                <c:ptCount val="6"/>
                <c:pt idx="0">
                  <c:v>W38</c:v>
                </c:pt>
                <c:pt idx="1">
                  <c:v>W39</c:v>
                </c:pt>
                <c:pt idx="2">
                  <c:v>W41</c:v>
                </c:pt>
                <c:pt idx="3">
                  <c:v>W42</c:v>
                </c:pt>
                <c:pt idx="4">
                  <c:v>W43</c:v>
                </c:pt>
                <c:pt idx="5">
                  <c:v>W44</c:v>
                </c:pt>
              </c:strCache>
            </c:strRef>
          </c:cat>
          <c:val>
            <c:numRef>
              <c:f>'PM出量-北区'!$D$2:$D$7</c:f>
              <c:numCache>
                <c:formatCode>General</c:formatCode>
                <c:ptCount val="6"/>
                <c:pt idx="2">
                  <c:v>1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</c:ser>
        <c:ser>
          <c:idx val="2"/>
          <c:order val="2"/>
          <c:tx>
            <c:strRef>
              <c:f>'PM出量-北区'!$E$1</c:f>
              <c:strCache>
                <c:ptCount val="1"/>
                <c:pt idx="0">
                  <c:v>Others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'PM出量-北区'!$A$2:$A$7</c:f>
              <c:strCache>
                <c:ptCount val="6"/>
                <c:pt idx="0">
                  <c:v>W38</c:v>
                </c:pt>
                <c:pt idx="1">
                  <c:v>W39</c:v>
                </c:pt>
                <c:pt idx="2">
                  <c:v>W41</c:v>
                </c:pt>
                <c:pt idx="3">
                  <c:v>W42</c:v>
                </c:pt>
                <c:pt idx="4">
                  <c:v>W43</c:v>
                </c:pt>
                <c:pt idx="5">
                  <c:v>W44</c:v>
                </c:pt>
              </c:strCache>
            </c:strRef>
          </c:cat>
          <c:val>
            <c:numRef>
              <c:f>'PM出量-北区'!$E$2:$E$7</c:f>
              <c:numCache>
                <c:formatCode>General</c:formatCode>
                <c:ptCount val="6"/>
                <c:pt idx="4">
                  <c:v>1</c:v>
                </c:pt>
              </c:numCache>
            </c:numRef>
          </c:val>
        </c:ser>
        <c:ser>
          <c:idx val="3"/>
          <c:order val="3"/>
          <c:tx>
            <c:strRef>
              <c:f>'PM出量-北区'!$F$1</c:f>
              <c:strCache>
                <c:ptCount val="1"/>
                <c:pt idx="0">
                  <c:v>TOF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'PM出量-北区'!$A$2:$A$7</c:f>
              <c:strCache>
                <c:ptCount val="6"/>
                <c:pt idx="0">
                  <c:v>W38</c:v>
                </c:pt>
                <c:pt idx="1">
                  <c:v>W39</c:v>
                </c:pt>
                <c:pt idx="2">
                  <c:v>W41</c:v>
                </c:pt>
                <c:pt idx="3">
                  <c:v>W42</c:v>
                </c:pt>
                <c:pt idx="4">
                  <c:v>W43</c:v>
                </c:pt>
                <c:pt idx="5">
                  <c:v>W44</c:v>
                </c:pt>
              </c:strCache>
            </c:strRef>
          </c:cat>
          <c:val>
            <c:numRef>
              <c:f>'PM出量-北区'!$F$2:$F$7</c:f>
              <c:numCache>
                <c:formatCode>General</c:formatCode>
                <c:ptCount val="6"/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669648"/>
        <c:axId val="202670208"/>
      </c:barChart>
      <c:catAx>
        <c:axId val="20266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2670208"/>
        <c:crosses val="autoZero"/>
        <c:auto val="1"/>
        <c:lblAlgn val="ctr"/>
        <c:lblOffset val="100"/>
        <c:noMultiLvlLbl val="0"/>
      </c:catAx>
      <c:valAx>
        <c:axId val="2026702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2669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altLang="zh-CN" sz="1100" b="1" i="0" baseline="0"/>
              <a:t>PM Output</a:t>
            </a:r>
            <a:r>
              <a:rPr lang="zh-CN" altLang="zh-CN" sz="1100" b="1" i="0" baseline="0"/>
              <a:t>：</a:t>
            </a:r>
            <a:r>
              <a:rPr lang="en-US" altLang="zh-CN" sz="1100" b="1" i="0" baseline="0"/>
              <a:t>South</a:t>
            </a:r>
            <a:endParaRPr lang="zh-CN" altLang="zh-CN" sz="1100" b="1" i="0" baseline="0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'PM出量-南区'!$C$1</c:f>
              <c:strCache>
                <c:ptCount val="1"/>
                <c:pt idx="0">
                  <c:v>LC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'PM出量-南区'!$A$2:$A$7</c:f>
              <c:strCache>
                <c:ptCount val="6"/>
                <c:pt idx="0">
                  <c:v>W38</c:v>
                </c:pt>
                <c:pt idx="1">
                  <c:v>W39</c:v>
                </c:pt>
                <c:pt idx="2">
                  <c:v>W41</c:v>
                </c:pt>
                <c:pt idx="3">
                  <c:v>W42</c:v>
                </c:pt>
                <c:pt idx="4">
                  <c:v>W43</c:v>
                </c:pt>
                <c:pt idx="5">
                  <c:v>W44</c:v>
                </c:pt>
              </c:strCache>
            </c:strRef>
          </c:cat>
          <c:val>
            <c:numRef>
              <c:f>'PM出量-南区'!$C$2:$C$7</c:f>
              <c:numCache>
                <c:formatCode>General</c:formatCode>
                <c:ptCount val="6"/>
                <c:pt idx="0">
                  <c:v>7</c:v>
                </c:pt>
                <c:pt idx="1">
                  <c:v>17</c:v>
                </c:pt>
                <c:pt idx="2">
                  <c:v>8</c:v>
                </c:pt>
                <c:pt idx="3">
                  <c:v>5</c:v>
                </c:pt>
                <c:pt idx="4">
                  <c:v>8</c:v>
                </c:pt>
                <c:pt idx="5">
                  <c:v>25</c:v>
                </c:pt>
              </c:numCache>
            </c:numRef>
          </c:val>
        </c:ser>
        <c:ser>
          <c:idx val="1"/>
          <c:order val="1"/>
          <c:tx>
            <c:strRef>
              <c:f>'PM出量-南区'!$D$1</c:f>
              <c:strCache>
                <c:ptCount val="1"/>
                <c:pt idx="0">
                  <c:v>MS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'PM出量-南区'!$A$2:$A$7</c:f>
              <c:strCache>
                <c:ptCount val="6"/>
                <c:pt idx="0">
                  <c:v>W38</c:v>
                </c:pt>
                <c:pt idx="1">
                  <c:v>W39</c:v>
                </c:pt>
                <c:pt idx="2">
                  <c:v>W41</c:v>
                </c:pt>
                <c:pt idx="3">
                  <c:v>W42</c:v>
                </c:pt>
                <c:pt idx="4">
                  <c:v>W43</c:v>
                </c:pt>
                <c:pt idx="5">
                  <c:v>W44</c:v>
                </c:pt>
              </c:strCache>
            </c:strRef>
          </c:cat>
          <c:val>
            <c:numRef>
              <c:f>'PM出量-南区'!$D$2:$D$7</c:f>
              <c:numCache>
                <c:formatCode>General</c:formatCode>
                <c:ptCount val="6"/>
                <c:pt idx="2">
                  <c:v>1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</c:ser>
        <c:ser>
          <c:idx val="2"/>
          <c:order val="2"/>
          <c:tx>
            <c:strRef>
              <c:f>'PM出量-南区'!$E$1</c:f>
              <c:strCache>
                <c:ptCount val="1"/>
                <c:pt idx="0">
                  <c:v>Others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'PM出量-南区'!$A$2:$A$7</c:f>
              <c:strCache>
                <c:ptCount val="6"/>
                <c:pt idx="0">
                  <c:v>W38</c:v>
                </c:pt>
                <c:pt idx="1">
                  <c:v>W39</c:v>
                </c:pt>
                <c:pt idx="2">
                  <c:v>W41</c:v>
                </c:pt>
                <c:pt idx="3">
                  <c:v>W42</c:v>
                </c:pt>
                <c:pt idx="4">
                  <c:v>W43</c:v>
                </c:pt>
                <c:pt idx="5">
                  <c:v>W44</c:v>
                </c:pt>
              </c:strCache>
            </c:strRef>
          </c:cat>
          <c:val>
            <c:numRef>
              <c:f>'PM出量-南区'!$E$2:$E$7</c:f>
              <c:numCache>
                <c:formatCode>General</c:formatCode>
                <c:ptCount val="6"/>
                <c:pt idx="4">
                  <c:v>1</c:v>
                </c:pt>
              </c:numCache>
            </c:numRef>
          </c:val>
        </c:ser>
        <c:ser>
          <c:idx val="3"/>
          <c:order val="3"/>
          <c:tx>
            <c:strRef>
              <c:f>'PM出量-南区'!$F$1</c:f>
              <c:strCache>
                <c:ptCount val="1"/>
                <c:pt idx="0">
                  <c:v>TOF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'PM出量-南区'!$A$2:$A$7</c:f>
              <c:strCache>
                <c:ptCount val="6"/>
                <c:pt idx="0">
                  <c:v>W38</c:v>
                </c:pt>
                <c:pt idx="1">
                  <c:v>W39</c:v>
                </c:pt>
                <c:pt idx="2">
                  <c:v>W41</c:v>
                </c:pt>
                <c:pt idx="3">
                  <c:v>W42</c:v>
                </c:pt>
                <c:pt idx="4">
                  <c:v>W43</c:v>
                </c:pt>
                <c:pt idx="5">
                  <c:v>W44</c:v>
                </c:pt>
              </c:strCache>
            </c:strRef>
          </c:cat>
          <c:val>
            <c:numRef>
              <c:f>'PM出量-南区'!$F$2:$F$7</c:f>
              <c:numCache>
                <c:formatCode>General</c:formatCode>
                <c:ptCount val="6"/>
                <c:pt idx="4">
                  <c:v>1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6453664"/>
        <c:axId val="346454224"/>
      </c:barChart>
      <c:catAx>
        <c:axId val="34645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46454224"/>
        <c:crosses val="autoZero"/>
        <c:auto val="1"/>
        <c:lblAlgn val="ctr"/>
        <c:lblOffset val="100"/>
        <c:noMultiLvlLbl val="0"/>
      </c:catAx>
      <c:valAx>
        <c:axId val="34645422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46453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altLang="zh-CN" sz="1100" b="1" i="0" baseline="0"/>
              <a:t>PM Output</a:t>
            </a:r>
            <a:endParaRPr lang="zh-CN" altLang="zh-CN" sz="1100" b="1" i="0" baseline="0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'PM出量-全国'!$C$1</c:f>
              <c:strCache>
                <c:ptCount val="1"/>
                <c:pt idx="0">
                  <c:v>LC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'PM出量-全国'!$A$2:$A$7</c:f>
              <c:strCache>
                <c:ptCount val="6"/>
                <c:pt idx="0">
                  <c:v>W38</c:v>
                </c:pt>
                <c:pt idx="1">
                  <c:v>W39</c:v>
                </c:pt>
                <c:pt idx="2">
                  <c:v>W41</c:v>
                </c:pt>
                <c:pt idx="3">
                  <c:v>W42</c:v>
                </c:pt>
                <c:pt idx="4">
                  <c:v>W43</c:v>
                </c:pt>
                <c:pt idx="5">
                  <c:v>W44</c:v>
                </c:pt>
              </c:strCache>
            </c:strRef>
          </c:cat>
          <c:val>
            <c:numRef>
              <c:f>'PM出量-全国'!$C$2:$C$7</c:f>
              <c:numCache>
                <c:formatCode>General</c:formatCode>
                <c:ptCount val="6"/>
                <c:pt idx="0">
                  <c:v>44</c:v>
                </c:pt>
                <c:pt idx="1">
                  <c:v>76</c:v>
                </c:pt>
                <c:pt idx="2">
                  <c:v>42</c:v>
                </c:pt>
                <c:pt idx="3">
                  <c:v>69</c:v>
                </c:pt>
                <c:pt idx="4">
                  <c:v>31</c:v>
                </c:pt>
                <c:pt idx="5">
                  <c:v>57</c:v>
                </c:pt>
              </c:numCache>
            </c:numRef>
          </c:val>
        </c:ser>
        <c:ser>
          <c:idx val="1"/>
          <c:order val="1"/>
          <c:tx>
            <c:strRef>
              <c:f>'PM出量-全国'!$D$1</c:f>
              <c:strCache>
                <c:ptCount val="1"/>
                <c:pt idx="0">
                  <c:v>MS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'PM出量-全国'!$A$2:$A$7</c:f>
              <c:strCache>
                <c:ptCount val="6"/>
                <c:pt idx="0">
                  <c:v>W38</c:v>
                </c:pt>
                <c:pt idx="1">
                  <c:v>W39</c:v>
                </c:pt>
                <c:pt idx="2">
                  <c:v>W41</c:v>
                </c:pt>
                <c:pt idx="3">
                  <c:v>W42</c:v>
                </c:pt>
                <c:pt idx="4">
                  <c:v>W43</c:v>
                </c:pt>
                <c:pt idx="5">
                  <c:v>W44</c:v>
                </c:pt>
              </c:strCache>
            </c:strRef>
          </c:cat>
          <c:val>
            <c:numRef>
              <c:f>'PM出量-全国'!$D$2:$D$7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'PM出量-全国'!$E$1</c:f>
              <c:strCache>
                <c:ptCount val="1"/>
                <c:pt idx="0">
                  <c:v>Others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'PM出量-全国'!$A$2:$A$7</c:f>
              <c:strCache>
                <c:ptCount val="6"/>
                <c:pt idx="0">
                  <c:v>W38</c:v>
                </c:pt>
                <c:pt idx="1">
                  <c:v>W39</c:v>
                </c:pt>
                <c:pt idx="2">
                  <c:v>W41</c:v>
                </c:pt>
                <c:pt idx="3">
                  <c:v>W42</c:v>
                </c:pt>
                <c:pt idx="4">
                  <c:v>W43</c:v>
                </c:pt>
                <c:pt idx="5">
                  <c:v>W44</c:v>
                </c:pt>
              </c:strCache>
            </c:strRef>
          </c:cat>
          <c:val>
            <c:numRef>
              <c:f>'PM出量-全国'!$E$2:$E$7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</c:ser>
        <c:ser>
          <c:idx val="3"/>
          <c:order val="3"/>
          <c:tx>
            <c:strRef>
              <c:f>'PM出量-全国'!$F$1</c:f>
              <c:strCache>
                <c:ptCount val="1"/>
                <c:pt idx="0">
                  <c:v>TOF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'PM出量-全国'!$A$2:$A$7</c:f>
              <c:strCache>
                <c:ptCount val="6"/>
                <c:pt idx="0">
                  <c:v>W38</c:v>
                </c:pt>
                <c:pt idx="1">
                  <c:v>W39</c:v>
                </c:pt>
                <c:pt idx="2">
                  <c:v>W41</c:v>
                </c:pt>
                <c:pt idx="3">
                  <c:v>W42</c:v>
                </c:pt>
                <c:pt idx="4">
                  <c:v>W43</c:v>
                </c:pt>
                <c:pt idx="5">
                  <c:v>W44</c:v>
                </c:pt>
              </c:strCache>
            </c:strRef>
          </c:cat>
          <c:val>
            <c:numRef>
              <c:f>'PM出量-全国'!$F$2:$F$7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0958992"/>
        <c:axId val="350959552"/>
      </c:barChart>
      <c:catAx>
        <c:axId val="35095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50959552"/>
        <c:crosses val="autoZero"/>
        <c:auto val="1"/>
        <c:lblAlgn val="ctr"/>
        <c:lblOffset val="100"/>
        <c:noMultiLvlLbl val="0"/>
      </c:catAx>
      <c:valAx>
        <c:axId val="3509595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50958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/>
              <a:t>PM Increment</a:t>
            </a:r>
            <a:r>
              <a:rPr lang="zh-CN" altLang="zh-CN" sz="1800" b="1" i="0" baseline="0"/>
              <a:t>：</a:t>
            </a:r>
            <a:r>
              <a:rPr lang="en-US" altLang="zh-CN" sz="1800" b="1" i="0" baseline="0"/>
              <a:t>East</a:t>
            </a:r>
            <a:endParaRPr lang="zh-CN" altLang="zh-CN" sz="1800" b="1" i="0" baseline="0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'PM增量-东区'!$C$1</c:f>
              <c:strCache>
                <c:ptCount val="1"/>
                <c:pt idx="0">
                  <c:v>LC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'PM增量-东区'!$A$2:$A$6</c:f>
              <c:strCache>
                <c:ptCount val="5"/>
                <c:pt idx="0">
                  <c:v>W38</c:v>
                </c:pt>
                <c:pt idx="1">
                  <c:v>W39</c:v>
                </c:pt>
                <c:pt idx="2">
                  <c:v>W41</c:v>
                </c:pt>
                <c:pt idx="3">
                  <c:v>W42</c:v>
                </c:pt>
                <c:pt idx="4">
                  <c:v>W43</c:v>
                </c:pt>
              </c:strCache>
            </c:strRef>
          </c:cat>
          <c:val>
            <c:numRef>
              <c:f>'PM增量-东区'!$C$2:$C$6</c:f>
              <c:numCache>
                <c:formatCode>General</c:formatCode>
                <c:ptCount val="5"/>
                <c:pt idx="0">
                  <c:v>4</c:v>
                </c:pt>
                <c:pt idx="1">
                  <c:v>26</c:v>
                </c:pt>
                <c:pt idx="2">
                  <c:v>7</c:v>
                </c:pt>
                <c:pt idx="3">
                  <c:v>58</c:v>
                </c:pt>
                <c:pt idx="4">
                  <c:v>53</c:v>
                </c:pt>
              </c:numCache>
            </c:numRef>
          </c:val>
        </c:ser>
        <c:ser>
          <c:idx val="1"/>
          <c:order val="1"/>
          <c:tx>
            <c:strRef>
              <c:f>'PM增量-东区'!$D$1</c:f>
              <c:strCache>
                <c:ptCount val="1"/>
                <c:pt idx="0">
                  <c:v>MS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'PM增量-东区'!$A$2:$A$6</c:f>
              <c:strCache>
                <c:ptCount val="5"/>
                <c:pt idx="0">
                  <c:v>W38</c:v>
                </c:pt>
                <c:pt idx="1">
                  <c:v>W39</c:v>
                </c:pt>
                <c:pt idx="2">
                  <c:v>W41</c:v>
                </c:pt>
                <c:pt idx="3">
                  <c:v>W42</c:v>
                </c:pt>
                <c:pt idx="4">
                  <c:v>W43</c:v>
                </c:pt>
              </c:strCache>
            </c:strRef>
          </c:cat>
          <c:val>
            <c:numRef>
              <c:f>'PM增量-东区'!$D$2:$D$6</c:f>
              <c:numCache>
                <c:formatCode>General</c:formatCode>
                <c:ptCount val="5"/>
                <c:pt idx="1">
                  <c:v>5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</c:ser>
        <c:ser>
          <c:idx val="2"/>
          <c:order val="2"/>
          <c:tx>
            <c:strRef>
              <c:f>'PM增量-东区'!$E$1</c:f>
              <c:strCache>
                <c:ptCount val="1"/>
                <c:pt idx="0">
                  <c:v>TOF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'PM增量-东区'!$A$2:$A$6</c:f>
              <c:strCache>
                <c:ptCount val="5"/>
                <c:pt idx="0">
                  <c:v>W38</c:v>
                </c:pt>
                <c:pt idx="1">
                  <c:v>W39</c:v>
                </c:pt>
                <c:pt idx="2">
                  <c:v>W41</c:v>
                </c:pt>
                <c:pt idx="3">
                  <c:v>W42</c:v>
                </c:pt>
                <c:pt idx="4">
                  <c:v>W43</c:v>
                </c:pt>
              </c:strCache>
            </c:strRef>
          </c:cat>
          <c:val>
            <c:numRef>
              <c:f>'PM增量-东区'!$E$2:$E$6</c:f>
              <c:numCache>
                <c:formatCode>General</c:formatCode>
                <c:ptCount val="5"/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03810944"/>
        <c:axId val="203811504"/>
      </c:barChart>
      <c:catAx>
        <c:axId val="20381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3811504"/>
        <c:crosses val="autoZero"/>
        <c:auto val="1"/>
        <c:lblAlgn val="ctr"/>
        <c:lblOffset val="100"/>
        <c:noMultiLvlLbl val="0"/>
      </c:catAx>
      <c:valAx>
        <c:axId val="2038115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3810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/>
              <a:t>PM Increment</a:t>
            </a:r>
            <a:r>
              <a:rPr lang="zh-CN" altLang="zh-CN" sz="1800" b="1" i="0" baseline="0"/>
              <a:t>：</a:t>
            </a:r>
            <a:r>
              <a:rPr lang="en-US" altLang="zh-CN" sz="1800" b="1" i="0" baseline="0"/>
              <a:t>North</a:t>
            </a:r>
            <a:endParaRPr lang="zh-CN" altLang="zh-CN" sz="1800" b="1" i="0" baseline="0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'PM增量-北区'!$C$1</c:f>
              <c:strCache>
                <c:ptCount val="1"/>
                <c:pt idx="0">
                  <c:v>LC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'PM增量-北区'!$A$2:$A$6</c:f>
              <c:strCache>
                <c:ptCount val="5"/>
                <c:pt idx="0">
                  <c:v>W38</c:v>
                </c:pt>
                <c:pt idx="1">
                  <c:v>W39</c:v>
                </c:pt>
                <c:pt idx="2">
                  <c:v>W41</c:v>
                </c:pt>
                <c:pt idx="3">
                  <c:v>W42</c:v>
                </c:pt>
                <c:pt idx="4">
                  <c:v>W43</c:v>
                </c:pt>
              </c:strCache>
            </c:strRef>
          </c:cat>
          <c:val>
            <c:numRef>
              <c:f>'PM增量-北区'!$C$2:$C$6</c:f>
              <c:numCache>
                <c:formatCode>General</c:formatCode>
                <c:ptCount val="5"/>
                <c:pt idx="0">
                  <c:v>27</c:v>
                </c:pt>
                <c:pt idx="1">
                  <c:v>15</c:v>
                </c:pt>
                <c:pt idx="2">
                  <c:v>10</c:v>
                </c:pt>
                <c:pt idx="3">
                  <c:v>26</c:v>
                </c:pt>
                <c:pt idx="4">
                  <c:v>45</c:v>
                </c:pt>
              </c:numCache>
            </c:numRef>
          </c:val>
        </c:ser>
        <c:ser>
          <c:idx val="1"/>
          <c:order val="1"/>
          <c:tx>
            <c:strRef>
              <c:f>'PM增量-北区'!$D$1</c:f>
              <c:strCache>
                <c:ptCount val="1"/>
                <c:pt idx="0">
                  <c:v>MS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'PM增量-北区'!$A$2:$A$6</c:f>
              <c:strCache>
                <c:ptCount val="5"/>
                <c:pt idx="0">
                  <c:v>W38</c:v>
                </c:pt>
                <c:pt idx="1">
                  <c:v>W39</c:v>
                </c:pt>
                <c:pt idx="2">
                  <c:v>W41</c:v>
                </c:pt>
                <c:pt idx="3">
                  <c:v>W42</c:v>
                </c:pt>
                <c:pt idx="4">
                  <c:v>W43</c:v>
                </c:pt>
              </c:strCache>
            </c:strRef>
          </c:cat>
          <c:val>
            <c:numRef>
              <c:f>'PM增量-北区'!$D$2:$D$6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4">
                  <c:v>1</c:v>
                </c:pt>
              </c:numCache>
            </c:numRef>
          </c:val>
        </c:ser>
        <c:ser>
          <c:idx val="2"/>
          <c:order val="2"/>
          <c:tx>
            <c:strRef>
              <c:f>'PM增量-北区'!$E$1</c:f>
              <c:strCache>
                <c:ptCount val="1"/>
                <c:pt idx="0">
                  <c:v>TOF</c:v>
                </c:pt>
              </c:strCache>
            </c:strRef>
          </c:tx>
          <c:invertIfNegative val="0"/>
          <c:cat>
            <c:strRef>
              <c:f>'PM增量-北区'!$A$2:$A$6</c:f>
              <c:strCache>
                <c:ptCount val="5"/>
                <c:pt idx="0">
                  <c:v>W38</c:v>
                </c:pt>
                <c:pt idx="1">
                  <c:v>W39</c:v>
                </c:pt>
                <c:pt idx="2">
                  <c:v>W41</c:v>
                </c:pt>
                <c:pt idx="3">
                  <c:v>W42</c:v>
                </c:pt>
                <c:pt idx="4">
                  <c:v>W43</c:v>
                </c:pt>
              </c:strCache>
            </c:strRef>
          </c:cat>
          <c:val>
            <c:numRef>
              <c:f>'PM增量-北区'!$E$2:$E$6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347210960"/>
        <c:axId val="347199760"/>
      </c:barChart>
      <c:catAx>
        <c:axId val="34721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47199760"/>
        <c:crosses val="autoZero"/>
        <c:auto val="1"/>
        <c:lblAlgn val="ctr"/>
        <c:lblOffset val="100"/>
        <c:noMultiLvlLbl val="0"/>
      </c:catAx>
      <c:valAx>
        <c:axId val="34719976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47210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/>
              <a:t>PM Increment</a:t>
            </a:r>
            <a:r>
              <a:rPr lang="zh-CN" altLang="zh-CN" sz="1800" b="1" i="0" baseline="0"/>
              <a:t>：</a:t>
            </a:r>
            <a:r>
              <a:rPr lang="en-US" altLang="zh-CN" sz="1800" b="1" i="0" baseline="0"/>
              <a:t>South</a:t>
            </a:r>
            <a:endParaRPr lang="zh-CN" altLang="zh-CN" sz="1800" b="1" i="0" baseline="0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'PM增量-南区'!$C$1</c:f>
              <c:strCache>
                <c:ptCount val="1"/>
                <c:pt idx="0">
                  <c:v>LC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'PM增量-南区'!$A$2:$A$6</c:f>
              <c:strCache>
                <c:ptCount val="5"/>
                <c:pt idx="0">
                  <c:v>W38</c:v>
                </c:pt>
                <c:pt idx="1">
                  <c:v>W39</c:v>
                </c:pt>
                <c:pt idx="2">
                  <c:v>W41</c:v>
                </c:pt>
                <c:pt idx="3">
                  <c:v>W42</c:v>
                </c:pt>
                <c:pt idx="4">
                  <c:v>W43</c:v>
                </c:pt>
              </c:strCache>
            </c:strRef>
          </c:cat>
          <c:val>
            <c:numRef>
              <c:f>'PM增量-南区'!$C$2:$C$6</c:f>
              <c:numCache>
                <c:formatCode>General</c:formatCode>
                <c:ptCount val="5"/>
                <c:pt idx="0">
                  <c:v>4</c:v>
                </c:pt>
                <c:pt idx="1">
                  <c:v>0</c:v>
                </c:pt>
                <c:pt idx="2">
                  <c:v>23</c:v>
                </c:pt>
                <c:pt idx="3">
                  <c:v>19</c:v>
                </c:pt>
                <c:pt idx="4">
                  <c:v>3</c:v>
                </c:pt>
              </c:numCache>
            </c:numRef>
          </c:val>
        </c:ser>
        <c:ser>
          <c:idx val="1"/>
          <c:order val="1"/>
          <c:tx>
            <c:strRef>
              <c:f>'PM增量-南区'!$D$1</c:f>
              <c:strCache>
                <c:ptCount val="1"/>
                <c:pt idx="0">
                  <c:v>MS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'PM增量-南区'!$A$2:$A$6</c:f>
              <c:strCache>
                <c:ptCount val="5"/>
                <c:pt idx="0">
                  <c:v>W38</c:v>
                </c:pt>
                <c:pt idx="1">
                  <c:v>W39</c:v>
                </c:pt>
                <c:pt idx="2">
                  <c:v>W41</c:v>
                </c:pt>
                <c:pt idx="3">
                  <c:v>W42</c:v>
                </c:pt>
                <c:pt idx="4">
                  <c:v>W43</c:v>
                </c:pt>
              </c:strCache>
            </c:strRef>
          </c:cat>
          <c:val>
            <c:numRef>
              <c:f>'PM增量-南区'!$D$2:$D$6</c:f>
              <c:numCache>
                <c:formatCode>General</c:formatCode>
                <c:ptCount val="5"/>
                <c:pt idx="1">
                  <c:v>0</c:v>
                </c:pt>
                <c:pt idx="3">
                  <c:v>1</c:v>
                </c:pt>
                <c:pt idx="4">
                  <c:v>3</c:v>
                </c:pt>
              </c:numCache>
            </c:numRef>
          </c:val>
        </c:ser>
        <c:ser>
          <c:idx val="2"/>
          <c:order val="2"/>
          <c:tx>
            <c:strRef>
              <c:f>'PM增量-南区'!$E$1</c:f>
              <c:strCache>
                <c:ptCount val="1"/>
                <c:pt idx="0">
                  <c:v>TOF</c:v>
                </c:pt>
              </c:strCache>
            </c:strRef>
          </c:tx>
          <c:invertIfNegative val="0"/>
          <c:cat>
            <c:strRef>
              <c:f>'PM增量-南区'!$A$2:$A$6</c:f>
              <c:strCache>
                <c:ptCount val="5"/>
                <c:pt idx="0">
                  <c:v>W38</c:v>
                </c:pt>
                <c:pt idx="1">
                  <c:v>W39</c:v>
                </c:pt>
                <c:pt idx="2">
                  <c:v>W41</c:v>
                </c:pt>
                <c:pt idx="3">
                  <c:v>W42</c:v>
                </c:pt>
                <c:pt idx="4">
                  <c:v>W43</c:v>
                </c:pt>
              </c:strCache>
            </c:strRef>
          </c:cat>
          <c:val>
            <c:numRef>
              <c:f>'PM增量-南区'!$E$2:$E$6</c:f>
              <c:numCache>
                <c:formatCode>General</c:formatCode>
                <c:ptCount val="5"/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357061616"/>
        <c:axId val="357062176"/>
      </c:barChart>
      <c:catAx>
        <c:axId val="35706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57062176"/>
        <c:crosses val="autoZero"/>
        <c:auto val="1"/>
        <c:lblAlgn val="ctr"/>
        <c:lblOffset val="100"/>
        <c:noMultiLvlLbl val="0"/>
      </c:catAx>
      <c:valAx>
        <c:axId val="35706217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57061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/>
              <a:t>PM Increment</a:t>
            </a:r>
            <a:endParaRPr lang="zh-CN" altLang="zh-CN" sz="1800" b="1" i="0" baseline="0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'PM增量-全国'!$C$1</c:f>
              <c:strCache>
                <c:ptCount val="1"/>
                <c:pt idx="0">
                  <c:v>LC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'PM增量-全国'!$A$2:$A$6</c:f>
              <c:strCache>
                <c:ptCount val="5"/>
                <c:pt idx="0">
                  <c:v>W38</c:v>
                </c:pt>
                <c:pt idx="1">
                  <c:v>W39</c:v>
                </c:pt>
                <c:pt idx="2">
                  <c:v>W41</c:v>
                </c:pt>
                <c:pt idx="3">
                  <c:v>W42</c:v>
                </c:pt>
                <c:pt idx="4">
                  <c:v>W43</c:v>
                </c:pt>
              </c:strCache>
            </c:strRef>
          </c:cat>
          <c:val>
            <c:numRef>
              <c:f>'PM增量-全国'!$C$2:$C$6</c:f>
              <c:numCache>
                <c:formatCode>General</c:formatCode>
                <c:ptCount val="5"/>
                <c:pt idx="0">
                  <c:v>35</c:v>
                </c:pt>
                <c:pt idx="1">
                  <c:v>41</c:v>
                </c:pt>
                <c:pt idx="2">
                  <c:v>40</c:v>
                </c:pt>
                <c:pt idx="3">
                  <c:v>103</c:v>
                </c:pt>
                <c:pt idx="4">
                  <c:v>101</c:v>
                </c:pt>
              </c:numCache>
            </c:numRef>
          </c:val>
        </c:ser>
        <c:ser>
          <c:idx val="1"/>
          <c:order val="1"/>
          <c:tx>
            <c:strRef>
              <c:f>'PM增量-全国'!$D$1</c:f>
              <c:strCache>
                <c:ptCount val="1"/>
                <c:pt idx="0">
                  <c:v>MS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'PM增量-全国'!$A$2:$A$6</c:f>
              <c:strCache>
                <c:ptCount val="5"/>
                <c:pt idx="0">
                  <c:v>W38</c:v>
                </c:pt>
                <c:pt idx="1">
                  <c:v>W39</c:v>
                </c:pt>
                <c:pt idx="2">
                  <c:v>W41</c:v>
                </c:pt>
                <c:pt idx="3">
                  <c:v>W42</c:v>
                </c:pt>
                <c:pt idx="4">
                  <c:v>W43</c:v>
                </c:pt>
              </c:strCache>
            </c:strRef>
          </c:cat>
          <c:val>
            <c:numRef>
              <c:f>'PM增量-全国'!$D$2:$D$6</c:f>
              <c:numCache>
                <c:formatCode>General</c:formatCode>
                <c:ptCount val="5"/>
                <c:pt idx="0">
                  <c:v>1</c:v>
                </c:pt>
                <c:pt idx="1">
                  <c:v>6</c:v>
                </c:pt>
                <c:pt idx="2">
                  <c:v>0</c:v>
                </c:pt>
                <c:pt idx="3">
                  <c:v>5</c:v>
                </c:pt>
                <c:pt idx="4">
                  <c:v>8</c:v>
                </c:pt>
              </c:numCache>
            </c:numRef>
          </c:val>
        </c:ser>
        <c:ser>
          <c:idx val="2"/>
          <c:order val="2"/>
          <c:tx>
            <c:strRef>
              <c:f>'PM增量-全国'!$E$1</c:f>
              <c:strCache>
                <c:ptCount val="1"/>
                <c:pt idx="0">
                  <c:v>TOF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'PM增量-全国'!$A$2:$A$6</c:f>
              <c:strCache>
                <c:ptCount val="5"/>
                <c:pt idx="0">
                  <c:v>W38</c:v>
                </c:pt>
                <c:pt idx="1">
                  <c:v>W39</c:v>
                </c:pt>
                <c:pt idx="2">
                  <c:v>W41</c:v>
                </c:pt>
                <c:pt idx="3">
                  <c:v>W42</c:v>
                </c:pt>
                <c:pt idx="4">
                  <c:v>W43</c:v>
                </c:pt>
              </c:strCache>
            </c:strRef>
          </c:cat>
          <c:val>
            <c:numRef>
              <c:f>'PM增量-全国'!$E$2:$E$6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383293168"/>
        <c:axId val="383293728"/>
      </c:barChart>
      <c:catAx>
        <c:axId val="38329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83293728"/>
        <c:crosses val="autoZero"/>
        <c:auto val="1"/>
        <c:lblAlgn val="ctr"/>
        <c:lblOffset val="100"/>
        <c:noMultiLvlLbl val="0"/>
      </c:catAx>
      <c:valAx>
        <c:axId val="3832937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83293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u="none" strike="noStrike" baseline="0"/>
              <a:t>Ratio:East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PM进出量对比!$B$22</c:f>
              <c:strCache>
                <c:ptCount val="1"/>
                <c:pt idx="0">
                  <c:v>LC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PM进出量对比!$A$23:$A$27</c:f>
              <c:strCache>
                <c:ptCount val="5"/>
                <c:pt idx="0">
                  <c:v>W38</c:v>
                </c:pt>
                <c:pt idx="1">
                  <c:v>W39</c:v>
                </c:pt>
                <c:pt idx="2">
                  <c:v>W41</c:v>
                </c:pt>
                <c:pt idx="3">
                  <c:v>W42</c:v>
                </c:pt>
                <c:pt idx="4">
                  <c:v>W43</c:v>
                </c:pt>
              </c:strCache>
            </c:strRef>
          </c:cat>
          <c:val>
            <c:numRef>
              <c:f>PM进出量对比!$B$23:$B$27</c:f>
              <c:numCache>
                <c:formatCode>0.00_);[Red]\(0.00\)</c:formatCode>
                <c:ptCount val="5"/>
                <c:pt idx="0">
                  <c:v>0.14814814814814814</c:v>
                </c:pt>
                <c:pt idx="1">
                  <c:v>0.53061224489795922</c:v>
                </c:pt>
                <c:pt idx="2">
                  <c:v>0.31818181818181818</c:v>
                </c:pt>
                <c:pt idx="3">
                  <c:v>1.3809523809523809</c:v>
                </c:pt>
                <c:pt idx="4">
                  <c:v>5.8888888888888893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PM进出量对比!$C$22</c:f>
              <c:strCache>
                <c:ptCount val="1"/>
                <c:pt idx="0">
                  <c:v>MS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PM进出量对比!$A$23:$A$27</c:f>
              <c:strCache>
                <c:ptCount val="5"/>
                <c:pt idx="0">
                  <c:v>W38</c:v>
                </c:pt>
                <c:pt idx="1">
                  <c:v>W39</c:v>
                </c:pt>
                <c:pt idx="2">
                  <c:v>W41</c:v>
                </c:pt>
                <c:pt idx="3">
                  <c:v>W42</c:v>
                </c:pt>
                <c:pt idx="4">
                  <c:v>W43</c:v>
                </c:pt>
              </c:strCache>
            </c:strRef>
          </c:cat>
          <c:val>
            <c:numRef>
              <c:f>PM进出量对比!$C$23:$C$27</c:f>
              <c:numCache>
                <c:formatCode>0.00_);[Red]\(0.00\)</c:formatCode>
                <c:ptCount val="5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PM进出量对比!$D$22</c:f>
              <c:strCache>
                <c:ptCount val="1"/>
                <c:pt idx="0">
                  <c:v>Others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PM进出量对比!$A$23:$A$27</c:f>
              <c:strCache>
                <c:ptCount val="5"/>
                <c:pt idx="0">
                  <c:v>W38</c:v>
                </c:pt>
                <c:pt idx="1">
                  <c:v>W39</c:v>
                </c:pt>
                <c:pt idx="2">
                  <c:v>W41</c:v>
                </c:pt>
                <c:pt idx="3">
                  <c:v>W42</c:v>
                </c:pt>
                <c:pt idx="4">
                  <c:v>W43</c:v>
                </c:pt>
              </c:strCache>
            </c:strRef>
          </c:cat>
          <c:val>
            <c:numRef>
              <c:f>PM进出量对比!$D$23:$D$27</c:f>
              <c:numCache>
                <c:formatCode>0.00_);[Red]\(0.00\)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PM进出量对比!$E$22</c:f>
              <c:strCache>
                <c:ptCount val="1"/>
                <c:pt idx="0">
                  <c:v>TOF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PM进出量对比!$A$23:$A$27</c:f>
              <c:strCache>
                <c:ptCount val="5"/>
                <c:pt idx="0">
                  <c:v>W38</c:v>
                </c:pt>
                <c:pt idx="1">
                  <c:v>W39</c:v>
                </c:pt>
                <c:pt idx="2">
                  <c:v>W41</c:v>
                </c:pt>
                <c:pt idx="3">
                  <c:v>W42</c:v>
                </c:pt>
                <c:pt idx="4">
                  <c:v>W43</c:v>
                </c:pt>
              </c:strCache>
            </c:strRef>
          </c:cat>
          <c:val>
            <c:numRef>
              <c:f>PM进出量对比!$E$23:$E$27</c:f>
              <c:numCache>
                <c:formatCode>0.00_);[Red]\(0.00\)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210672"/>
        <c:axId val="202211232"/>
      </c:lineChart>
      <c:catAx>
        <c:axId val="202210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211232"/>
        <c:crosses val="autoZero"/>
        <c:auto val="1"/>
        <c:lblAlgn val="ctr"/>
        <c:lblOffset val="100"/>
        <c:noMultiLvlLbl val="0"/>
      </c:catAx>
      <c:valAx>
        <c:axId val="202211232"/>
        <c:scaling>
          <c:orientation val="minMax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crossAx val="202210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21</xdr:row>
      <xdr:rowOff>121920</xdr:rowOff>
    </xdr:from>
    <xdr:to>
      <xdr:col>7</xdr:col>
      <xdr:colOff>373380</xdr:colOff>
      <xdr:row>36</xdr:row>
      <xdr:rowOff>121920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91440</xdr:rowOff>
    </xdr:from>
    <xdr:to>
      <xdr:col>7</xdr:col>
      <xdr:colOff>68580</xdr:colOff>
      <xdr:row>36</xdr:row>
      <xdr:rowOff>91440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121920</xdr:rowOff>
    </xdr:from>
    <xdr:to>
      <xdr:col>7</xdr:col>
      <xdr:colOff>0</xdr:colOff>
      <xdr:row>36</xdr:row>
      <xdr:rowOff>121920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23</xdr:row>
      <xdr:rowOff>7620</xdr:rowOff>
    </xdr:from>
    <xdr:to>
      <xdr:col>7</xdr:col>
      <xdr:colOff>388620</xdr:colOff>
      <xdr:row>38</xdr:row>
      <xdr:rowOff>7620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167640</xdr:rowOff>
    </xdr:from>
    <xdr:to>
      <xdr:col>5</xdr:col>
      <xdr:colOff>0</xdr:colOff>
      <xdr:row>34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167640</xdr:rowOff>
    </xdr:from>
    <xdr:to>
      <xdr:col>5</xdr:col>
      <xdr:colOff>0</xdr:colOff>
      <xdr:row>34</xdr:row>
      <xdr:rowOff>22860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129540</xdr:rowOff>
    </xdr:from>
    <xdr:to>
      <xdr:col>4</xdr:col>
      <xdr:colOff>594360</xdr:colOff>
      <xdr:row>33</xdr:row>
      <xdr:rowOff>175260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53340</xdr:rowOff>
    </xdr:from>
    <xdr:to>
      <xdr:col>5</xdr:col>
      <xdr:colOff>160020</xdr:colOff>
      <xdr:row>34</xdr:row>
      <xdr:rowOff>38100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192912</xdr:colOff>
      <xdr:row>28</xdr:row>
      <xdr:rowOff>86810</xdr:rowOff>
    </xdr:from>
    <xdr:to>
      <xdr:col>7</xdr:col>
      <xdr:colOff>511216</xdr:colOff>
      <xdr:row>43</xdr:row>
      <xdr:rowOff>77165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559443</xdr:colOff>
      <xdr:row>28</xdr:row>
      <xdr:rowOff>19291</xdr:rowOff>
    </xdr:from>
    <xdr:to>
      <xdr:col>44</xdr:col>
      <xdr:colOff>270076</xdr:colOff>
      <xdr:row>43</xdr:row>
      <xdr:rowOff>9646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55</xdr:col>
      <xdr:colOff>453341</xdr:colOff>
      <xdr:row>28</xdr:row>
      <xdr:rowOff>67519</xdr:rowOff>
    </xdr:from>
    <xdr:to>
      <xdr:col>63</xdr:col>
      <xdr:colOff>163974</xdr:colOff>
      <xdr:row>43</xdr:row>
      <xdr:rowOff>57874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241140</xdr:colOff>
      <xdr:row>29</xdr:row>
      <xdr:rowOff>67520</xdr:rowOff>
    </xdr:from>
    <xdr:to>
      <xdr:col>25</xdr:col>
      <xdr:colOff>559444</xdr:colOff>
      <xdr:row>44</xdr:row>
      <xdr:rowOff>57874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F18"/>
  <sheetViews>
    <sheetView tabSelected="1" topLeftCell="A4" zoomScale="85" zoomScaleNormal="85" workbookViewId="0">
      <selection sqref="A1:XFD1"/>
    </sheetView>
  </sheetViews>
  <sheetFormatPr defaultRowHeight="13.5" x14ac:dyDescent="0.15"/>
  <sheetData>
    <row r="1" spans="1:6" x14ac:dyDescent="0.15">
      <c r="A1" s="13" t="s">
        <v>0</v>
      </c>
      <c r="B1" s="13" t="s">
        <v>1</v>
      </c>
      <c r="C1" s="14" t="s">
        <v>2</v>
      </c>
      <c r="D1" s="15" t="s">
        <v>3</v>
      </c>
      <c r="E1" s="15" t="s">
        <v>4</v>
      </c>
      <c r="F1" s="16" t="s">
        <v>5</v>
      </c>
    </row>
    <row r="2" spans="1:6" x14ac:dyDescent="0.15">
      <c r="A2" s="17" t="s">
        <v>6</v>
      </c>
      <c r="B2" s="17">
        <f t="shared" ref="B2:B7" si="0">SUM(C2:F2)</f>
        <v>31</v>
      </c>
      <c r="C2" s="18">
        <v>27</v>
      </c>
      <c r="D2" s="19">
        <v>2</v>
      </c>
      <c r="E2" s="19">
        <v>2</v>
      </c>
      <c r="F2" s="20"/>
    </row>
    <row r="3" spans="1:6" x14ac:dyDescent="0.15">
      <c r="A3" s="17" t="s">
        <v>7</v>
      </c>
      <c r="B3" s="17">
        <f t="shared" si="0"/>
        <v>52</v>
      </c>
      <c r="C3" s="18">
        <v>49</v>
      </c>
      <c r="D3" s="19">
        <v>1</v>
      </c>
      <c r="E3" s="19"/>
      <c r="F3" s="20">
        <v>2</v>
      </c>
    </row>
    <row r="4" spans="1:6" x14ac:dyDescent="0.15">
      <c r="A4" s="17" t="s">
        <v>8</v>
      </c>
      <c r="B4" s="17">
        <f t="shared" si="0"/>
        <v>25</v>
      </c>
      <c r="C4" s="18">
        <v>22</v>
      </c>
      <c r="D4" s="19">
        <v>3</v>
      </c>
      <c r="E4" s="19"/>
      <c r="F4" s="20"/>
    </row>
    <row r="5" spans="1:6" x14ac:dyDescent="0.15">
      <c r="A5" s="21" t="s">
        <v>23</v>
      </c>
      <c r="B5" s="17">
        <f t="shared" si="0"/>
        <v>44</v>
      </c>
      <c r="C5" s="22">
        <v>42</v>
      </c>
      <c r="D5" s="23">
        <v>1</v>
      </c>
      <c r="E5" s="23"/>
      <c r="F5" s="24">
        <v>1</v>
      </c>
    </row>
    <row r="6" spans="1:6" x14ac:dyDescent="0.15">
      <c r="A6" s="21" t="s">
        <v>10</v>
      </c>
      <c r="B6" s="17">
        <f t="shared" si="0"/>
        <v>12</v>
      </c>
      <c r="C6" s="22">
        <v>9</v>
      </c>
      <c r="D6" s="25"/>
      <c r="E6" s="25">
        <v>2</v>
      </c>
      <c r="F6" s="26">
        <v>1</v>
      </c>
    </row>
    <row r="7" spans="1:6" x14ac:dyDescent="0.15">
      <c r="A7" s="21" t="s">
        <v>11</v>
      </c>
      <c r="B7" s="17">
        <f t="shared" si="0"/>
        <v>17</v>
      </c>
      <c r="C7" s="22">
        <v>16</v>
      </c>
      <c r="D7" s="25"/>
      <c r="E7" s="25">
        <v>1</v>
      </c>
      <c r="F7" s="26"/>
    </row>
    <row r="8" spans="1:6" x14ac:dyDescent="0.15">
      <c r="A8" s="21" t="s">
        <v>12</v>
      </c>
      <c r="B8" s="17"/>
      <c r="C8" s="22"/>
      <c r="D8" s="25"/>
      <c r="E8" s="25"/>
      <c r="F8" s="26"/>
    </row>
    <row r="9" spans="1:6" x14ac:dyDescent="0.15">
      <c r="A9" s="21" t="s">
        <v>13</v>
      </c>
      <c r="B9" s="17"/>
      <c r="C9" s="22"/>
      <c r="D9" s="25"/>
      <c r="E9" s="25"/>
      <c r="F9" s="26"/>
    </row>
    <row r="10" spans="1:6" x14ac:dyDescent="0.15">
      <c r="A10" s="21" t="s">
        <v>14</v>
      </c>
      <c r="B10" s="17"/>
      <c r="C10" s="22"/>
      <c r="D10" s="25"/>
      <c r="E10" s="25"/>
      <c r="F10" s="26"/>
    </row>
    <row r="11" spans="1:6" x14ac:dyDescent="0.15">
      <c r="A11" s="21" t="s">
        <v>15</v>
      </c>
      <c r="B11" s="17"/>
      <c r="C11" s="22"/>
      <c r="D11" s="25"/>
      <c r="E11" s="25"/>
      <c r="F11" s="26"/>
    </row>
    <row r="12" spans="1:6" x14ac:dyDescent="0.15">
      <c r="A12" s="21" t="s">
        <v>16</v>
      </c>
      <c r="B12" s="17"/>
      <c r="C12" s="22"/>
      <c r="D12" s="25"/>
      <c r="E12" s="25"/>
      <c r="F12" s="26"/>
    </row>
    <row r="13" spans="1:6" x14ac:dyDescent="0.15">
      <c r="A13" s="21" t="s">
        <v>17</v>
      </c>
      <c r="B13" s="17"/>
      <c r="C13" s="22"/>
      <c r="D13" s="25"/>
      <c r="E13" s="25"/>
      <c r="F13" s="26"/>
    </row>
    <row r="14" spans="1:6" x14ac:dyDescent="0.15">
      <c r="A14" s="21" t="s">
        <v>18</v>
      </c>
      <c r="B14" s="17"/>
      <c r="C14" s="22"/>
      <c r="D14" s="25"/>
      <c r="E14" s="25"/>
      <c r="F14" s="26"/>
    </row>
    <row r="15" spans="1:6" x14ac:dyDescent="0.15">
      <c r="A15" s="21" t="s">
        <v>19</v>
      </c>
      <c r="B15" s="17"/>
      <c r="C15" s="22"/>
      <c r="D15" s="25"/>
      <c r="E15" s="25"/>
      <c r="F15" s="26"/>
    </row>
    <row r="16" spans="1:6" x14ac:dyDescent="0.15">
      <c r="A16" s="21" t="s">
        <v>21</v>
      </c>
      <c r="B16" s="17"/>
      <c r="C16" s="22"/>
      <c r="D16" s="25"/>
      <c r="E16" s="25"/>
      <c r="F16" s="26"/>
    </row>
    <row r="17" spans="1:6" x14ac:dyDescent="0.15">
      <c r="A17" s="21" t="s">
        <v>22</v>
      </c>
      <c r="B17" s="17"/>
      <c r="C17" s="22"/>
      <c r="D17" s="25"/>
      <c r="E17" s="25"/>
      <c r="F17" s="26"/>
    </row>
    <row r="18" spans="1:6" ht="14.25" thickBot="1" x14ac:dyDescent="0.2">
      <c r="A18" s="27" t="s">
        <v>20</v>
      </c>
      <c r="B18" s="17">
        <f>SUM(C18:F18)</f>
        <v>181</v>
      </c>
      <c r="C18" s="28">
        <f>SUM(C2:C17)</f>
        <v>165</v>
      </c>
      <c r="D18" s="28">
        <f t="shared" ref="D18:F18" si="1">SUM(D2:D17)</f>
        <v>7</v>
      </c>
      <c r="E18" s="28">
        <f t="shared" si="1"/>
        <v>5</v>
      </c>
      <c r="F18" s="28">
        <f t="shared" si="1"/>
        <v>4</v>
      </c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F18"/>
  <sheetViews>
    <sheetView zoomScale="85" zoomScaleNormal="85" workbookViewId="0">
      <selection sqref="A1:XFD1"/>
    </sheetView>
  </sheetViews>
  <sheetFormatPr defaultRowHeight="13.5" x14ac:dyDescent="0.15"/>
  <sheetData>
    <row r="1" spans="1:6" x14ac:dyDescent="0.15">
      <c r="A1" s="13" t="s">
        <v>0</v>
      </c>
      <c r="B1" s="13" t="s">
        <v>1</v>
      </c>
      <c r="C1" s="14" t="s">
        <v>2</v>
      </c>
      <c r="D1" s="15" t="s">
        <v>3</v>
      </c>
      <c r="E1" s="15" t="s">
        <v>4</v>
      </c>
      <c r="F1" s="16" t="s">
        <v>5</v>
      </c>
    </row>
    <row r="2" spans="1:6" x14ac:dyDescent="0.15">
      <c r="A2" s="17" t="s">
        <v>6</v>
      </c>
      <c r="B2" s="17">
        <f t="shared" ref="B2:B7" si="0">SUM(C2:F2)</f>
        <v>10</v>
      </c>
      <c r="C2" s="18">
        <v>10</v>
      </c>
      <c r="D2" s="19"/>
      <c r="E2" s="19"/>
      <c r="F2" s="20"/>
    </row>
    <row r="3" spans="1:6" x14ac:dyDescent="0.15">
      <c r="A3" s="17" t="s">
        <v>7</v>
      </c>
      <c r="B3" s="17">
        <f t="shared" si="0"/>
        <v>11</v>
      </c>
      <c r="C3" s="18">
        <v>10</v>
      </c>
      <c r="D3" s="19"/>
      <c r="E3" s="19"/>
      <c r="F3" s="20">
        <v>1</v>
      </c>
    </row>
    <row r="4" spans="1:6" x14ac:dyDescent="0.15">
      <c r="A4" s="17" t="s">
        <v>8</v>
      </c>
      <c r="B4" s="17">
        <f t="shared" si="0"/>
        <v>13</v>
      </c>
      <c r="C4" s="18">
        <v>12</v>
      </c>
      <c r="D4" s="19">
        <v>1</v>
      </c>
      <c r="E4" s="19"/>
      <c r="F4" s="20"/>
    </row>
    <row r="5" spans="1:6" x14ac:dyDescent="0.15">
      <c r="A5" s="21" t="s">
        <v>23</v>
      </c>
      <c r="B5" s="17">
        <f t="shared" si="0"/>
        <v>24</v>
      </c>
      <c r="C5" s="22">
        <v>22</v>
      </c>
      <c r="D5" s="23">
        <v>2</v>
      </c>
      <c r="E5" s="23"/>
      <c r="F5" s="24"/>
    </row>
    <row r="6" spans="1:6" x14ac:dyDescent="0.15">
      <c r="A6" s="21" t="s">
        <v>10</v>
      </c>
      <c r="B6" s="17">
        <f t="shared" si="0"/>
        <v>18</v>
      </c>
      <c r="C6" s="22">
        <v>14</v>
      </c>
      <c r="D6" s="25">
        <v>3</v>
      </c>
      <c r="E6" s="25">
        <v>1</v>
      </c>
      <c r="F6" s="26"/>
    </row>
    <row r="7" spans="1:6" x14ac:dyDescent="0.15">
      <c r="A7" s="21" t="s">
        <v>11</v>
      </c>
      <c r="B7" s="17">
        <f t="shared" si="0"/>
        <v>16</v>
      </c>
      <c r="C7" s="22">
        <v>16</v>
      </c>
      <c r="D7" s="25"/>
      <c r="E7" s="25"/>
      <c r="F7" s="26"/>
    </row>
    <row r="8" spans="1:6" x14ac:dyDescent="0.15">
      <c r="A8" s="21" t="s">
        <v>12</v>
      </c>
      <c r="B8" s="17"/>
      <c r="C8" s="22"/>
      <c r="D8" s="25"/>
      <c r="E8" s="25"/>
      <c r="F8" s="26"/>
    </row>
    <row r="9" spans="1:6" x14ac:dyDescent="0.15">
      <c r="A9" s="21" t="s">
        <v>13</v>
      </c>
      <c r="B9" s="17"/>
      <c r="C9" s="22"/>
      <c r="D9" s="25"/>
      <c r="E9" s="25"/>
      <c r="F9" s="26"/>
    </row>
    <row r="10" spans="1:6" x14ac:dyDescent="0.15">
      <c r="A10" s="21" t="s">
        <v>14</v>
      </c>
      <c r="B10" s="17"/>
      <c r="C10" s="22"/>
      <c r="D10" s="25"/>
      <c r="E10" s="25"/>
      <c r="F10" s="26"/>
    </row>
    <row r="11" spans="1:6" x14ac:dyDescent="0.15">
      <c r="A11" s="21" t="s">
        <v>15</v>
      </c>
      <c r="B11" s="17"/>
      <c r="C11" s="22"/>
      <c r="D11" s="25"/>
      <c r="E11" s="25"/>
      <c r="F11" s="26"/>
    </row>
    <row r="12" spans="1:6" x14ac:dyDescent="0.15">
      <c r="A12" s="21" t="s">
        <v>16</v>
      </c>
      <c r="B12" s="17"/>
      <c r="C12" s="22"/>
      <c r="D12" s="25"/>
      <c r="E12" s="25"/>
      <c r="F12" s="26"/>
    </row>
    <row r="13" spans="1:6" x14ac:dyDescent="0.15">
      <c r="A13" s="21" t="s">
        <v>17</v>
      </c>
      <c r="B13" s="17"/>
      <c r="C13" s="22"/>
      <c r="D13" s="25"/>
      <c r="E13" s="25"/>
      <c r="F13" s="26"/>
    </row>
    <row r="14" spans="1:6" x14ac:dyDescent="0.15">
      <c r="A14" s="21" t="s">
        <v>18</v>
      </c>
      <c r="B14" s="17"/>
      <c r="C14" s="22"/>
      <c r="D14" s="25"/>
      <c r="E14" s="25"/>
      <c r="F14" s="26"/>
    </row>
    <row r="15" spans="1:6" x14ac:dyDescent="0.15">
      <c r="A15" s="21" t="s">
        <v>19</v>
      </c>
      <c r="B15" s="17"/>
      <c r="C15" s="22"/>
      <c r="D15" s="25"/>
      <c r="E15" s="25"/>
      <c r="F15" s="26"/>
    </row>
    <row r="16" spans="1:6" x14ac:dyDescent="0.15">
      <c r="A16" s="21" t="s">
        <v>21</v>
      </c>
      <c r="B16" s="17"/>
      <c r="C16" s="22"/>
      <c r="D16" s="25"/>
      <c r="E16" s="25"/>
      <c r="F16" s="26"/>
    </row>
    <row r="17" spans="1:6" x14ac:dyDescent="0.15">
      <c r="A17" s="21" t="s">
        <v>22</v>
      </c>
      <c r="B17" s="17"/>
      <c r="C17" s="22"/>
      <c r="D17" s="25"/>
      <c r="E17" s="25"/>
      <c r="F17" s="26"/>
    </row>
    <row r="18" spans="1:6" ht="14.25" thickBot="1" x14ac:dyDescent="0.2">
      <c r="A18" s="27" t="s">
        <v>20</v>
      </c>
      <c r="B18" s="17">
        <f>SUM(C18:F18)</f>
        <v>92</v>
      </c>
      <c r="C18" s="28">
        <f>SUM(C2:C17)</f>
        <v>84</v>
      </c>
      <c r="D18" s="28">
        <f t="shared" ref="D18:F18" si="1">SUM(D2:D17)</f>
        <v>6</v>
      </c>
      <c r="E18" s="28">
        <f t="shared" si="1"/>
        <v>1</v>
      </c>
      <c r="F18" s="28">
        <f t="shared" si="1"/>
        <v>1</v>
      </c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F18"/>
  <sheetViews>
    <sheetView zoomScale="85" zoomScaleNormal="85" workbookViewId="0">
      <selection sqref="A1:XFD1"/>
    </sheetView>
  </sheetViews>
  <sheetFormatPr defaultRowHeight="13.5" x14ac:dyDescent="0.15"/>
  <sheetData>
    <row r="1" spans="1:6" x14ac:dyDescent="0.15">
      <c r="A1" s="13" t="s">
        <v>0</v>
      </c>
      <c r="B1" s="13" t="s">
        <v>1</v>
      </c>
      <c r="C1" s="14" t="s">
        <v>2</v>
      </c>
      <c r="D1" s="15" t="s">
        <v>3</v>
      </c>
      <c r="E1" s="15" t="s">
        <v>4</v>
      </c>
      <c r="F1" s="16" t="s">
        <v>5</v>
      </c>
    </row>
    <row r="2" spans="1:6" x14ac:dyDescent="0.15">
      <c r="A2" s="17" t="s">
        <v>6</v>
      </c>
      <c r="B2" s="17">
        <f t="shared" ref="B2:B7" si="0">SUM(C2:F2)</f>
        <v>7</v>
      </c>
      <c r="C2" s="18">
        <v>7</v>
      </c>
      <c r="D2" s="19"/>
      <c r="E2" s="19"/>
      <c r="F2" s="20"/>
    </row>
    <row r="3" spans="1:6" x14ac:dyDescent="0.15">
      <c r="A3" s="17" t="s">
        <v>7</v>
      </c>
      <c r="B3" s="17">
        <f t="shared" si="0"/>
        <v>17</v>
      </c>
      <c r="C3" s="18">
        <v>17</v>
      </c>
      <c r="D3" s="19"/>
      <c r="E3" s="19"/>
      <c r="F3" s="20"/>
    </row>
    <row r="4" spans="1:6" x14ac:dyDescent="0.15">
      <c r="A4" s="17" t="s">
        <v>8</v>
      </c>
      <c r="B4" s="17">
        <f t="shared" si="0"/>
        <v>9</v>
      </c>
      <c r="C4" s="18">
        <v>8</v>
      </c>
      <c r="D4" s="19">
        <v>1</v>
      </c>
      <c r="E4" s="19"/>
      <c r="F4" s="20"/>
    </row>
    <row r="5" spans="1:6" x14ac:dyDescent="0.15">
      <c r="A5" s="21" t="s">
        <v>23</v>
      </c>
      <c r="B5" s="17">
        <f t="shared" si="0"/>
        <v>6</v>
      </c>
      <c r="C5" s="22">
        <v>5</v>
      </c>
      <c r="D5" s="23">
        <v>1</v>
      </c>
      <c r="E5" s="23"/>
      <c r="F5" s="24"/>
    </row>
    <row r="6" spans="1:6" x14ac:dyDescent="0.15">
      <c r="A6" s="21" t="s">
        <v>10</v>
      </c>
      <c r="B6" s="17">
        <f t="shared" si="0"/>
        <v>12</v>
      </c>
      <c r="C6" s="22">
        <v>8</v>
      </c>
      <c r="D6" s="25">
        <v>2</v>
      </c>
      <c r="E6" s="25">
        <v>1</v>
      </c>
      <c r="F6" s="26">
        <v>1</v>
      </c>
    </row>
    <row r="7" spans="1:6" x14ac:dyDescent="0.15">
      <c r="A7" s="21" t="s">
        <v>11</v>
      </c>
      <c r="B7" s="17">
        <f t="shared" si="0"/>
        <v>26</v>
      </c>
      <c r="C7" s="22">
        <v>25</v>
      </c>
      <c r="D7" s="25"/>
      <c r="E7" s="25"/>
      <c r="F7" s="26">
        <v>1</v>
      </c>
    </row>
    <row r="8" spans="1:6" x14ac:dyDescent="0.15">
      <c r="A8" s="21" t="s">
        <v>12</v>
      </c>
      <c r="B8" s="17"/>
      <c r="C8" s="22"/>
      <c r="D8" s="25"/>
      <c r="E8" s="25"/>
      <c r="F8" s="26"/>
    </row>
    <row r="9" spans="1:6" x14ac:dyDescent="0.15">
      <c r="A9" s="21" t="s">
        <v>13</v>
      </c>
      <c r="B9" s="17"/>
      <c r="C9" s="22"/>
      <c r="D9" s="25"/>
      <c r="E9" s="25"/>
      <c r="F9" s="26"/>
    </row>
    <row r="10" spans="1:6" x14ac:dyDescent="0.15">
      <c r="A10" s="21" t="s">
        <v>14</v>
      </c>
      <c r="B10" s="17"/>
      <c r="C10" s="22"/>
      <c r="D10" s="25"/>
      <c r="E10" s="25"/>
      <c r="F10" s="26"/>
    </row>
    <row r="11" spans="1:6" x14ac:dyDescent="0.15">
      <c r="A11" s="21" t="s">
        <v>15</v>
      </c>
      <c r="B11" s="17"/>
      <c r="C11" s="22"/>
      <c r="D11" s="25"/>
      <c r="E11" s="25"/>
      <c r="F11" s="26"/>
    </row>
    <row r="12" spans="1:6" x14ac:dyDescent="0.15">
      <c r="A12" s="21" t="s">
        <v>16</v>
      </c>
      <c r="B12" s="17"/>
      <c r="C12" s="22"/>
      <c r="D12" s="25"/>
      <c r="E12" s="25"/>
      <c r="F12" s="26"/>
    </row>
    <row r="13" spans="1:6" x14ac:dyDescent="0.15">
      <c r="A13" s="21" t="s">
        <v>17</v>
      </c>
      <c r="B13" s="17"/>
      <c r="C13" s="22"/>
      <c r="D13" s="25"/>
      <c r="E13" s="25"/>
      <c r="F13" s="26"/>
    </row>
    <row r="14" spans="1:6" x14ac:dyDescent="0.15">
      <c r="A14" s="21" t="s">
        <v>18</v>
      </c>
      <c r="B14" s="17"/>
      <c r="C14" s="22"/>
      <c r="D14" s="25"/>
      <c r="E14" s="25"/>
      <c r="F14" s="26"/>
    </row>
    <row r="15" spans="1:6" x14ac:dyDescent="0.15">
      <c r="A15" s="21" t="s">
        <v>19</v>
      </c>
      <c r="B15" s="17"/>
      <c r="C15" s="22"/>
      <c r="D15" s="25"/>
      <c r="E15" s="25"/>
      <c r="F15" s="26"/>
    </row>
    <row r="16" spans="1:6" x14ac:dyDescent="0.15">
      <c r="A16" s="21" t="s">
        <v>21</v>
      </c>
      <c r="B16" s="17"/>
      <c r="C16" s="22"/>
      <c r="D16" s="25"/>
      <c r="E16" s="25"/>
      <c r="F16" s="26"/>
    </row>
    <row r="17" spans="1:6" x14ac:dyDescent="0.15">
      <c r="A17" s="21" t="s">
        <v>22</v>
      </c>
      <c r="B17" s="17"/>
      <c r="C17" s="22"/>
      <c r="D17" s="25"/>
      <c r="E17" s="25"/>
      <c r="F17" s="26"/>
    </row>
    <row r="18" spans="1:6" ht="14.25" thickBot="1" x14ac:dyDescent="0.2">
      <c r="A18" s="27" t="s">
        <v>20</v>
      </c>
      <c r="B18" s="17">
        <f>SUM(C18:F18)</f>
        <v>77</v>
      </c>
      <c r="C18" s="28">
        <f>SUM(C2:C17)</f>
        <v>70</v>
      </c>
      <c r="D18" s="28">
        <f t="shared" ref="D18:F18" si="1">SUM(D2:D17)</f>
        <v>4</v>
      </c>
      <c r="E18" s="28">
        <f t="shared" si="1"/>
        <v>1</v>
      </c>
      <c r="F18" s="28">
        <f t="shared" si="1"/>
        <v>2</v>
      </c>
    </row>
  </sheetData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F18"/>
  <sheetViews>
    <sheetView zoomScale="85" zoomScaleNormal="85" workbookViewId="0">
      <selection sqref="A1:XFD1"/>
    </sheetView>
  </sheetViews>
  <sheetFormatPr defaultRowHeight="13.5" x14ac:dyDescent="0.15"/>
  <sheetData>
    <row r="1" spans="1:6" x14ac:dyDescent="0.15">
      <c r="A1" s="13" t="s">
        <v>0</v>
      </c>
      <c r="B1" s="13" t="s">
        <v>1</v>
      </c>
      <c r="C1" s="14" t="s">
        <v>2</v>
      </c>
      <c r="D1" s="15" t="s">
        <v>3</v>
      </c>
      <c r="E1" s="15" t="s">
        <v>4</v>
      </c>
      <c r="F1" s="16" t="s">
        <v>5</v>
      </c>
    </row>
    <row r="2" spans="1:6" x14ac:dyDescent="0.15">
      <c r="A2" s="17" t="s">
        <v>6</v>
      </c>
      <c r="B2" s="17">
        <v>48</v>
      </c>
      <c r="C2" s="18">
        <v>44</v>
      </c>
      <c r="D2" s="18">
        <v>2</v>
      </c>
      <c r="E2" s="18">
        <v>2</v>
      </c>
      <c r="F2" s="18">
        <v>0</v>
      </c>
    </row>
    <row r="3" spans="1:6" x14ac:dyDescent="0.15">
      <c r="A3" s="17" t="s">
        <v>7</v>
      </c>
      <c r="B3" s="17">
        <v>80</v>
      </c>
      <c r="C3" s="18">
        <v>76</v>
      </c>
      <c r="D3" s="18">
        <v>1</v>
      </c>
      <c r="E3" s="18">
        <v>0</v>
      </c>
      <c r="F3" s="18">
        <v>3</v>
      </c>
    </row>
    <row r="4" spans="1:6" x14ac:dyDescent="0.15">
      <c r="A4" s="17" t="s">
        <v>8</v>
      </c>
      <c r="B4" s="17">
        <v>47</v>
      </c>
      <c r="C4" s="18">
        <v>42</v>
      </c>
      <c r="D4" s="18">
        <v>5</v>
      </c>
      <c r="E4" s="18">
        <v>0</v>
      </c>
      <c r="F4" s="18">
        <v>0</v>
      </c>
    </row>
    <row r="5" spans="1:6" x14ac:dyDescent="0.15">
      <c r="A5" s="21" t="s">
        <v>23</v>
      </c>
      <c r="B5" s="17">
        <v>74</v>
      </c>
      <c r="C5" s="18">
        <v>69</v>
      </c>
      <c r="D5" s="18">
        <v>4</v>
      </c>
      <c r="E5" s="18">
        <v>0</v>
      </c>
      <c r="F5" s="18">
        <v>1</v>
      </c>
    </row>
    <row r="6" spans="1:6" x14ac:dyDescent="0.15">
      <c r="A6" s="21" t="s">
        <v>10</v>
      </c>
      <c r="B6" s="17">
        <v>42</v>
      </c>
      <c r="C6" s="18">
        <v>31</v>
      </c>
      <c r="D6" s="18">
        <v>5</v>
      </c>
      <c r="E6" s="18">
        <v>4</v>
      </c>
      <c r="F6" s="18">
        <v>2</v>
      </c>
    </row>
    <row r="7" spans="1:6" x14ac:dyDescent="0.15">
      <c r="A7" s="21" t="s">
        <v>11</v>
      </c>
      <c r="B7" s="17">
        <v>59</v>
      </c>
      <c r="C7" s="18">
        <v>57</v>
      </c>
      <c r="D7" s="18">
        <v>0</v>
      </c>
      <c r="E7" s="18">
        <v>1</v>
      </c>
      <c r="F7" s="18">
        <v>1</v>
      </c>
    </row>
    <row r="8" spans="1:6" x14ac:dyDescent="0.15">
      <c r="A8" s="21" t="s">
        <v>12</v>
      </c>
      <c r="B8" s="17"/>
      <c r="C8" s="22"/>
      <c r="D8" s="22"/>
      <c r="E8" s="22"/>
      <c r="F8" s="22"/>
    </row>
    <row r="9" spans="1:6" x14ac:dyDescent="0.15">
      <c r="A9" s="21" t="s">
        <v>13</v>
      </c>
      <c r="B9" s="17"/>
      <c r="C9" s="22"/>
      <c r="D9" s="22"/>
      <c r="E9" s="22"/>
      <c r="F9" s="22"/>
    </row>
    <row r="10" spans="1:6" x14ac:dyDescent="0.15">
      <c r="A10" s="21" t="s">
        <v>14</v>
      </c>
      <c r="B10" s="17"/>
      <c r="C10" s="22"/>
      <c r="D10" s="22"/>
      <c r="E10" s="22"/>
      <c r="F10" s="22"/>
    </row>
    <row r="11" spans="1:6" x14ac:dyDescent="0.15">
      <c r="A11" s="21" t="s">
        <v>15</v>
      </c>
      <c r="B11" s="17"/>
      <c r="C11" s="22"/>
      <c r="D11" s="22"/>
      <c r="E11" s="22"/>
      <c r="F11" s="22"/>
    </row>
    <row r="12" spans="1:6" x14ac:dyDescent="0.15">
      <c r="A12" s="21" t="s">
        <v>16</v>
      </c>
      <c r="B12" s="17"/>
      <c r="C12" s="22"/>
      <c r="D12" s="22"/>
      <c r="E12" s="22"/>
      <c r="F12" s="22"/>
    </row>
    <row r="13" spans="1:6" x14ac:dyDescent="0.15">
      <c r="A13" s="21" t="s">
        <v>17</v>
      </c>
      <c r="B13" s="17"/>
      <c r="C13" s="22"/>
      <c r="D13" s="22"/>
      <c r="E13" s="22"/>
      <c r="F13" s="22"/>
    </row>
    <row r="14" spans="1:6" x14ac:dyDescent="0.15">
      <c r="A14" s="21" t="s">
        <v>18</v>
      </c>
      <c r="B14" s="17"/>
      <c r="C14" s="22"/>
      <c r="D14" s="22"/>
      <c r="E14" s="22"/>
      <c r="F14" s="22"/>
    </row>
    <row r="15" spans="1:6" x14ac:dyDescent="0.15">
      <c r="A15" s="21" t="s">
        <v>19</v>
      </c>
      <c r="B15" s="17"/>
      <c r="C15" s="22"/>
      <c r="D15" s="22"/>
      <c r="E15" s="22"/>
      <c r="F15" s="22"/>
    </row>
    <row r="16" spans="1:6" x14ac:dyDescent="0.15">
      <c r="A16" s="21" t="s">
        <v>21</v>
      </c>
      <c r="B16" s="17"/>
      <c r="C16" s="22"/>
      <c r="D16" s="22"/>
      <c r="E16" s="22"/>
      <c r="F16" s="22"/>
    </row>
    <row r="17" spans="1:6" x14ac:dyDescent="0.15">
      <c r="A17" s="21" t="s">
        <v>22</v>
      </c>
      <c r="B17" s="17"/>
      <c r="C17" s="22"/>
      <c r="D17" s="22"/>
      <c r="E17" s="22"/>
      <c r="F17" s="22"/>
    </row>
    <row r="18" spans="1:6" ht="14.25" thickBot="1" x14ac:dyDescent="0.2">
      <c r="A18" s="27" t="s">
        <v>20</v>
      </c>
      <c r="B18" s="17">
        <v>350</v>
      </c>
      <c r="C18" s="28">
        <v>319</v>
      </c>
      <c r="D18" s="28">
        <v>17</v>
      </c>
      <c r="E18" s="28">
        <v>7</v>
      </c>
      <c r="F18" s="28">
        <v>7</v>
      </c>
    </row>
  </sheetData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E16"/>
  <sheetViews>
    <sheetView zoomScale="85" zoomScaleNormal="85" workbookViewId="0">
      <selection sqref="A1:XFD1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30" t="s">
        <v>24</v>
      </c>
      <c r="D1" s="30" t="s">
        <v>25</v>
      </c>
      <c r="E1" s="30" t="s">
        <v>26</v>
      </c>
    </row>
    <row r="2" spans="1:5" x14ac:dyDescent="0.15">
      <c r="A2" s="5" t="s">
        <v>6</v>
      </c>
      <c r="B2" s="5">
        <f>SUM(C2:E2)</f>
        <v>4</v>
      </c>
      <c r="C2" s="31">
        <v>4</v>
      </c>
      <c r="D2" s="31"/>
      <c r="E2" s="32"/>
    </row>
    <row r="3" spans="1:5" x14ac:dyDescent="0.15">
      <c r="A3" s="5" t="s">
        <v>7</v>
      </c>
      <c r="B3" s="5">
        <f t="shared" ref="B3:B6" si="0">SUM(C3:E3)</f>
        <v>31</v>
      </c>
      <c r="C3" s="31">
        <v>26</v>
      </c>
      <c r="D3" s="31">
        <v>5</v>
      </c>
      <c r="E3" s="32"/>
    </row>
    <row r="4" spans="1:5" x14ac:dyDescent="0.15">
      <c r="A4" s="5" t="s">
        <v>8</v>
      </c>
      <c r="B4" s="5">
        <f t="shared" si="0"/>
        <v>7</v>
      </c>
      <c r="C4" s="31">
        <v>7</v>
      </c>
      <c r="D4" s="31"/>
      <c r="E4" s="32"/>
    </row>
    <row r="5" spans="1:5" x14ac:dyDescent="0.15">
      <c r="A5" s="5" t="s">
        <v>9</v>
      </c>
      <c r="B5" s="5">
        <f t="shared" si="0"/>
        <v>63</v>
      </c>
      <c r="C5" s="31">
        <v>58</v>
      </c>
      <c r="D5" s="31">
        <v>4</v>
      </c>
      <c r="E5" s="33">
        <v>1</v>
      </c>
    </row>
    <row r="6" spans="1:5" x14ac:dyDescent="0.15">
      <c r="A6" s="5" t="s">
        <v>10</v>
      </c>
      <c r="B6" s="5">
        <f t="shared" si="0"/>
        <v>57</v>
      </c>
      <c r="C6" s="31">
        <v>53</v>
      </c>
      <c r="D6" s="31">
        <v>4</v>
      </c>
      <c r="E6" s="33"/>
    </row>
    <row r="7" spans="1:5" x14ac:dyDescent="0.15">
      <c r="A7" s="5" t="s">
        <v>11</v>
      </c>
      <c r="B7" s="34"/>
      <c r="C7" s="31"/>
      <c r="D7" s="31"/>
      <c r="E7" s="33"/>
    </row>
    <row r="8" spans="1:5" x14ac:dyDescent="0.15">
      <c r="A8" s="5" t="s">
        <v>12</v>
      </c>
      <c r="B8" s="34"/>
      <c r="C8" s="31"/>
      <c r="D8" s="31"/>
      <c r="E8" s="33"/>
    </row>
    <row r="9" spans="1:5" x14ac:dyDescent="0.15">
      <c r="A9" s="5" t="s">
        <v>13</v>
      </c>
      <c r="B9" s="34"/>
      <c r="C9" s="31"/>
      <c r="D9" s="31"/>
      <c r="E9" s="33"/>
    </row>
    <row r="10" spans="1:5" x14ac:dyDescent="0.15">
      <c r="A10" s="5" t="s">
        <v>14</v>
      </c>
      <c r="B10" s="34"/>
      <c r="C10" s="31"/>
      <c r="D10" s="31"/>
      <c r="E10" s="33"/>
    </row>
    <row r="11" spans="1:5" x14ac:dyDescent="0.15">
      <c r="A11" s="5" t="s">
        <v>15</v>
      </c>
      <c r="B11" s="34"/>
      <c r="C11" s="31"/>
      <c r="D11" s="31"/>
      <c r="E11" s="33"/>
    </row>
    <row r="12" spans="1:5" x14ac:dyDescent="0.15">
      <c r="A12" s="5" t="s">
        <v>16</v>
      </c>
      <c r="B12" s="34"/>
      <c r="C12" s="31"/>
      <c r="D12" s="31"/>
      <c r="E12" s="33"/>
    </row>
    <row r="13" spans="1:5" x14ac:dyDescent="0.15">
      <c r="A13" s="5" t="s">
        <v>17</v>
      </c>
      <c r="B13" s="34"/>
      <c r="C13" s="31"/>
      <c r="D13" s="31"/>
      <c r="E13" s="33"/>
    </row>
    <row r="14" spans="1:5" x14ac:dyDescent="0.15">
      <c r="A14" s="5" t="s">
        <v>18</v>
      </c>
      <c r="B14" s="34"/>
      <c r="C14" s="31"/>
      <c r="D14" s="31"/>
      <c r="E14" s="33"/>
    </row>
    <row r="15" spans="1:5" x14ac:dyDescent="0.15">
      <c r="A15" s="5" t="s">
        <v>19</v>
      </c>
      <c r="B15" s="34"/>
      <c r="C15" s="31"/>
      <c r="D15" s="31"/>
      <c r="E15" s="33"/>
    </row>
    <row r="16" spans="1:5" ht="14.25" thickBot="1" x14ac:dyDescent="0.2">
      <c r="A16" s="11" t="s">
        <v>27</v>
      </c>
      <c r="B16" s="11">
        <f>SUM(C16:E16)</f>
        <v>162</v>
      </c>
      <c r="C16" s="35">
        <f>SUM(C2:C15)</f>
        <v>148</v>
      </c>
      <c r="D16" s="35">
        <f t="shared" ref="D16:E16" si="1">SUM(D2:D15)</f>
        <v>13</v>
      </c>
      <c r="E16" s="35">
        <f t="shared" si="1"/>
        <v>1</v>
      </c>
    </row>
  </sheetData>
  <phoneticPr fontId="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E16"/>
  <sheetViews>
    <sheetView zoomScale="85" zoomScaleNormal="85" workbookViewId="0">
      <selection sqref="A1:XFD1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30" t="s">
        <v>24</v>
      </c>
      <c r="D1" s="30" t="s">
        <v>25</v>
      </c>
      <c r="E1" s="30" t="s">
        <v>26</v>
      </c>
    </row>
    <row r="2" spans="1:5" x14ac:dyDescent="0.15">
      <c r="A2" s="5" t="s">
        <v>6</v>
      </c>
      <c r="B2" s="5">
        <f>SUM(C2:E2)</f>
        <v>28</v>
      </c>
      <c r="C2" s="31">
        <v>27</v>
      </c>
      <c r="D2" s="31">
        <v>1</v>
      </c>
      <c r="E2" s="32"/>
    </row>
    <row r="3" spans="1:5" x14ac:dyDescent="0.15">
      <c r="A3" s="5" t="s">
        <v>7</v>
      </c>
      <c r="B3" s="5">
        <f t="shared" ref="B3:B6" si="0">SUM(C3:E3)</f>
        <v>16</v>
      </c>
      <c r="C3" s="31">
        <v>15</v>
      </c>
      <c r="D3" s="31">
        <v>1</v>
      </c>
      <c r="E3" s="32"/>
    </row>
    <row r="4" spans="1:5" x14ac:dyDescent="0.15">
      <c r="A4" s="5" t="s">
        <v>8</v>
      </c>
      <c r="B4" s="5">
        <f t="shared" si="0"/>
        <v>10</v>
      </c>
      <c r="C4" s="31">
        <v>10</v>
      </c>
      <c r="D4" s="31"/>
      <c r="E4" s="32"/>
    </row>
    <row r="5" spans="1:5" x14ac:dyDescent="0.15">
      <c r="A5" s="5" t="s">
        <v>9</v>
      </c>
      <c r="B5" s="5">
        <f t="shared" si="0"/>
        <v>26</v>
      </c>
      <c r="C5" s="31">
        <v>26</v>
      </c>
      <c r="D5" s="31"/>
      <c r="E5" s="33"/>
    </row>
    <row r="6" spans="1:5" x14ac:dyDescent="0.15">
      <c r="A6" s="5" t="s">
        <v>10</v>
      </c>
      <c r="B6" s="5">
        <f t="shared" si="0"/>
        <v>46</v>
      </c>
      <c r="C6" s="31">
        <v>45</v>
      </c>
      <c r="D6" s="31">
        <v>1</v>
      </c>
      <c r="E6" s="33"/>
    </row>
    <row r="7" spans="1:5" x14ac:dyDescent="0.15">
      <c r="A7" s="5" t="s">
        <v>11</v>
      </c>
      <c r="B7" s="34"/>
      <c r="C7" s="31"/>
      <c r="D7" s="31"/>
      <c r="E7" s="33"/>
    </row>
    <row r="8" spans="1:5" x14ac:dyDescent="0.15">
      <c r="A8" s="5" t="s">
        <v>12</v>
      </c>
      <c r="B8" s="34"/>
      <c r="C8" s="31"/>
      <c r="D8" s="31"/>
      <c r="E8" s="33"/>
    </row>
    <row r="9" spans="1:5" x14ac:dyDescent="0.15">
      <c r="A9" s="5" t="s">
        <v>13</v>
      </c>
      <c r="B9" s="34"/>
      <c r="C9" s="31"/>
      <c r="D9" s="31"/>
      <c r="E9" s="33"/>
    </row>
    <row r="10" spans="1:5" x14ac:dyDescent="0.15">
      <c r="A10" s="5" t="s">
        <v>14</v>
      </c>
      <c r="B10" s="34"/>
      <c r="C10" s="31"/>
      <c r="D10" s="31"/>
      <c r="E10" s="33"/>
    </row>
    <row r="11" spans="1:5" x14ac:dyDescent="0.15">
      <c r="A11" s="5" t="s">
        <v>15</v>
      </c>
      <c r="B11" s="34"/>
      <c r="C11" s="31"/>
      <c r="D11" s="31"/>
      <c r="E11" s="33"/>
    </row>
    <row r="12" spans="1:5" x14ac:dyDescent="0.15">
      <c r="A12" s="5" t="s">
        <v>16</v>
      </c>
      <c r="B12" s="34"/>
      <c r="C12" s="31"/>
      <c r="D12" s="31"/>
      <c r="E12" s="33"/>
    </row>
    <row r="13" spans="1:5" x14ac:dyDescent="0.15">
      <c r="A13" s="5" t="s">
        <v>17</v>
      </c>
      <c r="B13" s="34"/>
      <c r="C13" s="31"/>
      <c r="D13" s="31"/>
      <c r="E13" s="33"/>
    </row>
    <row r="14" spans="1:5" x14ac:dyDescent="0.15">
      <c r="A14" s="5" t="s">
        <v>18</v>
      </c>
      <c r="B14" s="34"/>
      <c r="C14" s="31"/>
      <c r="D14" s="31"/>
      <c r="E14" s="33"/>
    </row>
    <row r="15" spans="1:5" x14ac:dyDescent="0.15">
      <c r="A15" s="5" t="s">
        <v>19</v>
      </c>
      <c r="B15" s="34"/>
      <c r="C15" s="31"/>
      <c r="D15" s="31"/>
      <c r="E15" s="33"/>
    </row>
    <row r="16" spans="1:5" ht="14.25" thickBot="1" x14ac:dyDescent="0.2">
      <c r="A16" s="11" t="s">
        <v>27</v>
      </c>
      <c r="B16" s="11">
        <f>SUM(C16:E16)</f>
        <v>126</v>
      </c>
      <c r="C16" s="35">
        <f>SUM(C2:C15)</f>
        <v>123</v>
      </c>
      <c r="D16" s="35">
        <f t="shared" ref="D16:E16" si="1">SUM(D2:D15)</f>
        <v>3</v>
      </c>
      <c r="E16" s="35">
        <f t="shared" si="1"/>
        <v>0</v>
      </c>
    </row>
  </sheetData>
  <phoneticPr fontId="3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E16"/>
  <sheetViews>
    <sheetView zoomScale="85" zoomScaleNormal="85" workbookViewId="0">
      <selection sqref="A1:XFD1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30" t="s">
        <v>24</v>
      </c>
      <c r="D1" s="30" t="s">
        <v>25</v>
      </c>
      <c r="E1" s="30" t="s">
        <v>26</v>
      </c>
    </row>
    <row r="2" spans="1:5" x14ac:dyDescent="0.15">
      <c r="A2" s="5" t="s">
        <v>6</v>
      </c>
      <c r="B2" s="5">
        <f>SUM(C2:E2)</f>
        <v>4</v>
      </c>
      <c r="C2" s="31">
        <v>4</v>
      </c>
      <c r="D2" s="31"/>
      <c r="E2" s="32"/>
    </row>
    <row r="3" spans="1:5" x14ac:dyDescent="0.15">
      <c r="A3" s="5" t="s">
        <v>7</v>
      </c>
      <c r="B3" s="5">
        <f t="shared" ref="B3:B6" si="0">SUM(C3:E3)</f>
        <v>0</v>
      </c>
      <c r="C3" s="31">
        <v>0</v>
      </c>
      <c r="D3" s="31">
        <v>0</v>
      </c>
      <c r="E3" s="32"/>
    </row>
    <row r="4" spans="1:5" x14ac:dyDescent="0.15">
      <c r="A4" s="5" t="s">
        <v>8</v>
      </c>
      <c r="B4" s="5">
        <f t="shared" si="0"/>
        <v>23</v>
      </c>
      <c r="C4" s="31">
        <v>23</v>
      </c>
      <c r="D4" s="31"/>
      <c r="E4" s="32"/>
    </row>
    <row r="5" spans="1:5" x14ac:dyDescent="0.15">
      <c r="A5" s="5" t="s">
        <v>9</v>
      </c>
      <c r="B5" s="5">
        <f t="shared" si="0"/>
        <v>20</v>
      </c>
      <c r="C5" s="31">
        <v>19</v>
      </c>
      <c r="D5" s="31">
        <v>1</v>
      </c>
      <c r="E5" s="33">
        <v>0</v>
      </c>
    </row>
    <row r="6" spans="1:5" x14ac:dyDescent="0.15">
      <c r="A6" s="5" t="s">
        <v>10</v>
      </c>
      <c r="B6" s="5">
        <f t="shared" si="0"/>
        <v>6</v>
      </c>
      <c r="C6" s="31">
        <v>3</v>
      </c>
      <c r="D6" s="31">
        <v>3</v>
      </c>
      <c r="E6" s="33"/>
    </row>
    <row r="7" spans="1:5" x14ac:dyDescent="0.15">
      <c r="A7" s="5" t="s">
        <v>11</v>
      </c>
      <c r="B7" s="34"/>
      <c r="C7" s="31"/>
      <c r="D7" s="31"/>
      <c r="E7" s="33"/>
    </row>
    <row r="8" spans="1:5" x14ac:dyDescent="0.15">
      <c r="A8" s="5" t="s">
        <v>12</v>
      </c>
      <c r="B8" s="34"/>
      <c r="C8" s="31"/>
      <c r="D8" s="31"/>
      <c r="E8" s="33"/>
    </row>
    <row r="9" spans="1:5" x14ac:dyDescent="0.15">
      <c r="A9" s="5" t="s">
        <v>13</v>
      </c>
      <c r="B9" s="34"/>
      <c r="C9" s="31"/>
      <c r="D9" s="31"/>
      <c r="E9" s="33"/>
    </row>
    <row r="10" spans="1:5" x14ac:dyDescent="0.15">
      <c r="A10" s="5" t="s">
        <v>14</v>
      </c>
      <c r="B10" s="34"/>
      <c r="C10" s="31"/>
      <c r="D10" s="31"/>
      <c r="E10" s="33"/>
    </row>
    <row r="11" spans="1:5" x14ac:dyDescent="0.15">
      <c r="A11" s="5" t="s">
        <v>15</v>
      </c>
      <c r="B11" s="34"/>
      <c r="C11" s="31"/>
      <c r="D11" s="31"/>
      <c r="E11" s="33"/>
    </row>
    <row r="12" spans="1:5" x14ac:dyDescent="0.15">
      <c r="A12" s="5" t="s">
        <v>16</v>
      </c>
      <c r="B12" s="34"/>
      <c r="C12" s="31"/>
      <c r="D12" s="31"/>
      <c r="E12" s="33"/>
    </row>
    <row r="13" spans="1:5" x14ac:dyDescent="0.15">
      <c r="A13" s="5" t="s">
        <v>17</v>
      </c>
      <c r="B13" s="34"/>
      <c r="C13" s="31"/>
      <c r="D13" s="31"/>
      <c r="E13" s="33"/>
    </row>
    <row r="14" spans="1:5" x14ac:dyDescent="0.15">
      <c r="A14" s="5" t="s">
        <v>18</v>
      </c>
      <c r="B14" s="34"/>
      <c r="C14" s="31"/>
      <c r="D14" s="31"/>
      <c r="E14" s="33"/>
    </row>
    <row r="15" spans="1:5" x14ac:dyDescent="0.15">
      <c r="A15" s="5" t="s">
        <v>19</v>
      </c>
      <c r="B15" s="34"/>
      <c r="C15" s="31"/>
      <c r="D15" s="31"/>
      <c r="E15" s="33"/>
    </row>
    <row r="16" spans="1:5" ht="14.25" thickBot="1" x14ac:dyDescent="0.2">
      <c r="A16" s="11" t="s">
        <v>27</v>
      </c>
      <c r="B16" s="11">
        <f>SUM(C16:E16)</f>
        <v>53</v>
      </c>
      <c r="C16" s="35">
        <f>SUM(C2:C15)</f>
        <v>49</v>
      </c>
      <c r="D16" s="35">
        <f t="shared" ref="D16:E16" si="1">SUM(D2:D15)</f>
        <v>4</v>
      </c>
      <c r="E16" s="35">
        <f t="shared" si="1"/>
        <v>0</v>
      </c>
    </row>
  </sheetData>
  <phoneticPr fontId="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E16"/>
  <sheetViews>
    <sheetView zoomScale="85" zoomScaleNormal="85" workbookViewId="0">
      <selection sqref="A1:XFD1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30" t="s">
        <v>24</v>
      </c>
      <c r="D1" s="30" t="s">
        <v>25</v>
      </c>
      <c r="E1" s="30" t="s">
        <v>26</v>
      </c>
    </row>
    <row r="2" spans="1:5" x14ac:dyDescent="0.15">
      <c r="A2" s="5" t="s">
        <v>6</v>
      </c>
      <c r="B2" s="5">
        <v>36</v>
      </c>
      <c r="C2" s="31">
        <v>35</v>
      </c>
      <c r="D2" s="31">
        <v>1</v>
      </c>
      <c r="E2" s="31">
        <v>0</v>
      </c>
    </row>
    <row r="3" spans="1:5" x14ac:dyDescent="0.15">
      <c r="A3" s="5" t="s">
        <v>7</v>
      </c>
      <c r="B3" s="5">
        <v>47</v>
      </c>
      <c r="C3" s="31">
        <v>41</v>
      </c>
      <c r="D3" s="31">
        <v>6</v>
      </c>
      <c r="E3" s="31">
        <v>0</v>
      </c>
    </row>
    <row r="4" spans="1:5" x14ac:dyDescent="0.15">
      <c r="A4" s="5" t="s">
        <v>8</v>
      </c>
      <c r="B4" s="5">
        <v>40</v>
      </c>
      <c r="C4" s="31">
        <v>40</v>
      </c>
      <c r="D4" s="31">
        <v>0</v>
      </c>
      <c r="E4" s="31">
        <v>0</v>
      </c>
    </row>
    <row r="5" spans="1:5" x14ac:dyDescent="0.15">
      <c r="A5" s="5" t="s">
        <v>9</v>
      </c>
      <c r="B5" s="5">
        <v>109</v>
      </c>
      <c r="C5" s="31">
        <v>103</v>
      </c>
      <c r="D5" s="31">
        <v>5</v>
      </c>
      <c r="E5" s="31">
        <v>1</v>
      </c>
    </row>
    <row r="6" spans="1:5" x14ac:dyDescent="0.15">
      <c r="A6" s="5" t="s">
        <v>10</v>
      </c>
      <c r="B6" s="5">
        <v>109</v>
      </c>
      <c r="C6" s="31">
        <v>101</v>
      </c>
      <c r="D6" s="31">
        <v>8</v>
      </c>
      <c r="E6" s="31">
        <v>0</v>
      </c>
    </row>
    <row r="7" spans="1:5" x14ac:dyDescent="0.15">
      <c r="A7" s="5" t="s">
        <v>11</v>
      </c>
      <c r="B7" s="34"/>
      <c r="C7" s="31"/>
      <c r="D7" s="31"/>
      <c r="E7" s="31"/>
    </row>
    <row r="8" spans="1:5" x14ac:dyDescent="0.15">
      <c r="A8" s="5" t="s">
        <v>12</v>
      </c>
      <c r="B8" s="34"/>
      <c r="C8" s="31"/>
      <c r="D8" s="31"/>
      <c r="E8" s="31"/>
    </row>
    <row r="9" spans="1:5" x14ac:dyDescent="0.15">
      <c r="A9" s="5" t="s">
        <v>13</v>
      </c>
      <c r="B9" s="34"/>
      <c r="C9" s="31"/>
      <c r="D9" s="31"/>
      <c r="E9" s="31"/>
    </row>
    <row r="10" spans="1:5" x14ac:dyDescent="0.15">
      <c r="A10" s="5" t="s">
        <v>14</v>
      </c>
      <c r="B10" s="34"/>
      <c r="C10" s="31"/>
      <c r="D10" s="31"/>
      <c r="E10" s="31"/>
    </row>
    <row r="11" spans="1:5" x14ac:dyDescent="0.15">
      <c r="A11" s="5" t="s">
        <v>15</v>
      </c>
      <c r="B11" s="34"/>
      <c r="C11" s="31"/>
      <c r="D11" s="31"/>
      <c r="E11" s="31"/>
    </row>
    <row r="12" spans="1:5" x14ac:dyDescent="0.15">
      <c r="A12" s="5" t="s">
        <v>16</v>
      </c>
      <c r="B12" s="34"/>
      <c r="C12" s="31"/>
      <c r="D12" s="31"/>
      <c r="E12" s="31"/>
    </row>
    <row r="13" spans="1:5" x14ac:dyDescent="0.15">
      <c r="A13" s="5" t="s">
        <v>17</v>
      </c>
      <c r="B13" s="34"/>
      <c r="C13" s="31"/>
      <c r="D13" s="31"/>
      <c r="E13" s="31"/>
    </row>
    <row r="14" spans="1:5" x14ac:dyDescent="0.15">
      <c r="A14" s="5" t="s">
        <v>18</v>
      </c>
      <c r="B14" s="34"/>
      <c r="C14" s="31"/>
      <c r="D14" s="31"/>
      <c r="E14" s="31"/>
    </row>
    <row r="15" spans="1:5" x14ac:dyDescent="0.15">
      <c r="A15" s="5" t="s">
        <v>19</v>
      </c>
      <c r="B15" s="34"/>
      <c r="C15" s="31"/>
      <c r="D15" s="31"/>
      <c r="E15" s="31"/>
    </row>
    <row r="16" spans="1:5" ht="14.25" thickBot="1" x14ac:dyDescent="0.2">
      <c r="A16" s="11" t="s">
        <v>27</v>
      </c>
      <c r="B16" s="11">
        <v>341</v>
      </c>
      <c r="C16" s="35">
        <v>320</v>
      </c>
      <c r="D16" s="35">
        <v>20</v>
      </c>
      <c r="E16" s="35">
        <v>1</v>
      </c>
    </row>
  </sheetData>
  <phoneticPr fontId="3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BU28"/>
  <sheetViews>
    <sheetView topLeftCell="A10" zoomScale="85" zoomScaleNormal="85" workbookViewId="0">
      <selection activeCell="H25" sqref="H25"/>
    </sheetView>
  </sheetViews>
  <sheetFormatPr defaultRowHeight="13.5" x14ac:dyDescent="0.15"/>
  <cols>
    <col min="5" max="5" width="9.5" bestFit="1" customWidth="1"/>
    <col min="9" max="9" width="9.5" bestFit="1" customWidth="1"/>
    <col min="22" max="24" width="9.5" bestFit="1" customWidth="1"/>
    <col min="40" max="41" width="9.5" bestFit="1" customWidth="1"/>
  </cols>
  <sheetData>
    <row r="1" spans="1:73" x14ac:dyDescent="0.15">
      <c r="A1" s="29" t="s">
        <v>33</v>
      </c>
      <c r="B1" s="89" t="s">
        <v>34</v>
      </c>
      <c r="C1" s="90"/>
      <c r="D1" s="90"/>
      <c r="E1" s="36"/>
      <c r="F1" s="91" t="s">
        <v>35</v>
      </c>
      <c r="G1" s="92"/>
      <c r="H1" s="92"/>
      <c r="I1" s="37"/>
      <c r="J1" s="93" t="s">
        <v>28</v>
      </c>
      <c r="K1" s="94"/>
      <c r="L1" s="94"/>
      <c r="M1" s="38"/>
      <c r="N1" s="95" t="s">
        <v>36</v>
      </c>
      <c r="O1" s="96"/>
      <c r="P1" s="96"/>
      <c r="Q1" s="39"/>
      <c r="T1" s="29" t="s">
        <v>33</v>
      </c>
      <c r="U1" s="89" t="s">
        <v>37</v>
      </c>
      <c r="V1" s="90"/>
      <c r="W1" s="90"/>
      <c r="X1" s="36"/>
      <c r="Y1" s="91" t="s">
        <v>38</v>
      </c>
      <c r="Z1" s="92"/>
      <c r="AA1" s="92"/>
      <c r="AB1" s="37"/>
      <c r="AC1" s="93" t="s">
        <v>28</v>
      </c>
      <c r="AD1" s="94"/>
      <c r="AE1" s="94"/>
      <c r="AF1" s="38"/>
      <c r="AG1" s="95" t="s">
        <v>36</v>
      </c>
      <c r="AH1" s="96"/>
      <c r="AI1" s="96"/>
      <c r="AJ1" s="39"/>
      <c r="AL1" s="29" t="s">
        <v>33</v>
      </c>
      <c r="AM1" s="89" t="s">
        <v>39</v>
      </c>
      <c r="AN1" s="90"/>
      <c r="AO1" s="90"/>
      <c r="AP1" s="36"/>
      <c r="AQ1" s="91" t="s">
        <v>25</v>
      </c>
      <c r="AR1" s="92"/>
      <c r="AS1" s="92"/>
      <c r="AT1" s="37"/>
      <c r="AU1" s="93" t="s">
        <v>40</v>
      </c>
      <c r="AV1" s="94"/>
      <c r="AW1" s="94"/>
      <c r="AX1" s="38"/>
      <c r="AY1" s="95" t="s">
        <v>41</v>
      </c>
      <c r="AZ1" s="96"/>
      <c r="BA1" s="96"/>
      <c r="BB1" s="39"/>
      <c r="BE1" s="29" t="s">
        <v>42</v>
      </c>
      <c r="BF1" s="89" t="s">
        <v>39</v>
      </c>
      <c r="BG1" s="90"/>
      <c r="BH1" s="90"/>
      <c r="BI1" s="36"/>
      <c r="BJ1" s="91" t="s">
        <v>25</v>
      </c>
      <c r="BK1" s="92"/>
      <c r="BL1" s="92"/>
      <c r="BM1" s="37"/>
      <c r="BN1" s="93" t="s">
        <v>43</v>
      </c>
      <c r="BO1" s="94"/>
      <c r="BP1" s="94"/>
      <c r="BQ1" s="38"/>
      <c r="BR1" s="95" t="s">
        <v>41</v>
      </c>
      <c r="BS1" s="96"/>
      <c r="BT1" s="96"/>
      <c r="BU1" s="39"/>
    </row>
    <row r="2" spans="1:73" x14ac:dyDescent="0.15">
      <c r="A2" s="1" t="s">
        <v>44</v>
      </c>
      <c r="B2" s="2" t="s">
        <v>45</v>
      </c>
      <c r="C2" s="3" t="s">
        <v>30</v>
      </c>
      <c r="D2" s="3" t="s">
        <v>46</v>
      </c>
      <c r="E2" s="4" t="s">
        <v>47</v>
      </c>
      <c r="F2" s="40" t="s">
        <v>45</v>
      </c>
      <c r="G2" s="41" t="s">
        <v>48</v>
      </c>
      <c r="H2" s="41" t="s">
        <v>31</v>
      </c>
      <c r="I2" s="42" t="s">
        <v>49</v>
      </c>
      <c r="J2" s="43" t="s">
        <v>29</v>
      </c>
      <c r="K2" s="44" t="s">
        <v>50</v>
      </c>
      <c r="L2" s="44" t="s">
        <v>31</v>
      </c>
      <c r="M2" s="45" t="s">
        <v>49</v>
      </c>
      <c r="N2" s="46" t="s">
        <v>51</v>
      </c>
      <c r="O2" s="47" t="s">
        <v>48</v>
      </c>
      <c r="P2" s="47" t="s">
        <v>46</v>
      </c>
      <c r="Q2" s="48" t="s">
        <v>32</v>
      </c>
      <c r="T2" s="1" t="s">
        <v>52</v>
      </c>
      <c r="U2" s="2" t="s">
        <v>51</v>
      </c>
      <c r="V2" s="3" t="s">
        <v>48</v>
      </c>
      <c r="W2" s="3" t="s">
        <v>46</v>
      </c>
      <c r="X2" s="4" t="s">
        <v>32</v>
      </c>
      <c r="Y2" s="40" t="s">
        <v>45</v>
      </c>
      <c r="Z2" s="41" t="s">
        <v>53</v>
      </c>
      <c r="AA2" s="41" t="s">
        <v>46</v>
      </c>
      <c r="AB2" s="42" t="s">
        <v>47</v>
      </c>
      <c r="AC2" s="43" t="s">
        <v>29</v>
      </c>
      <c r="AD2" s="44" t="s">
        <v>53</v>
      </c>
      <c r="AE2" s="44" t="s">
        <v>54</v>
      </c>
      <c r="AF2" s="45" t="s">
        <v>55</v>
      </c>
      <c r="AG2" s="46" t="s">
        <v>29</v>
      </c>
      <c r="AH2" s="47" t="s">
        <v>56</v>
      </c>
      <c r="AI2" s="47" t="s">
        <v>57</v>
      </c>
      <c r="AJ2" s="48" t="s">
        <v>55</v>
      </c>
      <c r="AL2" s="1" t="s">
        <v>52</v>
      </c>
      <c r="AM2" s="2" t="s">
        <v>58</v>
      </c>
      <c r="AN2" s="3" t="s">
        <v>59</v>
      </c>
      <c r="AO2" s="3" t="s">
        <v>46</v>
      </c>
      <c r="AP2" s="4" t="s">
        <v>55</v>
      </c>
      <c r="AQ2" s="40" t="s">
        <v>45</v>
      </c>
      <c r="AR2" s="41" t="s">
        <v>50</v>
      </c>
      <c r="AS2" s="41" t="s">
        <v>46</v>
      </c>
      <c r="AT2" s="42" t="s">
        <v>55</v>
      </c>
      <c r="AU2" s="43" t="s">
        <v>45</v>
      </c>
      <c r="AV2" s="44" t="s">
        <v>50</v>
      </c>
      <c r="AW2" s="44" t="s">
        <v>46</v>
      </c>
      <c r="AX2" s="45" t="s">
        <v>55</v>
      </c>
      <c r="AY2" s="46" t="s">
        <v>45</v>
      </c>
      <c r="AZ2" s="47" t="s">
        <v>50</v>
      </c>
      <c r="BA2" s="47" t="s">
        <v>46</v>
      </c>
      <c r="BB2" s="48" t="s">
        <v>55</v>
      </c>
      <c r="BE2" s="1" t="s">
        <v>60</v>
      </c>
      <c r="BF2" s="2" t="s">
        <v>45</v>
      </c>
      <c r="BG2" s="3" t="s">
        <v>50</v>
      </c>
      <c r="BH2" s="3" t="s">
        <v>46</v>
      </c>
      <c r="BI2" s="4" t="s">
        <v>55</v>
      </c>
      <c r="BJ2" s="40" t="s">
        <v>45</v>
      </c>
      <c r="BK2" s="41" t="s">
        <v>50</v>
      </c>
      <c r="BL2" s="41" t="s">
        <v>46</v>
      </c>
      <c r="BM2" s="42" t="s">
        <v>55</v>
      </c>
      <c r="BN2" s="43" t="s">
        <v>45</v>
      </c>
      <c r="BO2" s="44" t="s">
        <v>50</v>
      </c>
      <c r="BP2" s="44" t="s">
        <v>46</v>
      </c>
      <c r="BQ2" s="45" t="s">
        <v>55</v>
      </c>
      <c r="BR2" s="46" t="s">
        <v>45</v>
      </c>
      <c r="BS2" s="47" t="s">
        <v>50</v>
      </c>
      <c r="BT2" s="47" t="s">
        <v>46</v>
      </c>
      <c r="BU2" s="48" t="s">
        <v>55</v>
      </c>
    </row>
    <row r="3" spans="1:73" x14ac:dyDescent="0.15">
      <c r="A3" s="5" t="s">
        <v>61</v>
      </c>
      <c r="B3" s="6">
        <f>'PM增量-东区'!C2</f>
        <v>4</v>
      </c>
      <c r="C3" s="7">
        <f>'PM出量-东区'!C2</f>
        <v>27</v>
      </c>
      <c r="D3" s="7"/>
      <c r="E3" s="49">
        <f>B3/C3</f>
        <v>0.14814814814814814</v>
      </c>
      <c r="F3" s="50">
        <f>'PM增量-东区'!D2</f>
        <v>0</v>
      </c>
      <c r="G3" s="51">
        <f>'PM出量-东区'!D2</f>
        <v>2</v>
      </c>
      <c r="H3" s="51"/>
      <c r="I3" s="52">
        <f>F3/G3</f>
        <v>0</v>
      </c>
      <c r="J3" s="53">
        <f>'PM增量-东区'!D2</f>
        <v>0</v>
      </c>
      <c r="K3" s="54">
        <f>'PM出量-东区'!E2</f>
        <v>2</v>
      </c>
      <c r="L3" s="54"/>
      <c r="M3" s="55">
        <f>J3/K3</f>
        <v>0</v>
      </c>
      <c r="N3" s="56">
        <f>'PM增量-东区'!E2</f>
        <v>0</v>
      </c>
      <c r="O3" s="57">
        <f>'PM出量-东区'!F2</f>
        <v>0</v>
      </c>
      <c r="P3" s="57"/>
      <c r="Q3" s="58" t="e">
        <f>N3/O3</f>
        <v>#DIV/0!</v>
      </c>
      <c r="T3" s="5" t="s">
        <v>61</v>
      </c>
      <c r="U3" s="6" t="e">
        <f>'PM增量-东区'!#REF!</f>
        <v>#REF!</v>
      </c>
      <c r="V3" s="7" t="e">
        <f>'PM出量-东区'!#REF!</f>
        <v>#REF!</v>
      </c>
      <c r="W3" s="7"/>
      <c r="X3" s="49" t="e">
        <f>U3/V3</f>
        <v>#REF!</v>
      </c>
      <c r="Y3" s="50" t="e">
        <f>'PM增量-东区'!#REF!</f>
        <v>#REF!</v>
      </c>
      <c r="Z3" s="51" t="e">
        <f>'PM出量-东区'!#REF!</f>
        <v>#REF!</v>
      </c>
      <c r="AA3" s="51"/>
      <c r="AB3" s="52" t="e">
        <f>Y3/Z3</f>
        <v>#REF!</v>
      </c>
      <c r="AC3" s="53">
        <v>0</v>
      </c>
      <c r="AD3" s="54" t="e">
        <f>'PM出量-东区'!#REF!</f>
        <v>#REF!</v>
      </c>
      <c r="AE3" s="54"/>
      <c r="AF3" s="55" t="e">
        <f>AC3/AD3</f>
        <v>#REF!</v>
      </c>
      <c r="AG3" s="56" t="e">
        <f>'PM增量-东区'!#REF!</f>
        <v>#REF!</v>
      </c>
      <c r="AH3" s="57" t="e">
        <f>'PM出量-东区'!#REF!</f>
        <v>#REF!</v>
      </c>
      <c r="AI3" s="57"/>
      <c r="AJ3" s="58" t="e">
        <f>AG3/AH3</f>
        <v>#REF!</v>
      </c>
      <c r="AL3" s="5" t="s">
        <v>61</v>
      </c>
      <c r="AM3" s="6" t="e">
        <f>'PM增量-东区'!#REF!</f>
        <v>#REF!</v>
      </c>
      <c r="AN3" s="7" t="e">
        <f>'PM出量-东区'!#REF!</f>
        <v>#REF!</v>
      </c>
      <c r="AO3" s="7"/>
      <c r="AP3" s="49" t="e">
        <f>AM3/AN3</f>
        <v>#REF!</v>
      </c>
      <c r="AQ3" s="50" t="e">
        <f>'PM增量-东区'!#REF!</f>
        <v>#REF!</v>
      </c>
      <c r="AR3" s="51" t="e">
        <f>'PM出量-东区'!#REF!</f>
        <v>#REF!</v>
      </c>
      <c r="AS3" s="51"/>
      <c r="AT3" s="52" t="e">
        <f>AQ3/AR3</f>
        <v>#REF!</v>
      </c>
      <c r="AU3" s="53">
        <v>0</v>
      </c>
      <c r="AV3" s="54" t="e">
        <f>'PM出量-东区'!#REF!</f>
        <v>#REF!</v>
      </c>
      <c r="AW3" s="54"/>
      <c r="AX3" s="55" t="e">
        <f>AU3/AV3</f>
        <v>#REF!</v>
      </c>
      <c r="AY3" s="56" t="e">
        <f>'PM增量-东区'!#REF!</f>
        <v>#REF!</v>
      </c>
      <c r="AZ3" s="57" t="e">
        <f>#REF!</f>
        <v>#REF!</v>
      </c>
      <c r="BA3" s="57"/>
      <c r="BB3" s="58" t="e">
        <f>AY3/AZ3</f>
        <v>#REF!</v>
      </c>
      <c r="BE3" s="5" t="s">
        <v>61</v>
      </c>
      <c r="BF3" s="6" t="e">
        <f>B3+U3+AM3</f>
        <v>#REF!</v>
      </c>
      <c r="BG3" s="6" t="e">
        <f>C3+V3+AN3</f>
        <v>#REF!</v>
      </c>
      <c r="BH3" s="6">
        <f>D3+W3+AO3</f>
        <v>0</v>
      </c>
      <c r="BI3" s="59" t="e">
        <f>BF3/BG3</f>
        <v>#REF!</v>
      </c>
      <c r="BJ3" s="6" t="e">
        <f t="shared" ref="BJ3:BT6" si="0">F3+Y3+AQ3</f>
        <v>#REF!</v>
      </c>
      <c r="BK3" s="6" t="e">
        <f t="shared" si="0"/>
        <v>#REF!</v>
      </c>
      <c r="BL3" s="6">
        <f t="shared" si="0"/>
        <v>0</v>
      </c>
      <c r="BM3" s="59" t="e">
        <f>BJ3/BK3</f>
        <v>#REF!</v>
      </c>
      <c r="BN3" s="6">
        <f t="shared" si="0"/>
        <v>0</v>
      </c>
      <c r="BO3" s="6" t="e">
        <f t="shared" si="0"/>
        <v>#REF!</v>
      </c>
      <c r="BP3" s="6">
        <f t="shared" si="0"/>
        <v>0</v>
      </c>
      <c r="BQ3" s="59" t="e">
        <f>BN3/BO3</f>
        <v>#REF!</v>
      </c>
      <c r="BR3" s="6" t="e">
        <f t="shared" si="0"/>
        <v>#REF!</v>
      </c>
      <c r="BS3" s="6" t="e">
        <f t="shared" si="0"/>
        <v>#REF!</v>
      </c>
      <c r="BT3" s="6">
        <f t="shared" si="0"/>
        <v>0</v>
      </c>
      <c r="BU3" s="59" t="e">
        <f>BR3/BS3</f>
        <v>#REF!</v>
      </c>
    </row>
    <row r="4" spans="1:73" x14ac:dyDescent="0.15">
      <c r="A4" s="5" t="s">
        <v>7</v>
      </c>
      <c r="B4" s="6">
        <f>'PM增量-东区'!C3</f>
        <v>26</v>
      </c>
      <c r="C4" s="7">
        <f>'PM出量-东区'!C3</f>
        <v>49</v>
      </c>
      <c r="D4" s="7"/>
      <c r="E4" s="49">
        <f t="shared" ref="E4:E6" si="1">B4/C4</f>
        <v>0.53061224489795922</v>
      </c>
      <c r="F4" s="50">
        <f>'PM增量-东区'!D3</f>
        <v>5</v>
      </c>
      <c r="G4" s="51">
        <f>'PM出量-东区'!D3</f>
        <v>1</v>
      </c>
      <c r="H4" s="51"/>
      <c r="I4" s="52">
        <f t="shared" ref="I4:I6" si="2">F4/G4</f>
        <v>5</v>
      </c>
      <c r="J4" s="53">
        <v>0</v>
      </c>
      <c r="K4" s="54">
        <f>'PM出量-东区'!E3</f>
        <v>0</v>
      </c>
      <c r="L4" s="54"/>
      <c r="M4" s="55" t="e">
        <f t="shared" ref="M4:M6" si="3">J4/K4</f>
        <v>#DIV/0!</v>
      </c>
      <c r="N4" s="56">
        <f>'PM增量-东区'!E3</f>
        <v>0</v>
      </c>
      <c r="O4" s="57">
        <f>'PM出量-东区'!F3</f>
        <v>2</v>
      </c>
      <c r="P4" s="57"/>
      <c r="Q4" s="58">
        <f t="shared" ref="Q4:Q6" si="4">N4/O4</f>
        <v>0</v>
      </c>
      <c r="T4" s="5" t="s">
        <v>7</v>
      </c>
      <c r="U4" s="6" t="e">
        <f>'PM增量-东区'!#REF!</f>
        <v>#REF!</v>
      </c>
      <c r="V4" s="7" t="e">
        <f>'PM出量-东区'!#REF!</f>
        <v>#REF!</v>
      </c>
      <c r="W4" s="7"/>
      <c r="X4" s="49" t="e">
        <f t="shared" ref="X4:X6" si="5">U4/V4</f>
        <v>#REF!</v>
      </c>
      <c r="Y4" s="50" t="e">
        <f>'PM增量-东区'!#REF!</f>
        <v>#REF!</v>
      </c>
      <c r="Z4" s="51" t="e">
        <f>'PM出量-东区'!#REF!</f>
        <v>#REF!</v>
      </c>
      <c r="AA4" s="51"/>
      <c r="AB4" s="52" t="e">
        <f t="shared" ref="AB4:AB6" si="6">Y4/Z4</f>
        <v>#REF!</v>
      </c>
      <c r="AC4" s="53">
        <v>0</v>
      </c>
      <c r="AD4" s="54" t="e">
        <f>'PM出量-东区'!#REF!</f>
        <v>#REF!</v>
      </c>
      <c r="AE4" s="54"/>
      <c r="AF4" s="55" t="e">
        <f t="shared" ref="AF4:AF6" si="7">AC4/AD4</f>
        <v>#REF!</v>
      </c>
      <c r="AG4" s="56" t="e">
        <f>'PM增量-东区'!#REF!</f>
        <v>#REF!</v>
      </c>
      <c r="AH4" s="57" t="e">
        <f>'PM出量-东区'!#REF!</f>
        <v>#REF!</v>
      </c>
      <c r="AI4" s="57"/>
      <c r="AJ4" s="58" t="e">
        <f t="shared" ref="AJ4:AJ6" si="8">AG4/AH4</f>
        <v>#REF!</v>
      </c>
      <c r="AL4" s="5" t="s">
        <v>7</v>
      </c>
      <c r="AM4" s="6" t="e">
        <f>'PM增量-东区'!#REF!</f>
        <v>#REF!</v>
      </c>
      <c r="AN4" s="7" t="e">
        <f>'PM出量-东区'!#REF!</f>
        <v>#REF!</v>
      </c>
      <c r="AO4" s="7"/>
      <c r="AP4" s="49" t="e">
        <f t="shared" ref="AP4:AP6" si="9">AM4/AN4</f>
        <v>#REF!</v>
      </c>
      <c r="AQ4" s="50" t="e">
        <f>'PM增量-东区'!#REF!</f>
        <v>#REF!</v>
      </c>
      <c r="AR4" s="51" t="e">
        <f>'PM出量-东区'!#REF!</f>
        <v>#REF!</v>
      </c>
      <c r="AS4" s="51"/>
      <c r="AT4" s="52" t="e">
        <f t="shared" ref="AT4:AT6" si="10">AQ4/AR4</f>
        <v>#REF!</v>
      </c>
      <c r="AU4" s="53">
        <v>0</v>
      </c>
      <c r="AV4" s="54" t="e">
        <f>'PM出量-东区'!#REF!</f>
        <v>#REF!</v>
      </c>
      <c r="AW4" s="54"/>
      <c r="AX4" s="55" t="e">
        <f t="shared" ref="AX4:AX6" si="11">AU4/AV4</f>
        <v>#REF!</v>
      </c>
      <c r="AY4" s="56" t="e">
        <f>'PM增量-东区'!#REF!</f>
        <v>#REF!</v>
      </c>
      <c r="AZ4" s="57" t="e">
        <f>#REF!</f>
        <v>#REF!</v>
      </c>
      <c r="BA4" s="57"/>
      <c r="BB4" s="58" t="e">
        <f t="shared" ref="BB4:BB6" si="12">AY4/AZ4</f>
        <v>#REF!</v>
      </c>
      <c r="BE4" s="5" t="s">
        <v>7</v>
      </c>
      <c r="BF4" s="6" t="e">
        <f t="shared" ref="BF4:BH6" si="13">B4+U4+AM4</f>
        <v>#REF!</v>
      </c>
      <c r="BG4" s="6" t="e">
        <f t="shared" si="13"/>
        <v>#REF!</v>
      </c>
      <c r="BH4" s="6">
        <f t="shared" si="13"/>
        <v>0</v>
      </c>
      <c r="BI4" s="59" t="e">
        <f t="shared" ref="BI4:BI6" si="14">BF4/BG4</f>
        <v>#REF!</v>
      </c>
      <c r="BJ4" s="6" t="e">
        <f t="shared" si="0"/>
        <v>#REF!</v>
      </c>
      <c r="BK4" s="6" t="e">
        <f t="shared" si="0"/>
        <v>#REF!</v>
      </c>
      <c r="BL4" s="6">
        <f t="shared" si="0"/>
        <v>0</v>
      </c>
      <c r="BM4" s="59" t="e">
        <f t="shared" ref="BM4:BM6" si="15">BJ4/BK4</f>
        <v>#REF!</v>
      </c>
      <c r="BN4" s="6">
        <f t="shared" si="0"/>
        <v>0</v>
      </c>
      <c r="BO4" s="6" t="e">
        <f t="shared" si="0"/>
        <v>#REF!</v>
      </c>
      <c r="BP4" s="6">
        <f t="shared" si="0"/>
        <v>0</v>
      </c>
      <c r="BQ4" s="59" t="e">
        <f t="shared" ref="BQ4:BQ6" si="16">BN4/BO4</f>
        <v>#REF!</v>
      </c>
      <c r="BR4" s="6" t="e">
        <f t="shared" si="0"/>
        <v>#REF!</v>
      </c>
      <c r="BS4" s="6" t="e">
        <f t="shared" si="0"/>
        <v>#REF!</v>
      </c>
      <c r="BT4" s="6">
        <f t="shared" si="0"/>
        <v>0</v>
      </c>
      <c r="BU4" s="59" t="e">
        <f t="shared" ref="BU4:BU6" si="17">BR4/BS4</f>
        <v>#REF!</v>
      </c>
    </row>
    <row r="5" spans="1:73" x14ac:dyDescent="0.15">
      <c r="A5" s="5" t="s">
        <v>62</v>
      </c>
      <c r="B5" s="6">
        <f>'PM增量-东区'!C4</f>
        <v>7</v>
      </c>
      <c r="C5" s="7">
        <f>'PM出量-东区'!C4</f>
        <v>22</v>
      </c>
      <c r="D5" s="7"/>
      <c r="E5" s="49">
        <f t="shared" si="1"/>
        <v>0.31818181818181818</v>
      </c>
      <c r="F5" s="50">
        <f>'PM增量-东区'!D4</f>
        <v>0</v>
      </c>
      <c r="G5" s="51">
        <f>'PM出量-东区'!D4</f>
        <v>3</v>
      </c>
      <c r="H5" s="51"/>
      <c r="I5" s="52">
        <f t="shared" si="2"/>
        <v>0</v>
      </c>
      <c r="J5" s="53">
        <f>'PM增量-东区'!D4</f>
        <v>0</v>
      </c>
      <c r="K5" s="54">
        <f>'PM出量-东区'!E4</f>
        <v>0</v>
      </c>
      <c r="L5" s="54"/>
      <c r="M5" s="55" t="e">
        <f t="shared" si="3"/>
        <v>#DIV/0!</v>
      </c>
      <c r="N5" s="56">
        <f>'PM增量-东区'!E4</f>
        <v>0</v>
      </c>
      <c r="O5" s="57">
        <f>'PM出量-东区'!F4</f>
        <v>0</v>
      </c>
      <c r="P5" s="57"/>
      <c r="Q5" s="58" t="e">
        <f t="shared" si="4"/>
        <v>#DIV/0!</v>
      </c>
      <c r="T5" s="5" t="s">
        <v>62</v>
      </c>
      <c r="U5" s="6" t="e">
        <f>'PM增量-东区'!#REF!</f>
        <v>#REF!</v>
      </c>
      <c r="V5" s="7" t="e">
        <f>'PM出量-东区'!#REF!</f>
        <v>#REF!</v>
      </c>
      <c r="W5" s="7"/>
      <c r="X5" s="49" t="e">
        <f t="shared" si="5"/>
        <v>#REF!</v>
      </c>
      <c r="Y5" s="50" t="e">
        <f>'PM增量-东区'!#REF!</f>
        <v>#REF!</v>
      </c>
      <c r="Z5" s="51" t="e">
        <f>'PM出量-东区'!#REF!</f>
        <v>#REF!</v>
      </c>
      <c r="AA5" s="51"/>
      <c r="AB5" s="52" t="e">
        <f t="shared" si="6"/>
        <v>#REF!</v>
      </c>
      <c r="AC5" s="53">
        <v>0</v>
      </c>
      <c r="AD5" s="54" t="e">
        <f>'PM出量-东区'!#REF!</f>
        <v>#REF!</v>
      </c>
      <c r="AE5" s="54"/>
      <c r="AF5" s="55" t="e">
        <f t="shared" si="7"/>
        <v>#REF!</v>
      </c>
      <c r="AG5" s="56" t="e">
        <f>'PM增量-东区'!#REF!</f>
        <v>#REF!</v>
      </c>
      <c r="AH5" s="57" t="e">
        <f>'PM出量-东区'!#REF!</f>
        <v>#REF!</v>
      </c>
      <c r="AI5" s="57"/>
      <c r="AJ5" s="58" t="e">
        <f t="shared" si="8"/>
        <v>#REF!</v>
      </c>
      <c r="AL5" s="5" t="s">
        <v>62</v>
      </c>
      <c r="AM5" s="6" t="e">
        <f>'PM增量-东区'!#REF!</f>
        <v>#REF!</v>
      </c>
      <c r="AN5" s="7" t="e">
        <f>'PM出量-东区'!#REF!</f>
        <v>#REF!</v>
      </c>
      <c r="AO5" s="7"/>
      <c r="AP5" s="49" t="e">
        <f t="shared" si="9"/>
        <v>#REF!</v>
      </c>
      <c r="AQ5" s="50" t="e">
        <f>'PM增量-东区'!#REF!</f>
        <v>#REF!</v>
      </c>
      <c r="AR5" s="51" t="e">
        <f>'PM出量-东区'!#REF!</f>
        <v>#REF!</v>
      </c>
      <c r="AS5" s="51"/>
      <c r="AT5" s="52" t="e">
        <f t="shared" si="10"/>
        <v>#REF!</v>
      </c>
      <c r="AU5" s="53">
        <v>0</v>
      </c>
      <c r="AV5" s="54" t="e">
        <f>'PM出量-东区'!#REF!</f>
        <v>#REF!</v>
      </c>
      <c r="AW5" s="54"/>
      <c r="AX5" s="55" t="e">
        <f t="shared" si="11"/>
        <v>#REF!</v>
      </c>
      <c r="AY5" s="56" t="e">
        <f>'PM增量-东区'!#REF!</f>
        <v>#REF!</v>
      </c>
      <c r="AZ5" s="57" t="e">
        <f>#REF!</f>
        <v>#REF!</v>
      </c>
      <c r="BA5" s="57"/>
      <c r="BB5" s="58" t="e">
        <f t="shared" si="12"/>
        <v>#REF!</v>
      </c>
      <c r="BE5" s="5" t="s">
        <v>62</v>
      </c>
      <c r="BF5" s="6" t="e">
        <f t="shared" si="13"/>
        <v>#REF!</v>
      </c>
      <c r="BG5" s="6" t="e">
        <f t="shared" si="13"/>
        <v>#REF!</v>
      </c>
      <c r="BH5" s="6">
        <f t="shared" si="13"/>
        <v>0</v>
      </c>
      <c r="BI5" s="59" t="e">
        <f t="shared" si="14"/>
        <v>#REF!</v>
      </c>
      <c r="BJ5" s="6" t="e">
        <f t="shared" si="0"/>
        <v>#REF!</v>
      </c>
      <c r="BK5" s="6" t="e">
        <f t="shared" si="0"/>
        <v>#REF!</v>
      </c>
      <c r="BL5" s="6">
        <f t="shared" si="0"/>
        <v>0</v>
      </c>
      <c r="BM5" s="59" t="e">
        <f t="shared" si="15"/>
        <v>#REF!</v>
      </c>
      <c r="BN5" s="6">
        <f t="shared" si="0"/>
        <v>0</v>
      </c>
      <c r="BO5" s="6" t="e">
        <f t="shared" si="0"/>
        <v>#REF!</v>
      </c>
      <c r="BP5" s="6">
        <f t="shared" si="0"/>
        <v>0</v>
      </c>
      <c r="BQ5" s="59" t="e">
        <f t="shared" si="16"/>
        <v>#REF!</v>
      </c>
      <c r="BR5" s="6" t="e">
        <f t="shared" si="0"/>
        <v>#REF!</v>
      </c>
      <c r="BS5" s="6" t="e">
        <f t="shared" si="0"/>
        <v>#REF!</v>
      </c>
      <c r="BT5" s="6">
        <f t="shared" si="0"/>
        <v>0</v>
      </c>
      <c r="BU5" s="59" t="e">
        <f t="shared" si="17"/>
        <v>#REF!</v>
      </c>
    </row>
    <row r="6" spans="1:73" x14ac:dyDescent="0.15">
      <c r="A6" s="5" t="s">
        <v>63</v>
      </c>
      <c r="B6" s="6">
        <f>'PM增量-东区'!C5</f>
        <v>58</v>
      </c>
      <c r="C6" s="7">
        <f>'PM出量-东区'!C5</f>
        <v>42</v>
      </c>
      <c r="D6" s="60"/>
      <c r="E6" s="49">
        <f t="shared" si="1"/>
        <v>1.3809523809523809</v>
      </c>
      <c r="F6" s="50">
        <f>'PM增量-东区'!D5</f>
        <v>4</v>
      </c>
      <c r="G6" s="51">
        <f>'PM出量-东区'!D5</f>
        <v>1</v>
      </c>
      <c r="H6" s="51"/>
      <c r="I6" s="52">
        <f t="shared" si="2"/>
        <v>4</v>
      </c>
      <c r="J6" s="53">
        <v>0</v>
      </c>
      <c r="K6" s="54">
        <f>'PM出量-东区'!E5</f>
        <v>0</v>
      </c>
      <c r="L6" s="54"/>
      <c r="M6" s="55" t="e">
        <f t="shared" si="3"/>
        <v>#DIV/0!</v>
      </c>
      <c r="N6" s="56">
        <f>'PM增量-东区'!E5</f>
        <v>1</v>
      </c>
      <c r="O6" s="57">
        <f>'PM出量-东区'!F5</f>
        <v>1</v>
      </c>
      <c r="P6" s="57"/>
      <c r="Q6" s="58">
        <f t="shared" si="4"/>
        <v>1</v>
      </c>
      <c r="T6" s="5" t="s">
        <v>63</v>
      </c>
      <c r="U6" s="6" t="e">
        <f>'PM增量-东区'!#REF!</f>
        <v>#REF!</v>
      </c>
      <c r="V6" s="7" t="e">
        <f>'PM出量-东区'!#REF!</f>
        <v>#REF!</v>
      </c>
      <c r="W6" s="60"/>
      <c r="X6" s="49" t="e">
        <f t="shared" si="5"/>
        <v>#REF!</v>
      </c>
      <c r="Y6" s="50" t="e">
        <f>'PM增量-东区'!#REF!</f>
        <v>#REF!</v>
      </c>
      <c r="Z6" s="51" t="e">
        <f>'PM出量-东区'!#REF!</f>
        <v>#REF!</v>
      </c>
      <c r="AA6" s="51"/>
      <c r="AB6" s="52" t="e">
        <f t="shared" si="6"/>
        <v>#REF!</v>
      </c>
      <c r="AC6" s="53">
        <v>0</v>
      </c>
      <c r="AD6" s="54" t="e">
        <f>'PM出量-东区'!#REF!</f>
        <v>#REF!</v>
      </c>
      <c r="AE6" s="54"/>
      <c r="AF6" s="55" t="e">
        <f t="shared" si="7"/>
        <v>#REF!</v>
      </c>
      <c r="AG6" s="56" t="e">
        <f>'PM增量-东区'!#REF!</f>
        <v>#REF!</v>
      </c>
      <c r="AH6" s="57" t="e">
        <f>'PM出量-东区'!#REF!</f>
        <v>#REF!</v>
      </c>
      <c r="AI6" s="57"/>
      <c r="AJ6" s="58" t="e">
        <f t="shared" si="8"/>
        <v>#REF!</v>
      </c>
      <c r="AL6" s="5" t="s">
        <v>63</v>
      </c>
      <c r="AM6" s="6" t="e">
        <f>'PM增量-东区'!#REF!</f>
        <v>#REF!</v>
      </c>
      <c r="AN6" s="7" t="e">
        <f>'PM出量-东区'!#REF!</f>
        <v>#REF!</v>
      </c>
      <c r="AO6" s="60"/>
      <c r="AP6" s="49" t="e">
        <f t="shared" si="9"/>
        <v>#REF!</v>
      </c>
      <c r="AQ6" s="50" t="e">
        <f>'PM增量-东区'!#REF!</f>
        <v>#REF!</v>
      </c>
      <c r="AR6" s="51" t="e">
        <f>'PM出量-东区'!#REF!</f>
        <v>#REF!</v>
      </c>
      <c r="AS6" s="51"/>
      <c r="AT6" s="52" t="e">
        <f t="shared" si="10"/>
        <v>#REF!</v>
      </c>
      <c r="AU6" s="53">
        <v>0</v>
      </c>
      <c r="AV6" s="54" t="e">
        <f>'PM出量-东区'!#REF!</f>
        <v>#REF!</v>
      </c>
      <c r="AW6" s="54"/>
      <c r="AX6" s="55" t="e">
        <f t="shared" si="11"/>
        <v>#REF!</v>
      </c>
      <c r="AY6" s="56" t="e">
        <f>'PM增量-东区'!#REF!</f>
        <v>#REF!</v>
      </c>
      <c r="AZ6" s="57" t="e">
        <f>#REF!</f>
        <v>#REF!</v>
      </c>
      <c r="BA6" s="57"/>
      <c r="BB6" s="58" t="e">
        <f t="shared" si="12"/>
        <v>#REF!</v>
      </c>
      <c r="BE6" s="5" t="s">
        <v>63</v>
      </c>
      <c r="BF6" s="6" t="e">
        <f t="shared" si="13"/>
        <v>#REF!</v>
      </c>
      <c r="BG6" s="6" t="e">
        <f t="shared" si="13"/>
        <v>#REF!</v>
      </c>
      <c r="BH6" s="6">
        <f t="shared" si="13"/>
        <v>0</v>
      </c>
      <c r="BI6" s="59" t="e">
        <f t="shared" si="14"/>
        <v>#REF!</v>
      </c>
      <c r="BJ6" s="6" t="e">
        <f t="shared" si="0"/>
        <v>#REF!</v>
      </c>
      <c r="BK6" s="6" t="e">
        <f t="shared" si="0"/>
        <v>#REF!</v>
      </c>
      <c r="BL6" s="6">
        <f t="shared" si="0"/>
        <v>0</v>
      </c>
      <c r="BM6" s="59" t="e">
        <f t="shared" si="15"/>
        <v>#REF!</v>
      </c>
      <c r="BN6" s="6">
        <f t="shared" si="0"/>
        <v>0</v>
      </c>
      <c r="BO6" s="6" t="e">
        <f t="shared" si="0"/>
        <v>#REF!</v>
      </c>
      <c r="BP6" s="6">
        <f t="shared" si="0"/>
        <v>0</v>
      </c>
      <c r="BQ6" s="59" t="e">
        <f t="shared" si="16"/>
        <v>#REF!</v>
      </c>
      <c r="BR6" s="6" t="e">
        <f t="shared" si="0"/>
        <v>#REF!</v>
      </c>
      <c r="BS6" s="6" t="e">
        <f t="shared" si="0"/>
        <v>#REF!</v>
      </c>
      <c r="BT6" s="6">
        <f t="shared" si="0"/>
        <v>0</v>
      </c>
      <c r="BU6" s="59" t="e">
        <f t="shared" si="17"/>
        <v>#REF!</v>
      </c>
    </row>
    <row r="7" spans="1:73" x14ac:dyDescent="0.15">
      <c r="A7" s="5" t="s">
        <v>10</v>
      </c>
      <c r="B7" s="6">
        <f>'PM增量-东区'!C6</f>
        <v>53</v>
      </c>
      <c r="C7" s="7">
        <f>'PM出量-东区'!C6</f>
        <v>9</v>
      </c>
      <c r="D7" s="60"/>
      <c r="E7" s="49">
        <f t="shared" ref="E7" si="18">B7/C7</f>
        <v>5.8888888888888893</v>
      </c>
      <c r="F7" s="50">
        <f>'PM增量-东区'!D6</f>
        <v>4</v>
      </c>
      <c r="G7" s="51">
        <f>'PM出量-东区'!D6</f>
        <v>0</v>
      </c>
      <c r="H7" s="51"/>
      <c r="I7" s="52" t="e">
        <f t="shared" ref="I7" si="19">F7/G7</f>
        <v>#DIV/0!</v>
      </c>
      <c r="J7" s="53">
        <v>1</v>
      </c>
      <c r="K7" s="54">
        <f>'PM出量-东区'!E6</f>
        <v>2</v>
      </c>
      <c r="L7" s="54"/>
      <c r="M7" s="55">
        <f t="shared" ref="M7" si="20">J7/K7</f>
        <v>0.5</v>
      </c>
      <c r="N7" s="56">
        <f>'PM增量-东区'!E6</f>
        <v>0</v>
      </c>
      <c r="O7" s="57">
        <f>'PM出量-东区'!F6</f>
        <v>1</v>
      </c>
      <c r="P7" s="57"/>
      <c r="Q7" s="58">
        <f t="shared" ref="Q7" si="21">N7/O7</f>
        <v>0</v>
      </c>
      <c r="T7" s="5" t="s">
        <v>10</v>
      </c>
      <c r="U7" s="6" t="e">
        <f>'PM增量-东区'!#REF!</f>
        <v>#REF!</v>
      </c>
      <c r="V7" s="7" t="e">
        <f>'PM出量-东区'!#REF!</f>
        <v>#REF!</v>
      </c>
      <c r="W7" s="60"/>
      <c r="X7" s="49" t="e">
        <f t="shared" ref="X7" si="22">U7/V7</f>
        <v>#REF!</v>
      </c>
      <c r="Y7" s="50" t="e">
        <f>'PM增量-东区'!#REF!</f>
        <v>#REF!</v>
      </c>
      <c r="Z7" s="51" t="e">
        <f>'PM出量-东区'!#REF!</f>
        <v>#REF!</v>
      </c>
      <c r="AA7" s="51"/>
      <c r="AB7" s="52" t="e">
        <f t="shared" ref="AB7" si="23">Y7/Z7</f>
        <v>#REF!</v>
      </c>
      <c r="AC7" s="53">
        <v>1</v>
      </c>
      <c r="AD7" s="54" t="e">
        <f>'PM出量-东区'!#REF!</f>
        <v>#REF!</v>
      </c>
      <c r="AE7" s="54"/>
      <c r="AF7" s="55" t="e">
        <f t="shared" ref="AF7" si="24">AC7/AD7</f>
        <v>#REF!</v>
      </c>
      <c r="AG7" s="56" t="e">
        <f>'PM增量-东区'!#REF!</f>
        <v>#REF!</v>
      </c>
      <c r="AH7" s="57" t="e">
        <f>'PM出量-东区'!#REF!</f>
        <v>#REF!</v>
      </c>
      <c r="AI7" s="57"/>
      <c r="AJ7" s="58" t="e">
        <f t="shared" ref="AJ7" si="25">AG7/AH7</f>
        <v>#REF!</v>
      </c>
      <c r="AL7" s="5" t="s">
        <v>10</v>
      </c>
      <c r="AM7" s="6" t="e">
        <f>'PM增量-东区'!#REF!</f>
        <v>#REF!</v>
      </c>
      <c r="AN7" s="7" t="e">
        <f>'PM出量-东区'!#REF!</f>
        <v>#REF!</v>
      </c>
      <c r="AO7" s="60"/>
      <c r="AP7" s="49" t="e">
        <f t="shared" ref="AP7" si="26">AM7/AN7</f>
        <v>#REF!</v>
      </c>
      <c r="AQ7" s="50" t="e">
        <f>'PM增量-东区'!#REF!</f>
        <v>#REF!</v>
      </c>
      <c r="AR7" s="51" t="e">
        <f>'PM出量-东区'!#REF!</f>
        <v>#REF!</v>
      </c>
      <c r="AS7" s="51"/>
      <c r="AT7" s="52" t="e">
        <f t="shared" ref="AT7" si="27">AQ7/AR7</f>
        <v>#REF!</v>
      </c>
      <c r="AU7" s="53">
        <v>1</v>
      </c>
      <c r="AV7" s="54" t="e">
        <f>'PM出量-东区'!#REF!</f>
        <v>#REF!</v>
      </c>
      <c r="AW7" s="54"/>
      <c r="AX7" s="55" t="e">
        <f t="shared" ref="AX7" si="28">AU7/AV7</f>
        <v>#REF!</v>
      </c>
      <c r="AY7" s="56" t="e">
        <f>'PM增量-东区'!#REF!</f>
        <v>#REF!</v>
      </c>
      <c r="AZ7" s="57" t="e">
        <f>#REF!</f>
        <v>#REF!</v>
      </c>
      <c r="BA7" s="57"/>
      <c r="BB7" s="58" t="e">
        <f t="shared" ref="BB7" si="29">AY7/AZ7</f>
        <v>#REF!</v>
      </c>
      <c r="BE7" s="5" t="s">
        <v>10</v>
      </c>
      <c r="BF7" s="6" t="e">
        <f t="shared" ref="BF7" si="30">B7+U7+AM7</f>
        <v>#REF!</v>
      </c>
      <c r="BG7" s="6" t="e">
        <f t="shared" ref="BG7" si="31">C7+V7+AN7</f>
        <v>#REF!</v>
      </c>
      <c r="BH7" s="6">
        <f t="shared" ref="BH7" si="32">D7+W7+AO7</f>
        <v>0</v>
      </c>
      <c r="BI7" s="59" t="e">
        <f t="shared" ref="BI7" si="33">BF7/BG7</f>
        <v>#REF!</v>
      </c>
      <c r="BJ7" s="6" t="e">
        <f t="shared" ref="BJ7" si="34">F7+Y7+AQ7</f>
        <v>#REF!</v>
      </c>
      <c r="BK7" s="6" t="e">
        <f t="shared" ref="BK7" si="35">G7+Z7+AR7</f>
        <v>#REF!</v>
      </c>
      <c r="BL7" s="6">
        <f t="shared" ref="BL7" si="36">H7+AA7+AS7</f>
        <v>0</v>
      </c>
      <c r="BM7" s="59" t="e">
        <f t="shared" ref="BM7" si="37">BJ7/BK7</f>
        <v>#REF!</v>
      </c>
      <c r="BN7" s="6">
        <f t="shared" ref="BN7" si="38">J7+AC7+AU7</f>
        <v>3</v>
      </c>
      <c r="BO7" s="6" t="e">
        <f t="shared" ref="BO7" si="39">K7+AD7+AV7</f>
        <v>#REF!</v>
      </c>
      <c r="BP7" s="6">
        <f t="shared" ref="BP7" si="40">L7+AE7+AW7</f>
        <v>0</v>
      </c>
      <c r="BQ7" s="59" t="e">
        <f t="shared" ref="BQ7" si="41">BN7/BO7</f>
        <v>#REF!</v>
      </c>
      <c r="BR7" s="6" t="e">
        <f t="shared" ref="BR7" si="42">N7+AG7+AY7</f>
        <v>#REF!</v>
      </c>
      <c r="BS7" s="6" t="e">
        <f t="shared" ref="BS7" si="43">O7+AH7+AZ7</f>
        <v>#REF!</v>
      </c>
      <c r="BT7" s="6">
        <f t="shared" ref="BT7" si="44">P7+AI7+BA7</f>
        <v>0</v>
      </c>
      <c r="BU7" s="59" t="e">
        <f t="shared" ref="BU7" si="45">BR7/BS7</f>
        <v>#REF!</v>
      </c>
    </row>
    <row r="8" spans="1:73" x14ac:dyDescent="0.15">
      <c r="A8" s="5" t="s">
        <v>11</v>
      </c>
      <c r="B8" s="6">
        <f>'PM增量-东区'!C7</f>
        <v>0</v>
      </c>
      <c r="C8" s="7">
        <f>'PM出量-东区'!C7</f>
        <v>16</v>
      </c>
      <c r="D8" s="60"/>
      <c r="E8" s="49">
        <f t="shared" ref="E8" si="46">B8/C8</f>
        <v>0</v>
      </c>
      <c r="F8" s="50">
        <f>'PM增量-东区'!D7</f>
        <v>0</v>
      </c>
      <c r="G8" s="51">
        <f>'PM出量-东区'!D7</f>
        <v>0</v>
      </c>
      <c r="H8" s="51"/>
      <c r="I8" s="52" t="e">
        <f t="shared" ref="I8" si="47">F8/G8</f>
        <v>#DIV/0!</v>
      </c>
      <c r="J8" s="53">
        <v>2</v>
      </c>
      <c r="K8" s="54">
        <f>'PM出量-东区'!E7</f>
        <v>1</v>
      </c>
      <c r="L8" s="54"/>
      <c r="M8" s="55">
        <f t="shared" ref="M8" si="48">J8/K8</f>
        <v>2</v>
      </c>
      <c r="N8" s="56">
        <f>'PM增量-东区'!E7</f>
        <v>0</v>
      </c>
      <c r="O8" s="57">
        <f>'PM出量-东区'!F7</f>
        <v>0</v>
      </c>
      <c r="P8" s="57"/>
      <c r="Q8" s="58" t="e">
        <f t="shared" ref="Q8" si="49">N8/O8</f>
        <v>#DIV/0!</v>
      </c>
      <c r="T8" s="5" t="s">
        <v>11</v>
      </c>
      <c r="U8" s="8"/>
      <c r="V8" s="9"/>
      <c r="W8" s="61"/>
      <c r="X8" s="62"/>
      <c r="Y8" s="63"/>
      <c r="Z8" s="64"/>
      <c r="AA8" s="64"/>
      <c r="AB8" s="65"/>
      <c r="AC8" s="66"/>
      <c r="AD8" s="67"/>
      <c r="AE8" s="67"/>
      <c r="AF8" s="68"/>
      <c r="AG8" s="69"/>
      <c r="AH8" s="70"/>
      <c r="AI8" s="70"/>
      <c r="AJ8" s="71"/>
      <c r="AL8" s="5" t="s">
        <v>11</v>
      </c>
      <c r="AM8" s="8"/>
      <c r="AN8" s="9"/>
      <c r="AO8" s="61"/>
      <c r="AP8" s="62"/>
      <c r="AQ8" s="63"/>
      <c r="AR8" s="64"/>
      <c r="AS8" s="64"/>
      <c r="AT8" s="65"/>
      <c r="AU8" s="66"/>
      <c r="AV8" s="67"/>
      <c r="AW8" s="67"/>
      <c r="AX8" s="68"/>
      <c r="AY8" s="69"/>
      <c r="AZ8" s="70"/>
      <c r="BA8" s="70"/>
      <c r="BB8" s="71"/>
      <c r="BE8" s="5" t="s">
        <v>11</v>
      </c>
      <c r="BF8" s="8"/>
      <c r="BG8" s="10"/>
      <c r="BH8" s="10"/>
      <c r="BI8" s="72"/>
      <c r="BJ8" s="8"/>
      <c r="BK8" s="10"/>
      <c r="BL8" s="10"/>
      <c r="BM8" s="72"/>
      <c r="BN8" s="8"/>
      <c r="BO8" s="10"/>
      <c r="BP8" s="10"/>
      <c r="BQ8" s="72"/>
      <c r="BR8" s="8"/>
      <c r="BS8" s="10"/>
      <c r="BT8" s="10"/>
      <c r="BU8" s="72"/>
    </row>
    <row r="9" spans="1:73" x14ac:dyDescent="0.15">
      <c r="A9" s="5" t="s">
        <v>12</v>
      </c>
      <c r="B9" s="8"/>
      <c r="C9" s="9"/>
      <c r="D9" s="61"/>
      <c r="E9" s="62"/>
      <c r="F9" s="63"/>
      <c r="G9" s="64"/>
      <c r="H9" s="64"/>
      <c r="I9" s="65"/>
      <c r="J9" s="66"/>
      <c r="K9" s="67"/>
      <c r="L9" s="67"/>
      <c r="M9" s="68"/>
      <c r="N9" s="69"/>
      <c r="O9" s="70"/>
      <c r="P9" s="70"/>
      <c r="Q9" s="71"/>
      <c r="T9" s="5" t="s">
        <v>12</v>
      </c>
      <c r="U9" s="8"/>
      <c r="V9" s="9"/>
      <c r="W9" s="61"/>
      <c r="X9" s="62"/>
      <c r="Y9" s="63"/>
      <c r="Z9" s="64"/>
      <c r="AA9" s="64"/>
      <c r="AB9" s="65"/>
      <c r="AC9" s="66"/>
      <c r="AD9" s="67"/>
      <c r="AE9" s="67"/>
      <c r="AF9" s="68"/>
      <c r="AG9" s="69"/>
      <c r="AH9" s="70"/>
      <c r="AI9" s="70"/>
      <c r="AJ9" s="71"/>
      <c r="AL9" s="5" t="s">
        <v>12</v>
      </c>
      <c r="AM9" s="8"/>
      <c r="AN9" s="9"/>
      <c r="AO9" s="61"/>
      <c r="AP9" s="62"/>
      <c r="AQ9" s="63"/>
      <c r="AR9" s="64"/>
      <c r="AS9" s="64"/>
      <c r="AT9" s="65"/>
      <c r="AU9" s="66"/>
      <c r="AV9" s="67"/>
      <c r="AW9" s="67"/>
      <c r="AX9" s="68"/>
      <c r="AY9" s="69"/>
      <c r="AZ9" s="70"/>
      <c r="BA9" s="70"/>
      <c r="BB9" s="71"/>
      <c r="BE9" s="5" t="s">
        <v>12</v>
      </c>
      <c r="BF9" s="8"/>
      <c r="BG9" s="10"/>
      <c r="BH9" s="10"/>
      <c r="BI9" s="72"/>
      <c r="BJ9" s="8"/>
      <c r="BK9" s="10"/>
      <c r="BL9" s="10"/>
      <c r="BM9" s="72"/>
      <c r="BN9" s="8"/>
      <c r="BO9" s="10"/>
      <c r="BP9" s="10"/>
      <c r="BQ9" s="72"/>
      <c r="BR9" s="8"/>
      <c r="BS9" s="10"/>
      <c r="BT9" s="10"/>
      <c r="BU9" s="72"/>
    </row>
    <row r="10" spans="1:73" x14ac:dyDescent="0.15">
      <c r="A10" s="5" t="s">
        <v>13</v>
      </c>
      <c r="B10" s="8"/>
      <c r="C10" s="9"/>
      <c r="D10" s="61"/>
      <c r="E10" s="62"/>
      <c r="F10" s="63"/>
      <c r="G10" s="64"/>
      <c r="H10" s="64"/>
      <c r="I10" s="65"/>
      <c r="J10" s="66"/>
      <c r="K10" s="67"/>
      <c r="L10" s="67"/>
      <c r="M10" s="68"/>
      <c r="N10" s="69"/>
      <c r="O10" s="70"/>
      <c r="P10" s="70"/>
      <c r="Q10" s="71"/>
      <c r="T10" s="5" t="s">
        <v>13</v>
      </c>
      <c r="U10" s="8"/>
      <c r="V10" s="9"/>
      <c r="W10" s="61"/>
      <c r="X10" s="62"/>
      <c r="Y10" s="63"/>
      <c r="Z10" s="64"/>
      <c r="AA10" s="64"/>
      <c r="AB10" s="65"/>
      <c r="AC10" s="66"/>
      <c r="AD10" s="67"/>
      <c r="AE10" s="67"/>
      <c r="AF10" s="68"/>
      <c r="AG10" s="69"/>
      <c r="AH10" s="70"/>
      <c r="AI10" s="70"/>
      <c r="AJ10" s="71"/>
      <c r="AL10" s="5" t="s">
        <v>13</v>
      </c>
      <c r="AM10" s="8"/>
      <c r="AN10" s="9"/>
      <c r="AO10" s="61"/>
      <c r="AP10" s="62"/>
      <c r="AQ10" s="63"/>
      <c r="AR10" s="64"/>
      <c r="AS10" s="64"/>
      <c r="AT10" s="65"/>
      <c r="AU10" s="66"/>
      <c r="AV10" s="67"/>
      <c r="AW10" s="67"/>
      <c r="AX10" s="68"/>
      <c r="AY10" s="69"/>
      <c r="AZ10" s="70"/>
      <c r="BA10" s="70"/>
      <c r="BB10" s="71"/>
      <c r="BE10" s="5" t="s">
        <v>13</v>
      </c>
      <c r="BF10" s="8"/>
      <c r="BG10" s="10"/>
      <c r="BH10" s="10"/>
      <c r="BI10" s="72"/>
      <c r="BJ10" s="8"/>
      <c r="BK10" s="10"/>
      <c r="BL10" s="10"/>
      <c r="BM10" s="72"/>
      <c r="BN10" s="8"/>
      <c r="BO10" s="10"/>
      <c r="BP10" s="10"/>
      <c r="BQ10" s="72"/>
      <c r="BR10" s="8"/>
      <c r="BS10" s="10"/>
      <c r="BT10" s="10"/>
      <c r="BU10" s="72"/>
    </row>
    <row r="11" spans="1:73" x14ac:dyDescent="0.15">
      <c r="A11" s="5" t="s">
        <v>14</v>
      </c>
      <c r="B11" s="8"/>
      <c r="C11" s="9"/>
      <c r="D11" s="61"/>
      <c r="E11" s="62"/>
      <c r="F11" s="63"/>
      <c r="G11" s="64"/>
      <c r="H11" s="64"/>
      <c r="I11" s="65"/>
      <c r="J11" s="66"/>
      <c r="K11" s="67"/>
      <c r="L11" s="67"/>
      <c r="M11" s="68"/>
      <c r="N11" s="69"/>
      <c r="O11" s="70"/>
      <c r="P11" s="70"/>
      <c r="Q11" s="71"/>
      <c r="T11" s="5" t="s">
        <v>14</v>
      </c>
      <c r="U11" s="8"/>
      <c r="V11" s="9"/>
      <c r="W11" s="61"/>
      <c r="X11" s="62"/>
      <c r="Y11" s="63"/>
      <c r="Z11" s="64"/>
      <c r="AA11" s="64"/>
      <c r="AB11" s="65"/>
      <c r="AC11" s="66"/>
      <c r="AD11" s="67"/>
      <c r="AE11" s="67"/>
      <c r="AF11" s="68"/>
      <c r="AG11" s="69"/>
      <c r="AH11" s="70"/>
      <c r="AI11" s="70"/>
      <c r="AJ11" s="71"/>
      <c r="AL11" s="5" t="s">
        <v>14</v>
      </c>
      <c r="AM11" s="8"/>
      <c r="AN11" s="9"/>
      <c r="AO11" s="61"/>
      <c r="AP11" s="62"/>
      <c r="AQ11" s="63"/>
      <c r="AR11" s="64"/>
      <c r="AS11" s="64"/>
      <c r="AT11" s="65"/>
      <c r="AU11" s="66"/>
      <c r="AV11" s="67"/>
      <c r="AW11" s="67"/>
      <c r="AX11" s="68"/>
      <c r="AY11" s="69"/>
      <c r="AZ11" s="70"/>
      <c r="BA11" s="70"/>
      <c r="BB11" s="71"/>
      <c r="BE11" s="5" t="s">
        <v>14</v>
      </c>
      <c r="BF11" s="8"/>
      <c r="BG11" s="10"/>
      <c r="BH11" s="10"/>
      <c r="BI11" s="72"/>
      <c r="BJ11" s="8"/>
      <c r="BK11" s="10"/>
      <c r="BL11" s="10"/>
      <c r="BM11" s="72"/>
      <c r="BN11" s="8"/>
      <c r="BO11" s="10"/>
      <c r="BP11" s="10"/>
      <c r="BQ11" s="72"/>
      <c r="BR11" s="8"/>
      <c r="BS11" s="10"/>
      <c r="BT11" s="10"/>
      <c r="BU11" s="72"/>
    </row>
    <row r="12" spans="1:73" x14ac:dyDescent="0.15">
      <c r="A12" s="5" t="s">
        <v>15</v>
      </c>
      <c r="B12" s="8"/>
      <c r="C12" s="9"/>
      <c r="D12" s="61"/>
      <c r="E12" s="62"/>
      <c r="F12" s="63"/>
      <c r="G12" s="64"/>
      <c r="H12" s="64"/>
      <c r="I12" s="65"/>
      <c r="J12" s="66"/>
      <c r="K12" s="67"/>
      <c r="L12" s="67"/>
      <c r="M12" s="68"/>
      <c r="N12" s="69"/>
      <c r="O12" s="70"/>
      <c r="P12" s="70"/>
      <c r="Q12" s="71"/>
      <c r="T12" s="5" t="s">
        <v>15</v>
      </c>
      <c r="U12" s="8"/>
      <c r="V12" s="9"/>
      <c r="W12" s="61"/>
      <c r="X12" s="62"/>
      <c r="Y12" s="63"/>
      <c r="Z12" s="64"/>
      <c r="AA12" s="64"/>
      <c r="AB12" s="65"/>
      <c r="AC12" s="66"/>
      <c r="AD12" s="67"/>
      <c r="AE12" s="67"/>
      <c r="AF12" s="68"/>
      <c r="AG12" s="69"/>
      <c r="AH12" s="70"/>
      <c r="AI12" s="70"/>
      <c r="AJ12" s="71"/>
      <c r="AL12" s="5" t="s">
        <v>15</v>
      </c>
      <c r="AM12" s="8"/>
      <c r="AN12" s="9"/>
      <c r="AO12" s="61"/>
      <c r="AP12" s="62"/>
      <c r="AQ12" s="63"/>
      <c r="AR12" s="64"/>
      <c r="AS12" s="64"/>
      <c r="AT12" s="65"/>
      <c r="AU12" s="66"/>
      <c r="AV12" s="67"/>
      <c r="AW12" s="67"/>
      <c r="AX12" s="68"/>
      <c r="AY12" s="69"/>
      <c r="AZ12" s="70"/>
      <c r="BA12" s="70"/>
      <c r="BB12" s="71"/>
      <c r="BE12" s="5" t="s">
        <v>15</v>
      </c>
      <c r="BF12" s="8"/>
      <c r="BG12" s="10"/>
      <c r="BH12" s="10"/>
      <c r="BI12" s="72"/>
      <c r="BJ12" s="8"/>
      <c r="BK12" s="10"/>
      <c r="BL12" s="10"/>
      <c r="BM12" s="72"/>
      <c r="BN12" s="8"/>
      <c r="BO12" s="10"/>
      <c r="BP12" s="10"/>
      <c r="BQ12" s="72"/>
      <c r="BR12" s="8"/>
      <c r="BS12" s="10"/>
      <c r="BT12" s="10"/>
      <c r="BU12" s="72"/>
    </row>
    <row r="13" spans="1:73" x14ac:dyDescent="0.15">
      <c r="A13" s="5" t="s">
        <v>16</v>
      </c>
      <c r="B13" s="8"/>
      <c r="C13" s="9"/>
      <c r="D13" s="61"/>
      <c r="E13" s="62"/>
      <c r="F13" s="63"/>
      <c r="G13" s="64"/>
      <c r="H13" s="64"/>
      <c r="I13" s="65"/>
      <c r="J13" s="66"/>
      <c r="K13" s="67"/>
      <c r="L13" s="67"/>
      <c r="M13" s="68"/>
      <c r="N13" s="69"/>
      <c r="O13" s="70"/>
      <c r="P13" s="70"/>
      <c r="Q13" s="71"/>
      <c r="T13" s="5" t="s">
        <v>16</v>
      </c>
      <c r="U13" s="8"/>
      <c r="V13" s="9"/>
      <c r="W13" s="61"/>
      <c r="X13" s="62"/>
      <c r="Y13" s="63"/>
      <c r="Z13" s="64"/>
      <c r="AA13" s="64"/>
      <c r="AB13" s="65"/>
      <c r="AC13" s="66"/>
      <c r="AD13" s="67"/>
      <c r="AE13" s="67"/>
      <c r="AF13" s="68"/>
      <c r="AG13" s="69"/>
      <c r="AH13" s="70"/>
      <c r="AI13" s="70"/>
      <c r="AJ13" s="71"/>
      <c r="AL13" s="5" t="s">
        <v>16</v>
      </c>
      <c r="AM13" s="8"/>
      <c r="AN13" s="9"/>
      <c r="AO13" s="61"/>
      <c r="AP13" s="62"/>
      <c r="AQ13" s="63"/>
      <c r="AR13" s="64"/>
      <c r="AS13" s="64"/>
      <c r="AT13" s="65"/>
      <c r="AU13" s="66"/>
      <c r="AV13" s="67"/>
      <c r="AW13" s="67"/>
      <c r="AX13" s="68"/>
      <c r="AY13" s="69"/>
      <c r="AZ13" s="70"/>
      <c r="BA13" s="70"/>
      <c r="BB13" s="71"/>
      <c r="BE13" s="5" t="s">
        <v>16</v>
      </c>
      <c r="BF13" s="8"/>
      <c r="BG13" s="10"/>
      <c r="BH13" s="10"/>
      <c r="BI13" s="72"/>
      <c r="BJ13" s="8"/>
      <c r="BK13" s="10"/>
      <c r="BL13" s="10"/>
      <c r="BM13" s="72"/>
      <c r="BN13" s="8"/>
      <c r="BO13" s="10"/>
      <c r="BP13" s="10"/>
      <c r="BQ13" s="72"/>
      <c r="BR13" s="8"/>
      <c r="BS13" s="10"/>
      <c r="BT13" s="10"/>
      <c r="BU13" s="72"/>
    </row>
    <row r="14" spans="1:73" x14ac:dyDescent="0.15">
      <c r="A14" s="5" t="s">
        <v>17</v>
      </c>
      <c r="B14" s="8"/>
      <c r="C14" s="9"/>
      <c r="D14" s="61"/>
      <c r="E14" s="62"/>
      <c r="F14" s="63"/>
      <c r="G14" s="64"/>
      <c r="H14" s="64"/>
      <c r="I14" s="65"/>
      <c r="J14" s="66"/>
      <c r="K14" s="67"/>
      <c r="L14" s="67"/>
      <c r="M14" s="68"/>
      <c r="N14" s="69"/>
      <c r="O14" s="70"/>
      <c r="P14" s="70"/>
      <c r="Q14" s="71"/>
      <c r="T14" s="5" t="s">
        <v>17</v>
      </c>
      <c r="U14" s="8"/>
      <c r="V14" s="9"/>
      <c r="W14" s="61"/>
      <c r="X14" s="62"/>
      <c r="Y14" s="63"/>
      <c r="Z14" s="64"/>
      <c r="AA14" s="64"/>
      <c r="AB14" s="65"/>
      <c r="AC14" s="66"/>
      <c r="AD14" s="67"/>
      <c r="AE14" s="67"/>
      <c r="AF14" s="68"/>
      <c r="AG14" s="69"/>
      <c r="AH14" s="70"/>
      <c r="AI14" s="70"/>
      <c r="AJ14" s="71"/>
      <c r="AL14" s="5" t="s">
        <v>17</v>
      </c>
      <c r="AM14" s="8"/>
      <c r="AN14" s="9"/>
      <c r="AO14" s="61"/>
      <c r="AP14" s="62"/>
      <c r="AQ14" s="63"/>
      <c r="AR14" s="64"/>
      <c r="AS14" s="64"/>
      <c r="AT14" s="65"/>
      <c r="AU14" s="66"/>
      <c r="AV14" s="67"/>
      <c r="AW14" s="67"/>
      <c r="AX14" s="68"/>
      <c r="AY14" s="69"/>
      <c r="AZ14" s="70"/>
      <c r="BA14" s="70"/>
      <c r="BB14" s="71"/>
      <c r="BE14" s="5" t="s">
        <v>17</v>
      </c>
      <c r="BF14" s="8"/>
      <c r="BG14" s="10"/>
      <c r="BH14" s="10"/>
      <c r="BI14" s="72"/>
      <c r="BJ14" s="8"/>
      <c r="BK14" s="10"/>
      <c r="BL14" s="10"/>
      <c r="BM14" s="72"/>
      <c r="BN14" s="8"/>
      <c r="BO14" s="10"/>
      <c r="BP14" s="10"/>
      <c r="BQ14" s="72"/>
      <c r="BR14" s="8"/>
      <c r="BS14" s="10"/>
      <c r="BT14" s="10"/>
      <c r="BU14" s="72"/>
    </row>
    <row r="15" spans="1:73" x14ac:dyDescent="0.15">
      <c r="A15" s="5" t="s">
        <v>18</v>
      </c>
      <c r="B15" s="8"/>
      <c r="C15" s="9"/>
      <c r="D15" s="61"/>
      <c r="E15" s="62"/>
      <c r="F15" s="63"/>
      <c r="G15" s="64"/>
      <c r="H15" s="64"/>
      <c r="I15" s="65"/>
      <c r="J15" s="66"/>
      <c r="K15" s="67"/>
      <c r="L15" s="67"/>
      <c r="M15" s="68"/>
      <c r="N15" s="69"/>
      <c r="O15" s="70"/>
      <c r="P15" s="70"/>
      <c r="Q15" s="71"/>
      <c r="T15" s="5" t="s">
        <v>18</v>
      </c>
      <c r="U15" s="8"/>
      <c r="V15" s="9"/>
      <c r="W15" s="61"/>
      <c r="X15" s="62"/>
      <c r="Y15" s="63"/>
      <c r="Z15" s="64"/>
      <c r="AA15" s="64"/>
      <c r="AB15" s="65"/>
      <c r="AC15" s="66"/>
      <c r="AD15" s="67"/>
      <c r="AE15" s="67"/>
      <c r="AF15" s="68"/>
      <c r="AG15" s="69"/>
      <c r="AH15" s="70"/>
      <c r="AI15" s="70"/>
      <c r="AJ15" s="71"/>
      <c r="AL15" s="5" t="s">
        <v>18</v>
      </c>
      <c r="AM15" s="8"/>
      <c r="AN15" s="9"/>
      <c r="AO15" s="61"/>
      <c r="AP15" s="62"/>
      <c r="AQ15" s="63"/>
      <c r="AR15" s="64"/>
      <c r="AS15" s="64"/>
      <c r="AT15" s="65"/>
      <c r="AU15" s="66"/>
      <c r="AV15" s="67"/>
      <c r="AW15" s="67"/>
      <c r="AX15" s="68"/>
      <c r="AY15" s="69"/>
      <c r="AZ15" s="70"/>
      <c r="BA15" s="70"/>
      <c r="BB15" s="71"/>
      <c r="BE15" s="5" t="s">
        <v>18</v>
      </c>
      <c r="BF15" s="8"/>
      <c r="BG15" s="10"/>
      <c r="BH15" s="10"/>
      <c r="BI15" s="72"/>
      <c r="BJ15" s="8"/>
      <c r="BK15" s="10"/>
      <c r="BL15" s="10"/>
      <c r="BM15" s="72"/>
      <c r="BN15" s="8"/>
      <c r="BO15" s="10"/>
      <c r="BP15" s="10"/>
      <c r="BQ15" s="72"/>
      <c r="BR15" s="8"/>
      <c r="BS15" s="10"/>
      <c r="BT15" s="10"/>
      <c r="BU15" s="72"/>
    </row>
    <row r="16" spans="1:73" x14ac:dyDescent="0.15">
      <c r="A16" s="5" t="s">
        <v>19</v>
      </c>
      <c r="B16" s="8"/>
      <c r="C16" s="9"/>
      <c r="D16" s="61"/>
      <c r="E16" s="62"/>
      <c r="F16" s="63"/>
      <c r="G16" s="64"/>
      <c r="H16" s="64"/>
      <c r="I16" s="65"/>
      <c r="J16" s="66"/>
      <c r="K16" s="67"/>
      <c r="L16" s="67"/>
      <c r="M16" s="68"/>
      <c r="N16" s="69"/>
      <c r="O16" s="70"/>
      <c r="P16" s="70"/>
      <c r="Q16" s="71"/>
      <c r="T16" s="5" t="s">
        <v>19</v>
      </c>
      <c r="U16" s="8"/>
      <c r="V16" s="9"/>
      <c r="W16" s="61"/>
      <c r="X16" s="62"/>
      <c r="Y16" s="63"/>
      <c r="Z16" s="64"/>
      <c r="AA16" s="64"/>
      <c r="AB16" s="65"/>
      <c r="AC16" s="66"/>
      <c r="AD16" s="67"/>
      <c r="AE16" s="67"/>
      <c r="AF16" s="68"/>
      <c r="AG16" s="69"/>
      <c r="AH16" s="70"/>
      <c r="AI16" s="70"/>
      <c r="AJ16" s="71"/>
      <c r="AL16" s="5" t="s">
        <v>19</v>
      </c>
      <c r="AM16" s="8"/>
      <c r="AN16" s="9"/>
      <c r="AO16" s="61"/>
      <c r="AP16" s="62"/>
      <c r="AQ16" s="63"/>
      <c r="AR16" s="64"/>
      <c r="AS16" s="64"/>
      <c r="AT16" s="65"/>
      <c r="AU16" s="66"/>
      <c r="AV16" s="67"/>
      <c r="AW16" s="67"/>
      <c r="AX16" s="68"/>
      <c r="AY16" s="69"/>
      <c r="AZ16" s="70"/>
      <c r="BA16" s="70"/>
      <c r="BB16" s="71"/>
      <c r="BE16" s="5" t="s">
        <v>19</v>
      </c>
      <c r="BF16" s="8"/>
      <c r="BG16" s="10"/>
      <c r="BH16" s="10"/>
      <c r="BI16" s="72"/>
      <c r="BJ16" s="8"/>
      <c r="BK16" s="10"/>
      <c r="BL16" s="10"/>
      <c r="BM16" s="72"/>
      <c r="BN16" s="8"/>
      <c r="BO16" s="10"/>
      <c r="BP16" s="10"/>
      <c r="BQ16" s="72"/>
      <c r="BR16" s="8"/>
      <c r="BS16" s="10"/>
      <c r="BT16" s="10"/>
      <c r="BU16" s="72"/>
    </row>
    <row r="17" spans="1:73" x14ac:dyDescent="0.15">
      <c r="A17" s="5" t="s">
        <v>21</v>
      </c>
      <c r="B17" s="8"/>
      <c r="C17" s="9"/>
      <c r="D17" s="61"/>
      <c r="E17" s="62"/>
      <c r="F17" s="63"/>
      <c r="G17" s="64"/>
      <c r="H17" s="64"/>
      <c r="I17" s="65"/>
      <c r="J17" s="66"/>
      <c r="K17" s="67"/>
      <c r="L17" s="67"/>
      <c r="M17" s="68"/>
      <c r="N17" s="69"/>
      <c r="O17" s="70"/>
      <c r="P17" s="70"/>
      <c r="Q17" s="71"/>
      <c r="T17" s="5" t="s">
        <v>21</v>
      </c>
      <c r="U17" s="8"/>
      <c r="V17" s="9"/>
      <c r="W17" s="61"/>
      <c r="X17" s="62"/>
      <c r="Y17" s="63"/>
      <c r="Z17" s="64"/>
      <c r="AA17" s="64"/>
      <c r="AB17" s="65"/>
      <c r="AC17" s="66"/>
      <c r="AD17" s="67"/>
      <c r="AE17" s="67"/>
      <c r="AF17" s="68"/>
      <c r="AG17" s="69"/>
      <c r="AH17" s="70"/>
      <c r="AI17" s="70"/>
      <c r="AJ17" s="71"/>
      <c r="AL17" s="5" t="s">
        <v>21</v>
      </c>
      <c r="AM17" s="8"/>
      <c r="AN17" s="9"/>
      <c r="AO17" s="61"/>
      <c r="AP17" s="62"/>
      <c r="AQ17" s="63"/>
      <c r="AR17" s="64"/>
      <c r="AS17" s="64"/>
      <c r="AT17" s="65"/>
      <c r="AU17" s="66"/>
      <c r="AV17" s="67"/>
      <c r="AW17" s="67"/>
      <c r="AX17" s="68"/>
      <c r="AY17" s="69"/>
      <c r="AZ17" s="70"/>
      <c r="BA17" s="70"/>
      <c r="BB17" s="71"/>
      <c r="BE17" s="5" t="s">
        <v>21</v>
      </c>
      <c r="BF17" s="8"/>
      <c r="BG17" s="10"/>
      <c r="BH17" s="10"/>
      <c r="BI17" s="72"/>
      <c r="BJ17" s="8"/>
      <c r="BK17" s="10"/>
      <c r="BL17" s="10"/>
      <c r="BM17" s="72"/>
      <c r="BN17" s="8"/>
      <c r="BO17" s="10"/>
      <c r="BP17" s="10"/>
      <c r="BQ17" s="72"/>
      <c r="BR17" s="8"/>
      <c r="BS17" s="10"/>
      <c r="BT17" s="10"/>
      <c r="BU17" s="72"/>
    </row>
    <row r="18" spans="1:73" x14ac:dyDescent="0.15">
      <c r="A18" s="5" t="s">
        <v>22</v>
      </c>
      <c r="B18" s="8"/>
      <c r="C18" s="9"/>
      <c r="D18" s="61"/>
      <c r="E18" s="62"/>
      <c r="F18" s="63"/>
      <c r="G18" s="64"/>
      <c r="H18" s="64"/>
      <c r="I18" s="65"/>
      <c r="J18" s="66"/>
      <c r="K18" s="67"/>
      <c r="L18" s="67"/>
      <c r="M18" s="68"/>
      <c r="N18" s="69"/>
      <c r="O18" s="70"/>
      <c r="P18" s="70"/>
      <c r="Q18" s="71"/>
      <c r="T18" s="5" t="s">
        <v>22</v>
      </c>
      <c r="U18" s="8"/>
      <c r="V18" s="9"/>
      <c r="W18" s="61"/>
      <c r="X18" s="62"/>
      <c r="Y18" s="63"/>
      <c r="Z18" s="64"/>
      <c r="AA18" s="64"/>
      <c r="AB18" s="65"/>
      <c r="AC18" s="66"/>
      <c r="AD18" s="67"/>
      <c r="AE18" s="67"/>
      <c r="AF18" s="68"/>
      <c r="AG18" s="69"/>
      <c r="AH18" s="70"/>
      <c r="AI18" s="70"/>
      <c r="AJ18" s="71"/>
      <c r="AL18" s="5" t="s">
        <v>22</v>
      </c>
      <c r="AM18" s="8"/>
      <c r="AN18" s="9"/>
      <c r="AO18" s="61"/>
      <c r="AP18" s="62"/>
      <c r="AQ18" s="63"/>
      <c r="AR18" s="64"/>
      <c r="AS18" s="64"/>
      <c r="AT18" s="65"/>
      <c r="AU18" s="66"/>
      <c r="AV18" s="67"/>
      <c r="AW18" s="67"/>
      <c r="AX18" s="68"/>
      <c r="AY18" s="69"/>
      <c r="AZ18" s="70"/>
      <c r="BA18" s="70"/>
      <c r="BB18" s="71"/>
      <c r="BE18" s="5" t="s">
        <v>22</v>
      </c>
      <c r="BF18" s="8"/>
      <c r="BG18" s="9"/>
      <c r="BH18" s="61"/>
      <c r="BI18" s="62"/>
      <c r="BJ18" s="63"/>
      <c r="BK18" s="64"/>
      <c r="BL18" s="64"/>
      <c r="BM18" s="65"/>
      <c r="BN18" s="66"/>
      <c r="BO18" s="67"/>
      <c r="BP18" s="67"/>
      <c r="BQ18" s="68"/>
      <c r="BR18" s="69"/>
      <c r="BS18" s="70"/>
      <c r="BT18" s="70"/>
      <c r="BU18" s="71"/>
    </row>
    <row r="19" spans="1:73" ht="14.25" thickBot="1" x14ac:dyDescent="0.2">
      <c r="A19" s="11" t="s">
        <v>64</v>
      </c>
      <c r="B19" s="12">
        <f>SUM(B3:B6)</f>
        <v>95</v>
      </c>
      <c r="C19" s="73">
        <f>SUM(C3:C6)</f>
        <v>140</v>
      </c>
      <c r="D19" s="73">
        <f>SUM(D3:D6)</f>
        <v>0</v>
      </c>
      <c r="E19" s="74"/>
      <c r="F19" s="75">
        <f>SUM(F3:F6)</f>
        <v>9</v>
      </c>
      <c r="G19" s="76">
        <f>SUM(G3:G6)</f>
        <v>7</v>
      </c>
      <c r="H19" s="76">
        <f>SUM(H3:H6)</f>
        <v>0</v>
      </c>
      <c r="I19" s="77"/>
      <c r="J19" s="78">
        <f>SUM(J3:J6)</f>
        <v>0</v>
      </c>
      <c r="K19" s="79">
        <f>SUM(K3:K6)</f>
        <v>2</v>
      </c>
      <c r="L19" s="79">
        <f>SUM(L3:L6)</f>
        <v>0</v>
      </c>
      <c r="M19" s="80"/>
      <c r="N19" s="81">
        <f>SUM(N3:N6)</f>
        <v>1</v>
      </c>
      <c r="O19" s="82">
        <f>SUM(O3:O6)</f>
        <v>3</v>
      </c>
      <c r="P19" s="82">
        <f>SUM(P3:P6)</f>
        <v>0</v>
      </c>
      <c r="Q19" s="83"/>
      <c r="T19" s="11" t="s">
        <v>64</v>
      </c>
      <c r="U19" s="12" t="e">
        <f>SUM(U3:U6)</f>
        <v>#REF!</v>
      </c>
      <c r="V19" s="73" t="e">
        <f>SUM(V3:V6)</f>
        <v>#REF!</v>
      </c>
      <c r="W19" s="73">
        <f>SUM(W3:W6)</f>
        <v>0</v>
      </c>
      <c r="X19" s="74"/>
      <c r="Y19" s="75" t="e">
        <f>SUM(Y3:Y6)</f>
        <v>#REF!</v>
      </c>
      <c r="Z19" s="76" t="e">
        <f>SUM(Z3:Z6)</f>
        <v>#REF!</v>
      </c>
      <c r="AA19" s="76">
        <f>SUM(AA3:AA6)</f>
        <v>0</v>
      </c>
      <c r="AB19" s="77"/>
      <c r="AC19" s="78">
        <f>SUM(AC3:AC6)</f>
        <v>0</v>
      </c>
      <c r="AD19" s="79" t="e">
        <f>SUM(AD3:AD6)</f>
        <v>#REF!</v>
      </c>
      <c r="AE19" s="79">
        <f>SUM(AE3:AE6)</f>
        <v>0</v>
      </c>
      <c r="AF19" s="80"/>
      <c r="AG19" s="81" t="e">
        <f>SUM(AG3:AG6)</f>
        <v>#REF!</v>
      </c>
      <c r="AH19" s="82" t="e">
        <f>SUM(AH3:AH6)</f>
        <v>#REF!</v>
      </c>
      <c r="AI19" s="82">
        <f>SUM(AI3:AI6)</f>
        <v>0</v>
      </c>
      <c r="AJ19" s="83"/>
      <c r="AL19" s="11" t="s">
        <v>64</v>
      </c>
      <c r="AM19" s="12" t="e">
        <f>SUM(AM3:AM6)</f>
        <v>#REF!</v>
      </c>
      <c r="AN19" s="73" t="e">
        <f>SUM(AN3:AN6)</f>
        <v>#REF!</v>
      </c>
      <c r="AO19" s="73">
        <f>SUM(AO3:AO6)</f>
        <v>0</v>
      </c>
      <c r="AP19" s="74"/>
      <c r="AQ19" s="75" t="e">
        <f>SUM(AQ3:AQ6)</f>
        <v>#REF!</v>
      </c>
      <c r="AR19" s="76" t="e">
        <f>SUM(AR3:AR6)</f>
        <v>#REF!</v>
      </c>
      <c r="AS19" s="76">
        <f>SUM(AS3:AS6)</f>
        <v>0</v>
      </c>
      <c r="AT19" s="77"/>
      <c r="AU19" s="78">
        <f>SUM(AU3:AU6)</f>
        <v>0</v>
      </c>
      <c r="AV19" s="79" t="e">
        <f>SUM(AV3:AV6)</f>
        <v>#REF!</v>
      </c>
      <c r="AW19" s="79">
        <f>SUM(AW3:AW6)</f>
        <v>0</v>
      </c>
      <c r="AX19" s="80"/>
      <c r="AY19" s="81" t="e">
        <f>SUM(AY3:AY6)</f>
        <v>#REF!</v>
      </c>
      <c r="AZ19" s="82" t="e">
        <f>SUM(AZ3:AZ6)</f>
        <v>#REF!</v>
      </c>
      <c r="BA19" s="82">
        <f>SUM(BA3:BA6)</f>
        <v>0</v>
      </c>
      <c r="BB19" s="83"/>
      <c r="BE19" s="11" t="s">
        <v>64</v>
      </c>
      <c r="BF19" s="12" t="e">
        <f>SUM(BF3:BF6)</f>
        <v>#REF!</v>
      </c>
      <c r="BG19" s="73" t="e">
        <f>SUM(BG3:BG6)</f>
        <v>#REF!</v>
      </c>
      <c r="BH19" s="73">
        <f>SUM(BH3:BH6)</f>
        <v>0</v>
      </c>
      <c r="BI19" s="74"/>
      <c r="BJ19" s="75" t="e">
        <f>SUM(BJ3:BJ6)</f>
        <v>#REF!</v>
      </c>
      <c r="BK19" s="76" t="e">
        <f>SUM(BK3:BK6)</f>
        <v>#REF!</v>
      </c>
      <c r="BL19" s="76">
        <f>SUM(BL3:BL6)</f>
        <v>0</v>
      </c>
      <c r="BM19" s="77"/>
      <c r="BN19" s="78">
        <f>SUM(BN3:BN6)</f>
        <v>0</v>
      </c>
      <c r="BO19" s="79" t="e">
        <f>SUM(BO3:BO6)</f>
        <v>#REF!</v>
      </c>
      <c r="BP19" s="79">
        <f>SUM(BP3:BP6)</f>
        <v>0</v>
      </c>
      <c r="BQ19" s="80"/>
      <c r="BR19" s="81" t="e">
        <f>SUM(BR3:BR6)</f>
        <v>#REF!</v>
      </c>
      <c r="BS19" s="82" t="e">
        <f>SUM(BS3:BS6)</f>
        <v>#REF!</v>
      </c>
      <c r="BT19" s="82">
        <f>SUM(BT3:BT6)</f>
        <v>0</v>
      </c>
      <c r="BU19" s="83"/>
    </row>
    <row r="21" spans="1:73" x14ac:dyDescent="0.15">
      <c r="A21" s="84" t="s">
        <v>65</v>
      </c>
      <c r="T21" s="84" t="s">
        <v>66</v>
      </c>
      <c r="AL21" s="84" t="s">
        <v>67</v>
      </c>
      <c r="BE21" s="84" t="s">
        <v>68</v>
      </c>
    </row>
    <row r="22" spans="1:73" x14ac:dyDescent="0.15">
      <c r="A22" s="1" t="s">
        <v>60</v>
      </c>
      <c r="B22" t="s">
        <v>39</v>
      </c>
      <c r="C22" t="s">
        <v>69</v>
      </c>
      <c r="D22" t="s">
        <v>70</v>
      </c>
      <c r="E22" s="85" t="s">
        <v>71</v>
      </c>
      <c r="T22" s="1" t="s">
        <v>60</v>
      </c>
      <c r="U22" t="s">
        <v>39</v>
      </c>
      <c r="V22" t="s">
        <v>69</v>
      </c>
      <c r="W22" t="s">
        <v>70</v>
      </c>
      <c r="X22" s="85" t="s">
        <v>71</v>
      </c>
      <c r="AL22" s="1" t="s">
        <v>60</v>
      </c>
      <c r="AM22" t="s">
        <v>39</v>
      </c>
      <c r="AN22" t="s">
        <v>69</v>
      </c>
      <c r="AO22" t="s">
        <v>70</v>
      </c>
      <c r="AP22" s="85" t="s">
        <v>71</v>
      </c>
      <c r="BE22" s="1" t="s">
        <v>60</v>
      </c>
      <c r="BF22" t="s">
        <v>39</v>
      </c>
      <c r="BG22" t="s">
        <v>69</v>
      </c>
      <c r="BH22" t="s">
        <v>70</v>
      </c>
      <c r="BI22" s="85" t="s">
        <v>71</v>
      </c>
    </row>
    <row r="23" spans="1:73" x14ac:dyDescent="0.15">
      <c r="A23" s="5" t="s">
        <v>6</v>
      </c>
      <c r="B23" s="86">
        <f>E3</f>
        <v>0.14814814814814814</v>
      </c>
      <c r="C23" s="87">
        <f>I3</f>
        <v>0</v>
      </c>
      <c r="D23" s="87">
        <f>M3</f>
        <v>0</v>
      </c>
      <c r="E23" s="87" t="e">
        <f>Q3</f>
        <v>#DIV/0!</v>
      </c>
      <c r="T23" s="5" t="s">
        <v>6</v>
      </c>
      <c r="U23" s="86" t="e">
        <f>X3</f>
        <v>#REF!</v>
      </c>
      <c r="V23" s="87" t="e">
        <f>AB3</f>
        <v>#REF!</v>
      </c>
      <c r="W23" s="87" t="e">
        <f>AF3</f>
        <v>#REF!</v>
      </c>
      <c r="X23" s="87" t="e">
        <f>AJ3</f>
        <v>#REF!</v>
      </c>
      <c r="AL23" s="5" t="s">
        <v>6</v>
      </c>
      <c r="AM23" s="86" t="e">
        <f>AP3</f>
        <v>#REF!</v>
      </c>
      <c r="AN23" s="87" t="e">
        <f>AT3</f>
        <v>#REF!</v>
      </c>
      <c r="AO23" s="87" t="e">
        <f>AX3</f>
        <v>#REF!</v>
      </c>
      <c r="AP23" s="87" t="e">
        <f>BB3</f>
        <v>#REF!</v>
      </c>
      <c r="BE23" s="5" t="s">
        <v>6</v>
      </c>
      <c r="BF23" s="86" t="e">
        <f>BI3</f>
        <v>#REF!</v>
      </c>
      <c r="BG23" s="87" t="e">
        <f>BM3</f>
        <v>#REF!</v>
      </c>
      <c r="BH23" s="87" t="e">
        <f>BQ3</f>
        <v>#REF!</v>
      </c>
      <c r="BI23" s="87" t="e">
        <f>BU3</f>
        <v>#REF!</v>
      </c>
    </row>
    <row r="24" spans="1:73" x14ac:dyDescent="0.15">
      <c r="A24" s="5" t="s">
        <v>7</v>
      </c>
      <c r="B24" s="86">
        <f t="shared" ref="B24:B27" si="50">E4</f>
        <v>0.53061224489795922</v>
      </c>
      <c r="C24" s="87">
        <f t="shared" ref="C24:C27" si="51">I4</f>
        <v>5</v>
      </c>
      <c r="D24" s="87" t="e">
        <f t="shared" ref="D24:D27" si="52">M4</f>
        <v>#DIV/0!</v>
      </c>
      <c r="E24" s="87">
        <f t="shared" ref="E24:E27" si="53">Q4</f>
        <v>0</v>
      </c>
      <c r="T24" s="5" t="s">
        <v>7</v>
      </c>
      <c r="U24" s="86" t="e">
        <f t="shared" ref="U24:U27" si="54">X4</f>
        <v>#REF!</v>
      </c>
      <c r="V24" s="87" t="e">
        <f t="shared" ref="V24:V27" si="55">AB4</f>
        <v>#REF!</v>
      </c>
      <c r="W24" s="87" t="e">
        <f t="shared" ref="W24:W27" si="56">AF4</f>
        <v>#REF!</v>
      </c>
      <c r="X24" s="87" t="e">
        <f t="shared" ref="X24:X27" si="57">AJ4</f>
        <v>#REF!</v>
      </c>
      <c r="AL24" s="5" t="s">
        <v>7</v>
      </c>
      <c r="AM24" s="86" t="e">
        <f t="shared" ref="AM24:AM27" si="58">AP4</f>
        <v>#REF!</v>
      </c>
      <c r="AN24" s="87" t="e">
        <f t="shared" ref="AN24:AN27" si="59">AT4</f>
        <v>#REF!</v>
      </c>
      <c r="AO24" s="87" t="e">
        <f t="shared" ref="AO24:AO27" si="60">AX4</f>
        <v>#REF!</v>
      </c>
      <c r="AP24" s="87" t="e">
        <f t="shared" ref="AP24:AP27" si="61">BB4</f>
        <v>#REF!</v>
      </c>
      <c r="BE24" s="5" t="s">
        <v>7</v>
      </c>
      <c r="BF24" s="86" t="e">
        <f t="shared" ref="BF24:BF27" si="62">BI4</f>
        <v>#REF!</v>
      </c>
      <c r="BG24" s="87" t="e">
        <f t="shared" ref="BG24:BG27" si="63">BM4</f>
        <v>#REF!</v>
      </c>
      <c r="BH24" s="87" t="e">
        <f t="shared" ref="BH24:BH27" si="64">BQ4</f>
        <v>#REF!</v>
      </c>
      <c r="BI24" s="87" t="e">
        <f t="shared" ref="BI24:BI27" si="65">BU4</f>
        <v>#REF!</v>
      </c>
    </row>
    <row r="25" spans="1:73" x14ac:dyDescent="0.15">
      <c r="A25" s="5" t="s">
        <v>8</v>
      </c>
      <c r="B25" s="86">
        <f t="shared" si="50"/>
        <v>0.31818181818181818</v>
      </c>
      <c r="C25" s="87">
        <f t="shared" si="51"/>
        <v>0</v>
      </c>
      <c r="D25" s="87" t="e">
        <f t="shared" si="52"/>
        <v>#DIV/0!</v>
      </c>
      <c r="E25" s="87" t="e">
        <f t="shared" si="53"/>
        <v>#DIV/0!</v>
      </c>
      <c r="T25" s="5" t="s">
        <v>8</v>
      </c>
      <c r="U25" s="86" t="e">
        <f t="shared" si="54"/>
        <v>#REF!</v>
      </c>
      <c r="V25" s="87" t="e">
        <f t="shared" si="55"/>
        <v>#REF!</v>
      </c>
      <c r="W25" s="87" t="e">
        <f t="shared" si="56"/>
        <v>#REF!</v>
      </c>
      <c r="X25" s="87" t="e">
        <f t="shared" si="57"/>
        <v>#REF!</v>
      </c>
      <c r="AL25" s="5" t="s">
        <v>8</v>
      </c>
      <c r="AM25" s="86" t="e">
        <f t="shared" si="58"/>
        <v>#REF!</v>
      </c>
      <c r="AN25" s="87" t="e">
        <f t="shared" si="59"/>
        <v>#REF!</v>
      </c>
      <c r="AO25" s="87" t="e">
        <f t="shared" si="60"/>
        <v>#REF!</v>
      </c>
      <c r="AP25" s="87" t="e">
        <f t="shared" si="61"/>
        <v>#REF!</v>
      </c>
      <c r="BE25" s="5" t="s">
        <v>8</v>
      </c>
      <c r="BF25" s="86" t="e">
        <f t="shared" si="62"/>
        <v>#REF!</v>
      </c>
      <c r="BG25" s="87" t="e">
        <f t="shared" si="63"/>
        <v>#REF!</v>
      </c>
      <c r="BH25" s="87" t="e">
        <f t="shared" si="64"/>
        <v>#REF!</v>
      </c>
      <c r="BI25" s="87" t="e">
        <f t="shared" si="65"/>
        <v>#REF!</v>
      </c>
    </row>
    <row r="26" spans="1:73" x14ac:dyDescent="0.15">
      <c r="A26" s="5" t="s">
        <v>9</v>
      </c>
      <c r="B26" s="86">
        <f t="shared" si="50"/>
        <v>1.3809523809523809</v>
      </c>
      <c r="C26" s="87">
        <f t="shared" si="51"/>
        <v>4</v>
      </c>
      <c r="D26" s="87" t="e">
        <f t="shared" si="52"/>
        <v>#DIV/0!</v>
      </c>
      <c r="E26" s="87">
        <f t="shared" si="53"/>
        <v>1</v>
      </c>
      <c r="T26" s="5" t="s">
        <v>9</v>
      </c>
      <c r="U26" s="86" t="e">
        <f t="shared" si="54"/>
        <v>#REF!</v>
      </c>
      <c r="V26" s="87" t="e">
        <f t="shared" si="55"/>
        <v>#REF!</v>
      </c>
      <c r="W26" s="87" t="e">
        <f t="shared" si="56"/>
        <v>#REF!</v>
      </c>
      <c r="X26" s="87" t="e">
        <f t="shared" si="57"/>
        <v>#REF!</v>
      </c>
      <c r="AL26" s="5" t="s">
        <v>9</v>
      </c>
      <c r="AM26" s="86" t="e">
        <f t="shared" si="58"/>
        <v>#REF!</v>
      </c>
      <c r="AN26" s="87" t="e">
        <f t="shared" si="59"/>
        <v>#REF!</v>
      </c>
      <c r="AO26" s="87" t="e">
        <f t="shared" si="60"/>
        <v>#REF!</v>
      </c>
      <c r="AP26" s="87" t="e">
        <f t="shared" si="61"/>
        <v>#REF!</v>
      </c>
      <c r="BE26" s="5" t="s">
        <v>9</v>
      </c>
      <c r="BF26" s="86" t="e">
        <f t="shared" si="62"/>
        <v>#REF!</v>
      </c>
      <c r="BG26" s="87" t="e">
        <f t="shared" si="63"/>
        <v>#REF!</v>
      </c>
      <c r="BH26" s="87" t="e">
        <f t="shared" si="64"/>
        <v>#REF!</v>
      </c>
      <c r="BI26" s="87" t="e">
        <f t="shared" si="65"/>
        <v>#REF!</v>
      </c>
    </row>
    <row r="27" spans="1:73" x14ac:dyDescent="0.15">
      <c r="A27" s="5" t="s">
        <v>10</v>
      </c>
      <c r="B27" s="86">
        <f t="shared" si="50"/>
        <v>5.8888888888888893</v>
      </c>
      <c r="C27" s="87" t="e">
        <f t="shared" si="51"/>
        <v>#DIV/0!</v>
      </c>
      <c r="D27" s="87">
        <f t="shared" si="52"/>
        <v>0.5</v>
      </c>
      <c r="E27" s="87">
        <f t="shared" si="53"/>
        <v>0</v>
      </c>
      <c r="T27" s="5" t="s">
        <v>10</v>
      </c>
      <c r="U27" s="86" t="e">
        <f t="shared" si="54"/>
        <v>#REF!</v>
      </c>
      <c r="V27" s="87" t="e">
        <f t="shared" si="55"/>
        <v>#REF!</v>
      </c>
      <c r="W27" s="87" t="e">
        <f t="shared" si="56"/>
        <v>#REF!</v>
      </c>
      <c r="X27" s="87" t="e">
        <f t="shared" si="57"/>
        <v>#REF!</v>
      </c>
      <c r="AL27" s="5" t="s">
        <v>10</v>
      </c>
      <c r="AM27" s="86" t="e">
        <f t="shared" si="58"/>
        <v>#REF!</v>
      </c>
      <c r="AN27" s="87" t="e">
        <f t="shared" si="59"/>
        <v>#REF!</v>
      </c>
      <c r="AO27" s="87" t="e">
        <f t="shared" si="60"/>
        <v>#REF!</v>
      </c>
      <c r="AP27" s="87" t="e">
        <f t="shared" si="61"/>
        <v>#REF!</v>
      </c>
      <c r="BE27" s="5" t="s">
        <v>10</v>
      </c>
      <c r="BF27" s="86" t="e">
        <f t="shared" si="62"/>
        <v>#REF!</v>
      </c>
      <c r="BG27" s="87" t="e">
        <f t="shared" si="63"/>
        <v>#REF!</v>
      </c>
      <c r="BH27" s="87" t="e">
        <f t="shared" si="64"/>
        <v>#REF!</v>
      </c>
      <c r="BI27" s="87" t="e">
        <f t="shared" si="65"/>
        <v>#REF!</v>
      </c>
    </row>
    <row r="28" spans="1:73" x14ac:dyDescent="0.15">
      <c r="A28" s="88" t="s">
        <v>72</v>
      </c>
      <c r="B28" s="86">
        <f t="shared" ref="B28" si="66">E8</f>
        <v>0</v>
      </c>
      <c r="C28" s="87" t="e">
        <f t="shared" ref="C28" si="67">I8</f>
        <v>#DIV/0!</v>
      </c>
      <c r="D28" s="87">
        <f t="shared" ref="D28" si="68">M8</f>
        <v>2</v>
      </c>
      <c r="E28" s="87" t="e">
        <f t="shared" ref="E28" si="69">Q8</f>
        <v>#DIV/0!</v>
      </c>
    </row>
  </sheetData>
  <mergeCells count="16">
    <mergeCell ref="Y1:AA1"/>
    <mergeCell ref="B1:D1"/>
    <mergeCell ref="F1:H1"/>
    <mergeCell ref="J1:L1"/>
    <mergeCell ref="N1:P1"/>
    <mergeCell ref="U1:W1"/>
    <mergeCell ref="BF1:BH1"/>
    <mergeCell ref="BJ1:BL1"/>
    <mergeCell ref="BN1:BP1"/>
    <mergeCell ref="BR1:BT1"/>
    <mergeCell ref="AC1:AE1"/>
    <mergeCell ref="AG1:AI1"/>
    <mergeCell ref="AM1:AO1"/>
    <mergeCell ref="AQ1:AS1"/>
    <mergeCell ref="AU1:AW1"/>
    <mergeCell ref="AY1:BA1"/>
  </mergeCells>
  <phoneticPr fontId="3" type="noConversion"/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PM出量-东区</vt:lpstr>
      <vt:lpstr>PM出量-北区</vt:lpstr>
      <vt:lpstr>PM出量-南区</vt:lpstr>
      <vt:lpstr>PM出量-全国</vt:lpstr>
      <vt:lpstr>PM增量-东区</vt:lpstr>
      <vt:lpstr>PM增量-北区</vt:lpstr>
      <vt:lpstr>PM增量-南区</vt:lpstr>
      <vt:lpstr>PM增量-全国</vt:lpstr>
      <vt:lpstr>PM进出量对比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cnwshi</dc:creator>
  <cp:lastModifiedBy>shiboyue</cp:lastModifiedBy>
  <dcterms:created xsi:type="dcterms:W3CDTF">2018-10-29T07:18:21Z</dcterms:created>
  <dcterms:modified xsi:type="dcterms:W3CDTF">2018-11-08T02:30:53Z</dcterms:modified>
</cp:coreProperties>
</file>