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LAB\"/>
    </mc:Choice>
  </mc:AlternateContent>
  <xr:revisionPtr revIDLastSave="0" documentId="13_ncr:1_{E12C6E5C-1311-4D59-A376-7DDBEB5FA8BB}" xr6:coauthVersionLast="47" xr6:coauthVersionMax="47" xr10:uidLastSave="{00000000-0000-0000-0000-000000000000}"/>
  <bookViews>
    <workbookView xWindow="1812" yWindow="1812" windowWidth="17280" windowHeight="8880" activeTab="1" xr2:uid="{A85CDBF8-623B-4220-813C-CBBD629704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" i="2" l="1" a="1"/>
  <c r="C100" i="2" s="1"/>
  <c r="C97" i="2"/>
  <c r="F33" i="2" l="1"/>
  <c r="D33" i="2"/>
  <c r="D3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C26" i="2"/>
  <c r="C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<sst xmlns="http://schemas.openxmlformats.org/spreadsheetml/2006/main" count="59" uniqueCount="53">
  <si>
    <t>X</t>
  </si>
  <si>
    <t>Y</t>
  </si>
  <si>
    <t>Pearson's correlation coefficient(r)=0.838019</t>
  </si>
  <si>
    <t>Employee number</t>
  </si>
  <si>
    <t>Production(x)</t>
  </si>
  <si>
    <t>%change in production(y)</t>
  </si>
  <si>
    <t>Regression coefficient</t>
  </si>
  <si>
    <t>a=</t>
  </si>
  <si>
    <t>b=</t>
  </si>
  <si>
    <t>The equation of the simple regression is</t>
  </si>
  <si>
    <t>y=</t>
  </si>
  <si>
    <t>0.6712+0.0912x</t>
  </si>
  <si>
    <t>Estimated y</t>
  </si>
  <si>
    <t>Residual (y-estimated y)</t>
  </si>
  <si>
    <t>Standard error of estimation(SEE)</t>
  </si>
  <si>
    <t>SEE=</t>
  </si>
  <si>
    <t>coeff. Of determination=</t>
  </si>
  <si>
    <t>alternative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</si>
  <si>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</si>
  <si>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</si>
  <si>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</si>
  <si>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</si>
  <si>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</si>
  <si>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</si>
  <si>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</si>
  <si>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</si>
  <si>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</si>
  <si>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</si>
  <si>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</si>
  <si>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</si>
  <si>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</si>
  <si>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</si>
  <si>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</si>
  <si>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</si>
  <si>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</si>
  <si>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</si>
  <si>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</si>
  <si>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</si>
  <si>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</si>
  <si>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</si>
  <si>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</si>
  <si>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</si>
  <si>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</si>
  <si>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</si>
  <si>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</si>
  <si>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</si>
  <si>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</si>
  <si>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PROBABILITY OUTPUT</t>
  </si>
  <si>
    <t>Percentile</t>
  </si>
  <si>
    <t>% change in prooduction wh production is 95 units is as follows:</t>
  </si>
  <si>
    <t>when x=</t>
  </si>
  <si>
    <t>value of y=</t>
  </si>
  <si>
    <t>Usiing Excel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</si>
</sst>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%change in production(y) vs.</a:t>
            </a:r>
            <a:r>
              <a:rPr lang="en-US" baseline="0"/>
              <a:t> production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33497931402645E-2"/>
          <c:y val="0.13211932015261882"/>
          <c:w val="0.90082243427198716"/>
          <c:h val="0.71733157444809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%change in production(y)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Sheet2!$C$2:$C$21</c:f>
              <c:numCache>
                <c:formatCode>General</c:formatCode>
                <c:ptCount val="20"/>
                <c:pt idx="0">
                  <c:v>47</c:v>
                </c:pt>
                <c:pt idx="1">
                  <c:v>71</c:v>
                </c:pt>
                <c:pt idx="2">
                  <c:v>64</c:v>
                </c:pt>
                <c:pt idx="3">
                  <c:v>35</c:v>
                </c:pt>
                <c:pt idx="4">
                  <c:v>43</c:v>
                </c:pt>
                <c:pt idx="5">
                  <c:v>60</c:v>
                </c:pt>
                <c:pt idx="6">
                  <c:v>38</c:v>
                </c:pt>
                <c:pt idx="7">
                  <c:v>59</c:v>
                </c:pt>
                <c:pt idx="8">
                  <c:v>67</c:v>
                </c:pt>
                <c:pt idx="9">
                  <c:v>56</c:v>
                </c:pt>
                <c:pt idx="10">
                  <c:v>67</c:v>
                </c:pt>
                <c:pt idx="11">
                  <c:v>57</c:v>
                </c:pt>
                <c:pt idx="12">
                  <c:v>69</c:v>
                </c:pt>
                <c:pt idx="13">
                  <c:v>38</c:v>
                </c:pt>
                <c:pt idx="14">
                  <c:v>54</c:v>
                </c:pt>
                <c:pt idx="15">
                  <c:v>76</c:v>
                </c:pt>
                <c:pt idx="16">
                  <c:v>53</c:v>
                </c:pt>
                <c:pt idx="17">
                  <c:v>40</c:v>
                </c:pt>
                <c:pt idx="18">
                  <c:v>47</c:v>
                </c:pt>
                <c:pt idx="19">
                  <c:v>23</c:v>
                </c:pt>
              </c:numCache>
            </c:numRef>
          </c:xVal>
          <c:yVal>
            <c:numRef>
              <c:f>Sheet2!$D$2:$D$21</c:f>
              <c:numCache>
                <c:formatCode>General</c:formatCode>
                <c:ptCount val="20"/>
                <c:pt idx="0">
                  <c:v>4.2</c:v>
                </c:pt>
                <c:pt idx="1">
                  <c:v>8.1</c:v>
                </c:pt>
                <c:pt idx="2">
                  <c:v>6.8</c:v>
                </c:pt>
                <c:pt idx="3">
                  <c:v>4.3</c:v>
                </c:pt>
                <c:pt idx="4">
                  <c:v>5</c:v>
                </c:pt>
                <c:pt idx="5">
                  <c:v>7.5</c:v>
                </c:pt>
                <c:pt idx="6">
                  <c:v>4.7</c:v>
                </c:pt>
                <c:pt idx="7">
                  <c:v>5.9</c:v>
                </c:pt>
                <c:pt idx="8">
                  <c:v>6.9</c:v>
                </c:pt>
                <c:pt idx="9">
                  <c:v>5.7</c:v>
                </c:pt>
                <c:pt idx="10">
                  <c:v>5.7</c:v>
                </c:pt>
                <c:pt idx="11">
                  <c:v>5.4</c:v>
                </c:pt>
                <c:pt idx="12">
                  <c:v>7.5</c:v>
                </c:pt>
                <c:pt idx="13">
                  <c:v>3.8</c:v>
                </c:pt>
                <c:pt idx="14">
                  <c:v>5.9</c:v>
                </c:pt>
                <c:pt idx="15">
                  <c:v>6.3</c:v>
                </c:pt>
                <c:pt idx="16">
                  <c:v>5.7</c:v>
                </c:pt>
                <c:pt idx="17">
                  <c:v>4</c:v>
                </c:pt>
                <c:pt idx="18">
                  <c:v>5.2</c:v>
                </c:pt>
                <c:pt idx="19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5-4195-A86B-31B64765C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40176"/>
        <c:axId val="235639216"/>
      </c:scatterChart>
      <c:valAx>
        <c:axId val="23564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Production,x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39216"/>
        <c:crosses val="autoZero"/>
        <c:crossBetween val="midCat"/>
      </c:valAx>
      <c:valAx>
        <c:axId val="235639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%change in production,y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4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Sheet2!$G$58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Sheet2!$F$59:$F$78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Sheet2!$G$59:$G$78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3.8</c:v>
                </c:pt>
                <c:pt idx="2">
                  <c:v>4</c:v>
                </c:pt>
                <c:pt idx="3">
                  <c:v>4.2</c:v>
                </c:pt>
                <c:pt idx="4">
                  <c:v>4.3</c:v>
                </c:pt>
                <c:pt idx="5">
                  <c:v>4.7</c:v>
                </c:pt>
                <c:pt idx="6">
                  <c:v>5</c:v>
                </c:pt>
                <c:pt idx="7">
                  <c:v>5.2</c:v>
                </c:pt>
                <c:pt idx="8">
                  <c:v>5.4</c:v>
                </c:pt>
                <c:pt idx="9">
                  <c:v>5.7</c:v>
                </c:pt>
                <c:pt idx="10">
                  <c:v>5.7</c:v>
                </c:pt>
                <c:pt idx="11">
                  <c:v>5.7</c:v>
                </c:pt>
                <c:pt idx="12">
                  <c:v>5.9</c:v>
                </c:pt>
                <c:pt idx="13">
                  <c:v>5.9</c:v>
                </c:pt>
                <c:pt idx="14">
                  <c:v>6.3</c:v>
                </c:pt>
                <c:pt idx="15">
                  <c:v>6.8</c:v>
                </c:pt>
                <c:pt idx="16">
                  <c:v>6.9</c:v>
                </c:pt>
                <c:pt idx="17">
                  <c:v>7.5</c:v>
                </c:pt>
                <c:pt idx="18">
                  <c:v>7.5</c:v>
                </c:pt>
                <c:pt idx="19">
                  <c:v>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A-44DF-A9A8-3F2AE2A6B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031935"/>
        <c:axId val="805028575"/>
      </c:scatterChart>
      <c:valAx>
        <c:axId val="80503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28575"/>
        <c:crosses val="autoZero"/>
        <c:crossBetween val="midCat"/>
      </c:valAx>
      <c:valAx>
        <c:axId val="8050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 change in production(Y)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</a:t>
            </a:r>
            <a:r>
              <a:rPr lang="en-US" baseline="0"/>
              <a:t> (x) Residual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Sheet2!$D$58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Sheet2!$C$2:$C$21</c:f>
              <c:numCache>
                <c:formatCode>General</c:formatCode>
                <c:ptCount val="20"/>
                <c:pt idx="0">
                  <c:v>47</c:v>
                </c:pt>
                <c:pt idx="1">
                  <c:v>71</c:v>
                </c:pt>
                <c:pt idx="2">
                  <c:v>64</c:v>
                </c:pt>
                <c:pt idx="3">
                  <c:v>35</c:v>
                </c:pt>
                <c:pt idx="4">
                  <c:v>43</c:v>
                </c:pt>
                <c:pt idx="5">
                  <c:v>60</c:v>
                </c:pt>
                <c:pt idx="6">
                  <c:v>38</c:v>
                </c:pt>
                <c:pt idx="7">
                  <c:v>59</c:v>
                </c:pt>
                <c:pt idx="8">
                  <c:v>67</c:v>
                </c:pt>
                <c:pt idx="9">
                  <c:v>56</c:v>
                </c:pt>
                <c:pt idx="10">
                  <c:v>67</c:v>
                </c:pt>
                <c:pt idx="11">
                  <c:v>57</c:v>
                </c:pt>
                <c:pt idx="12">
                  <c:v>69</c:v>
                </c:pt>
                <c:pt idx="13">
                  <c:v>38</c:v>
                </c:pt>
                <c:pt idx="14">
                  <c:v>54</c:v>
                </c:pt>
                <c:pt idx="15">
                  <c:v>76</c:v>
                </c:pt>
                <c:pt idx="16">
                  <c:v>53</c:v>
                </c:pt>
                <c:pt idx="17">
                  <c:v>40</c:v>
                </c:pt>
                <c:pt idx="18">
                  <c:v>47</c:v>
                </c:pt>
                <c:pt idx="19">
                  <c:v>23</c:v>
                </c:pt>
              </c:numCache>
            </c:numRef>
          </c:xVal>
          <c:yVal>
            <c:numRef>
              <c:f>Sheet2!$D$59:$D$78</c:f>
              <c:numCache>
                <c:formatCode>General</c:formatCode>
                <c:ptCount val="20"/>
                <c:pt idx="0">
                  <c:v>-0.77258219470538059</c:v>
                </c:pt>
                <c:pt idx="1">
                  <c:v>0.93096178479931524</c:v>
                </c:pt>
                <c:pt idx="2">
                  <c:v>0.27159479077711257</c:v>
                </c:pt>
                <c:pt idx="3">
                  <c:v>0.42564581554227088</c:v>
                </c:pt>
                <c:pt idx="4">
                  <c:v>0.39349380871050332</c:v>
                </c:pt>
                <c:pt idx="5">
                  <c:v>1.3376707941929968</c:v>
                </c:pt>
                <c:pt idx="6">
                  <c:v>0.55108881298035861</c:v>
                </c:pt>
                <c:pt idx="7">
                  <c:v>-0.17081020495303179</c:v>
                </c:pt>
                <c:pt idx="8">
                  <c:v>9.7037788215200038E-2</c:v>
                </c:pt>
                <c:pt idx="9">
                  <c:v>-9.6253202391118897E-2</c:v>
                </c:pt>
                <c:pt idx="10">
                  <c:v>-1.1029622117848001</c:v>
                </c:pt>
                <c:pt idx="11">
                  <c:v>-0.48777220324508974</c:v>
                </c:pt>
                <c:pt idx="12">
                  <c:v>0.51399978650725764</c:v>
                </c:pt>
                <c:pt idx="13">
                  <c:v>-0.34891118701964174</c:v>
                </c:pt>
                <c:pt idx="14">
                  <c:v>0.28678479931682332</c:v>
                </c:pt>
                <c:pt idx="15">
                  <c:v>-1.3266332194705388</c:v>
                </c:pt>
                <c:pt idx="16">
                  <c:v>0.17830380017079328</c:v>
                </c:pt>
                <c:pt idx="17">
                  <c:v>-0.33194918872758361</c:v>
                </c:pt>
                <c:pt idx="18">
                  <c:v>0.22741780529461941</c:v>
                </c:pt>
                <c:pt idx="19">
                  <c:v>-0.57612617421007695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C-404E-A97D-A59D54D7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86303"/>
        <c:axId val="705586783"/>
      </c:scatterChart>
      <c:valAx>
        <c:axId val="70558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Production</a:t>
                </a:r>
                <a:r>
                  <a:rPr lang="en-IN" baseline="0"/>
                  <a:t> (x)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86783"/>
        <c:crosses val="autoZero"/>
        <c:crossBetween val="midCat"/>
      </c:valAx>
      <c:valAx>
        <c:axId val="7055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8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0</xdr:row>
      <xdr:rowOff>411480</xdr:rowOff>
    </xdr:from>
    <xdr:to>
      <xdr:col>18</xdr:col>
      <xdr:colOff>502920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87C00-ACE3-C675-0B14-E5E56787B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62</xdr:row>
      <xdr:rowOff>80010</xdr:rowOff>
    </xdr:from>
    <xdr:to>
      <xdr:col>15</xdr:col>
      <xdr:colOff>228600</xdr:colOff>
      <xdr:row>77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3EF734-F728-AE2E-6093-6653DBFFC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487680</xdr:colOff>
      <xdr:row>79</xdr:row>
      <xdr:rowOff>26670</xdr:rowOff>
    </xdr:from>
    <xdr:to>
      <xdr:col>11</xdr:col>
      <xdr:colOff>182880</xdr:colOff>
      <xdr:row>94</xdr:row>
      <xdr:rowOff>26670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052C41-09D0-27D8-0514-F3C6CB1CB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FB28-5D16-450F-88F9-F45DD834E64C}">
  <dimension ref="A1:E12"/>
  <sheetViews>
    <sheetView workbookViewId="0">
      <selection activeCell="C10" sqref="C10"/>
    </sheetView>
  </sheetViews>
  <sheetFormatPr defaultRowHeight="14.4" x14ac:dyDescent="0.3"/>
  <sheetData>
    <row r="1" spans="1:5" ht="15" thickBot="1" x14ac:dyDescent="0.35"/>
    <row r="2" spans="1:5" x14ac:dyDescent="0.3">
      <c r="A2" t="s">
        <v>0</v>
      </c>
      <c r="B2" t="s">
        <v>1</v>
      </c>
      <c r="C2" s="2"/>
      <c r="D2" s="2" t="s">
        <v>0</v>
      </c>
      <c r="E2" s="2" t="s">
        <v>1</v>
      </c>
    </row>
    <row r="3" spans="1:5" x14ac:dyDescent="0.3">
      <c r="A3">
        <v>40</v>
      </c>
      <c r="B3">
        <v>32</v>
      </c>
      <c r="C3" t="s">
        <v>0</v>
      </c>
      <c r="D3">
        <v>1</v>
      </c>
    </row>
    <row r="4" spans="1:5" ht="15" thickBot="1" x14ac:dyDescent="0.35">
      <c r="A4">
        <v>41</v>
      </c>
      <c r="B4">
        <v>43</v>
      </c>
      <c r="C4" s="1" t="s">
        <v>1</v>
      </c>
      <c r="D4" s="1">
        <v>0.83801863120930187</v>
      </c>
      <c r="E4" s="1">
        <v>1</v>
      </c>
    </row>
    <row r="5" spans="1:5" x14ac:dyDescent="0.3">
      <c r="A5">
        <v>40</v>
      </c>
      <c r="B5">
        <v>28</v>
      </c>
    </row>
    <row r="6" spans="1:5" x14ac:dyDescent="0.3">
      <c r="A6">
        <v>42</v>
      </c>
      <c r="B6">
        <v>45</v>
      </c>
    </row>
    <row r="7" spans="1:5" x14ac:dyDescent="0.3">
      <c r="A7">
        <v>40</v>
      </c>
      <c r="B7">
        <v>31</v>
      </c>
    </row>
    <row r="8" spans="1:5" x14ac:dyDescent="0.3">
      <c r="A8">
        <v>40</v>
      </c>
      <c r="B8">
        <v>34</v>
      </c>
      <c r="C8" t="s">
        <v>2</v>
      </c>
    </row>
    <row r="9" spans="1:5" x14ac:dyDescent="0.3">
      <c r="A9">
        <v>42</v>
      </c>
      <c r="B9">
        <v>48</v>
      </c>
    </row>
    <row r="10" spans="1:5" x14ac:dyDescent="0.3">
      <c r="A10">
        <v>41</v>
      </c>
      <c r="B10">
        <v>42</v>
      </c>
    </row>
    <row r="11" spans="1:5" x14ac:dyDescent="0.3">
      <c r="A11">
        <v>41</v>
      </c>
      <c r="B11">
        <v>36</v>
      </c>
    </row>
    <row r="12" spans="1:5" x14ac:dyDescent="0.3">
      <c r="A12">
        <v>42</v>
      </c>
      <c r="B1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6D2D-E621-4442-B31D-64CA5158C7D6}">
  <dimension ref="B1:J100"/>
  <sheetViews>
    <sheetView tabSelected="1" topLeftCell="A77" workbookViewId="0">
      <selection activeCell="C101" sqref="C101"/>
    </sheetView>
  </sheetViews>
  <sheetFormatPr defaultRowHeight="14.4" x14ac:dyDescent="0.3"/>
  <sheetData>
    <row r="1" spans="2:6" ht="57.6" x14ac:dyDescent="0.3">
      <c r="B1" s="3" t="s">
        <v>3</v>
      </c>
      <c r="C1" s="3" t="s">
        <v>4</v>
      </c>
      <c r="D1" s="3" t="s">
        <v>5</v>
      </c>
      <c r="E1" s="3" t="s">
        <v>12</v>
      </c>
      <c r="F1" s="3" t="s">
        <v>13</v>
      </c>
    </row>
    <row r="2" spans="2:6" x14ac:dyDescent="0.3">
      <c r="B2" s="4">
        <v>1</v>
      </c>
      <c r="C2" s="4">
        <v>47</v>
      </c>
      <c r="D2" s="4">
        <v>4.2</v>
      </c>
      <c r="E2" s="4" cm="1">
        <f t="array" ref="E2">TREND($D$2:$D$21,$C$2:$C$21,C2)</f>
        <v>4.9725821947053808</v>
      </c>
      <c r="F2" s="4">
        <f>D2-E2</f>
        <v>-0.77258219470538059</v>
      </c>
    </row>
    <row r="3" spans="2:6" x14ac:dyDescent="0.3">
      <c r="B3" s="4">
        <v>2</v>
      </c>
      <c r="C3" s="4">
        <v>71</v>
      </c>
      <c r="D3" s="4">
        <v>8.1</v>
      </c>
      <c r="E3" s="4" cm="1">
        <f t="array" ref="E3">TREND($D$2:$D$21,$C$2:$C$21,C3)</f>
        <v>7.1690382152006844</v>
      </c>
      <c r="F3" s="4">
        <f t="shared" ref="F3:F21" si="0">D3-E3</f>
        <v>0.93096178479931524</v>
      </c>
    </row>
    <row r="4" spans="2:6" x14ac:dyDescent="0.3">
      <c r="B4" s="4">
        <v>3</v>
      </c>
      <c r="C4" s="4">
        <v>64</v>
      </c>
      <c r="D4" s="4">
        <v>6.8</v>
      </c>
      <c r="E4" s="4" cm="1">
        <f t="array" ref="E4">TREND($D$2:$D$21,$C$2:$C$21,C4)</f>
        <v>6.5284052092228873</v>
      </c>
      <c r="F4" s="4">
        <f t="shared" si="0"/>
        <v>0.27159479077711257</v>
      </c>
    </row>
    <row r="5" spans="2:6" x14ac:dyDescent="0.3">
      <c r="B5" s="4">
        <v>4</v>
      </c>
      <c r="C5" s="4">
        <v>35</v>
      </c>
      <c r="D5" s="4">
        <v>4.3</v>
      </c>
      <c r="E5" s="4" cm="1">
        <f t="array" ref="E5">TREND($D$2:$D$21,$C$2:$C$21,C5)</f>
        <v>3.8743541844577289</v>
      </c>
      <c r="F5" s="4">
        <f t="shared" si="0"/>
        <v>0.42564581554227088</v>
      </c>
    </row>
    <row r="6" spans="2:6" x14ac:dyDescent="0.3">
      <c r="B6" s="4">
        <v>5</v>
      </c>
      <c r="C6" s="4">
        <v>43</v>
      </c>
      <c r="D6" s="4">
        <v>5</v>
      </c>
      <c r="E6" s="4" cm="1">
        <f t="array" ref="E6">TREND($D$2:$D$21,$C$2:$C$21,C6)</f>
        <v>4.6065061912894967</v>
      </c>
      <c r="F6" s="4">
        <f t="shared" si="0"/>
        <v>0.39349380871050332</v>
      </c>
    </row>
    <row r="7" spans="2:6" x14ac:dyDescent="0.3">
      <c r="B7" s="4">
        <v>6</v>
      </c>
      <c r="C7" s="4">
        <v>60</v>
      </c>
      <c r="D7" s="4">
        <v>7.5</v>
      </c>
      <c r="E7" s="4" cm="1">
        <f t="array" ref="E7">TREND($D$2:$D$21,$C$2:$C$21,C7)</f>
        <v>6.1623292058070032</v>
      </c>
      <c r="F7" s="4">
        <f t="shared" si="0"/>
        <v>1.3376707941929968</v>
      </c>
    </row>
    <row r="8" spans="2:6" x14ac:dyDescent="0.3">
      <c r="B8" s="4">
        <v>7</v>
      </c>
      <c r="C8" s="4">
        <v>38</v>
      </c>
      <c r="D8" s="4">
        <v>4.7</v>
      </c>
      <c r="E8" s="4" cm="1">
        <f t="array" ref="E8">TREND($D$2:$D$21,$C$2:$C$21,C8)</f>
        <v>4.1489111870196416</v>
      </c>
      <c r="F8" s="4">
        <f t="shared" si="0"/>
        <v>0.55108881298035861</v>
      </c>
    </row>
    <row r="9" spans="2:6" x14ac:dyDescent="0.3">
      <c r="B9" s="4">
        <v>8</v>
      </c>
      <c r="C9" s="4">
        <v>59</v>
      </c>
      <c r="D9" s="4">
        <v>5.9</v>
      </c>
      <c r="E9" s="4" cm="1">
        <f t="array" ref="E9">TREND($D$2:$D$21,$C$2:$C$21,C9)</f>
        <v>6.0708102049530321</v>
      </c>
      <c r="F9" s="4">
        <f t="shared" si="0"/>
        <v>-0.17081020495303179</v>
      </c>
    </row>
    <row r="10" spans="2:6" x14ac:dyDescent="0.3">
      <c r="B10" s="4">
        <v>9</v>
      </c>
      <c r="C10" s="4">
        <v>67</v>
      </c>
      <c r="D10" s="4">
        <v>6.9</v>
      </c>
      <c r="E10" s="4" cm="1">
        <f t="array" ref="E10">TREND($D$2:$D$21,$C$2:$C$21,C10)</f>
        <v>6.8029622117848003</v>
      </c>
      <c r="F10" s="4">
        <f t="shared" si="0"/>
        <v>9.7037788215200038E-2</v>
      </c>
    </row>
    <row r="11" spans="2:6" x14ac:dyDescent="0.3">
      <c r="B11" s="4">
        <v>10</v>
      </c>
      <c r="C11" s="4">
        <v>56</v>
      </c>
      <c r="D11" s="4">
        <v>5.7</v>
      </c>
      <c r="E11" s="4" cm="1">
        <f t="array" ref="E11">TREND($D$2:$D$21,$C$2:$C$21,C11)</f>
        <v>5.7962532023911191</v>
      </c>
      <c r="F11" s="4">
        <f t="shared" si="0"/>
        <v>-9.6253202391118897E-2</v>
      </c>
    </row>
    <row r="12" spans="2:6" x14ac:dyDescent="0.3">
      <c r="B12" s="4">
        <v>11</v>
      </c>
      <c r="C12" s="4">
        <v>67</v>
      </c>
      <c r="D12" s="4">
        <v>5.7</v>
      </c>
      <c r="E12" s="4" cm="1">
        <f t="array" ref="E12">TREND($D$2:$D$21,$C$2:$C$21,C12)</f>
        <v>6.8029622117848003</v>
      </c>
      <c r="F12" s="4">
        <f t="shared" si="0"/>
        <v>-1.1029622117848001</v>
      </c>
    </row>
    <row r="13" spans="2:6" x14ac:dyDescent="0.3">
      <c r="B13" s="4">
        <v>12</v>
      </c>
      <c r="C13" s="4">
        <v>57</v>
      </c>
      <c r="D13" s="4">
        <v>5.4</v>
      </c>
      <c r="E13" s="4" cm="1">
        <f t="array" ref="E13">TREND($D$2:$D$21,$C$2:$C$21,C13)</f>
        <v>5.8877722032450901</v>
      </c>
      <c r="F13" s="4">
        <f t="shared" si="0"/>
        <v>-0.48777220324508974</v>
      </c>
    </row>
    <row r="14" spans="2:6" x14ac:dyDescent="0.3">
      <c r="B14" s="4">
        <v>13</v>
      </c>
      <c r="C14" s="4">
        <v>69</v>
      </c>
      <c r="D14" s="4">
        <v>7.5</v>
      </c>
      <c r="E14" s="4" cm="1">
        <f t="array" ref="E14">TREND($D$2:$D$21,$C$2:$C$21,C14)</f>
        <v>6.9860002134927424</v>
      </c>
      <c r="F14" s="4">
        <f t="shared" si="0"/>
        <v>0.51399978650725764</v>
      </c>
    </row>
    <row r="15" spans="2:6" x14ac:dyDescent="0.3">
      <c r="B15" s="4">
        <v>14</v>
      </c>
      <c r="C15" s="4">
        <v>38</v>
      </c>
      <c r="D15" s="4">
        <v>3.8</v>
      </c>
      <c r="E15" s="4" cm="1">
        <f t="array" ref="E15">TREND($D$2:$D$21,$C$2:$C$21,C15)</f>
        <v>4.1489111870196416</v>
      </c>
      <c r="F15" s="4">
        <f t="shared" si="0"/>
        <v>-0.34891118701964174</v>
      </c>
    </row>
    <row r="16" spans="2:6" x14ac:dyDescent="0.3">
      <c r="B16" s="4">
        <v>15</v>
      </c>
      <c r="C16" s="4">
        <v>54</v>
      </c>
      <c r="D16" s="4">
        <v>5.9</v>
      </c>
      <c r="E16" s="4" cm="1">
        <f t="array" ref="E16">TREND($D$2:$D$21,$C$2:$C$21,C16)</f>
        <v>5.613215200683177</v>
      </c>
      <c r="F16" s="4">
        <f t="shared" si="0"/>
        <v>0.28678479931682332</v>
      </c>
    </row>
    <row r="17" spans="2:6" x14ac:dyDescent="0.3">
      <c r="B17" s="4">
        <v>16</v>
      </c>
      <c r="C17" s="4">
        <v>76</v>
      </c>
      <c r="D17" s="4">
        <v>6.3</v>
      </c>
      <c r="E17" s="4" cm="1">
        <f t="array" ref="E17">TREND($D$2:$D$21,$C$2:$C$21,C17)</f>
        <v>7.6266332194705386</v>
      </c>
      <c r="F17" s="4">
        <f t="shared" si="0"/>
        <v>-1.3266332194705388</v>
      </c>
    </row>
    <row r="18" spans="2:6" x14ac:dyDescent="0.3">
      <c r="B18" s="4">
        <v>17</v>
      </c>
      <c r="C18" s="4">
        <v>53</v>
      </c>
      <c r="D18" s="4">
        <v>5.7</v>
      </c>
      <c r="E18" s="4" cm="1">
        <f t="array" ref="E18">TREND($D$2:$D$21,$C$2:$C$21,C18)</f>
        <v>5.5216961998292069</v>
      </c>
      <c r="F18" s="4">
        <f t="shared" si="0"/>
        <v>0.17830380017079328</v>
      </c>
    </row>
    <row r="19" spans="2:6" x14ac:dyDescent="0.3">
      <c r="B19" s="4">
        <v>18</v>
      </c>
      <c r="C19" s="4">
        <v>40</v>
      </c>
      <c r="D19" s="4">
        <v>4</v>
      </c>
      <c r="E19" s="4" cm="1">
        <f t="array" ref="E19">TREND($D$2:$D$21,$C$2:$C$21,C19)</f>
        <v>4.3319491887275836</v>
      </c>
      <c r="F19" s="4">
        <f t="shared" si="0"/>
        <v>-0.33194918872758361</v>
      </c>
    </row>
    <row r="20" spans="2:6" x14ac:dyDescent="0.3">
      <c r="B20" s="4">
        <v>19</v>
      </c>
      <c r="C20" s="4">
        <v>47</v>
      </c>
      <c r="D20" s="4">
        <v>5.2</v>
      </c>
      <c r="E20" s="4" cm="1">
        <f t="array" ref="E20">TREND($D$2:$D$21,$C$2:$C$21,C20)</f>
        <v>4.9725821947053808</v>
      </c>
      <c r="F20" s="4">
        <f t="shared" si="0"/>
        <v>0.22741780529461941</v>
      </c>
    </row>
    <row r="21" spans="2:6" x14ac:dyDescent="0.3">
      <c r="B21" s="4">
        <v>20</v>
      </c>
      <c r="C21" s="4">
        <v>23</v>
      </c>
      <c r="D21" s="4">
        <v>2.2000000000000002</v>
      </c>
      <c r="E21" s="4" cm="1">
        <f t="array" ref="E21">TREND($D$2:$D$21,$C$2:$C$21,C21)</f>
        <v>2.7761261742100771</v>
      </c>
      <c r="F21" s="4">
        <f t="shared" si="0"/>
        <v>-0.57612617421007695</v>
      </c>
    </row>
    <row r="24" spans="2:6" x14ac:dyDescent="0.3">
      <c r="B24" t="s">
        <v>6</v>
      </c>
    </row>
    <row r="25" spans="2:6" x14ac:dyDescent="0.3">
      <c r="B25" s="5" t="s">
        <v>7</v>
      </c>
      <c r="C25" s="7">
        <f>INTERCEPT(D2:D21,C2:C21)</f>
        <v>0.67118915456874451</v>
      </c>
    </row>
    <row r="26" spans="2:6" x14ac:dyDescent="0.3">
      <c r="B26" s="5" t="s">
        <v>8</v>
      </c>
      <c r="C26" s="7">
        <f>SLOPE(D2:D21,C2:C21)</f>
        <v>9.151900085397098E-2</v>
      </c>
    </row>
    <row r="28" spans="2:6" x14ac:dyDescent="0.3">
      <c r="B28" t="s">
        <v>9</v>
      </c>
    </row>
    <row r="29" spans="2:6" x14ac:dyDescent="0.3">
      <c r="B29" s="6" t="s">
        <v>10</v>
      </c>
      <c r="C29" t="s">
        <v>11</v>
      </c>
    </row>
    <row r="31" spans="2:6" x14ac:dyDescent="0.3">
      <c r="B31" t="s">
        <v>14</v>
      </c>
    </row>
    <row r="32" spans="2:6" x14ac:dyDescent="0.3">
      <c r="C32" t="s">
        <v>15</v>
      </c>
      <c r="D32">
        <f>STEYX(D2:D21,C2:C21)</f>
        <v>0.6758728450077307</v>
      </c>
    </row>
    <row r="33" spans="2:7" x14ac:dyDescent="0.3">
      <c r="B33" t="s">
        <v>16</v>
      </c>
      <c r="D33">
        <f>CORREL(C2:C21,D2:D21)^2</f>
        <v>0.79240371018129696</v>
      </c>
      <c r="E33" t="s">
        <v>17</v>
      </c>
      <c r="F33">
        <f>RSQ(D2:D21,C2:C21)</f>
        <v>0.79240371018129718</v>
      </c>
    </row>
    <row r="35" spans="2:7" x14ac:dyDescent="0.3">
      <c r="B35" t="s">
        <v>18</v>
      </c>
    </row>
    <row r="36" spans="2:7" ht="15" thickBot="1" x14ac:dyDescent="0.35"/>
    <row r="37" spans="2:7" x14ac:dyDescent="0.3">
      <c r="B37" s="11" t="s">
        <v>19</v>
      </c>
      <c r="C37" s="11"/>
    </row>
    <row r="38" spans="2:7" x14ac:dyDescent="0.3">
      <c r="B38" s="8" t="s">
        <v>20</v>
      </c>
      <c r="C38" s="8">
        <v>0.89017060734518572</v>
      </c>
    </row>
    <row r="39" spans="2:7" x14ac:dyDescent="0.3">
      <c r="B39" s="8" t="s">
        <v>21</v>
      </c>
      <c r="C39" s="8">
        <v>0.79240371018129674</v>
      </c>
    </row>
    <row r="40" spans="2:7" x14ac:dyDescent="0.3">
      <c r="B40" s="8" t="s">
        <v>22</v>
      </c>
      <c r="C40" s="8">
        <v>0.78087058296914647</v>
      </c>
    </row>
    <row r="41" spans="2:7" x14ac:dyDescent="0.3">
      <c r="B41" s="8" t="s">
        <v>23</v>
      </c>
      <c r="C41" s="8">
        <v>0.67587284500773104</v>
      </c>
    </row>
    <row r="42" spans="2:7" ht="15" thickBot="1" x14ac:dyDescent="0.35">
      <c r="B42" s="9" t="s">
        <v>24</v>
      </c>
      <c r="C42" s="9">
        <v>20</v>
      </c>
    </row>
    <row r="44" spans="2:7" ht="15" thickBot="1" x14ac:dyDescent="0.35">
      <c r="B44" t="s">
        <v>25</v>
      </c>
    </row>
    <row r="45" spans="2:7" x14ac:dyDescent="0.3">
      <c r="B45" s="10"/>
      <c r="C45" s="10" t="s">
        <v>30</v>
      </c>
      <c r="D45" s="10" t="s">
        <v>31</v>
      </c>
      <c r="E45" s="10" t="s">
        <v>32</v>
      </c>
      <c r="F45" s="10" t="s">
        <v>33</v>
      </c>
      <c r="G45" s="10" t="s">
        <v>34</v>
      </c>
    </row>
    <row r="46" spans="2:7" x14ac:dyDescent="0.3">
      <c r="B46" s="8" t="s">
        <v>26</v>
      </c>
      <c r="C46" s="8">
        <v>1</v>
      </c>
      <c r="D46" s="8">
        <v>31.385526152860805</v>
      </c>
      <c r="E46" s="8">
        <v>31.385526152860805</v>
      </c>
      <c r="F46" s="8">
        <v>68.706751916036893</v>
      </c>
      <c r="G46" s="8">
        <v>1.4731500134837403E-7</v>
      </c>
    </row>
    <row r="47" spans="2:7" x14ac:dyDescent="0.3">
      <c r="B47" s="8" t="s">
        <v>27</v>
      </c>
      <c r="C47" s="8">
        <v>18</v>
      </c>
      <c r="D47" s="8">
        <v>8.2224738471392005</v>
      </c>
      <c r="E47" s="8">
        <v>0.45680410261884447</v>
      </c>
      <c r="F47" s="8"/>
      <c r="G47" s="8"/>
    </row>
    <row r="48" spans="2:7" ht="15" thickBot="1" x14ac:dyDescent="0.35">
      <c r="B48" s="9" t="s">
        <v>28</v>
      </c>
      <c r="C48" s="9">
        <v>19</v>
      </c>
      <c r="D48" s="9">
        <v>39.608000000000004</v>
      </c>
      <c r="E48" s="9"/>
      <c r="F48" s="9"/>
      <c r="G48" s="9"/>
    </row>
    <row r="49" spans="2:10" ht="15" thickBot="1" x14ac:dyDescent="0.35"/>
    <row r="50" spans="2:10" x14ac:dyDescent="0.3">
      <c r="B50" s="10"/>
      <c r="C50" s="10" t="s">
        <v>35</v>
      </c>
      <c r="D50" s="10" t="s">
        <v>23</v>
      </c>
      <c r="E50" s="10" t="s">
        <v>36</v>
      </c>
      <c r="F50" s="10" t="s">
        <v>37</v>
      </c>
      <c r="G50" s="10" t="s">
        <v>38</v>
      </c>
      <c r="H50" s="10" t="s">
        <v>39</v>
      </c>
      <c r="I50" s="10" t="s">
        <v>40</v>
      </c>
      <c r="J50" s="10" t="s">
        <v>41</v>
      </c>
    </row>
    <row r="51" spans="2:10" x14ac:dyDescent="0.3">
      <c r="B51" s="8" t="s">
        <v>29</v>
      </c>
      <c r="C51" s="8">
        <v>0.67118915456874451</v>
      </c>
      <c r="D51" s="8">
        <v>0.60651618793325002</v>
      </c>
      <c r="E51" s="8">
        <v>1.1066302399213326</v>
      </c>
      <c r="F51" s="8">
        <v>0.28302456470941545</v>
      </c>
      <c r="G51" s="8">
        <v>-0.60305407242319586</v>
      </c>
      <c r="H51" s="8">
        <v>1.9454323815606849</v>
      </c>
      <c r="I51" s="8">
        <v>-0.60305407242319586</v>
      </c>
      <c r="J51" s="8">
        <v>1.9454323815606849</v>
      </c>
    </row>
    <row r="52" spans="2:10" ht="15" thickBot="1" x14ac:dyDescent="0.35">
      <c r="B52" s="9" t="s">
        <v>42</v>
      </c>
      <c r="C52" s="9">
        <v>9.151900085397098E-2</v>
      </c>
      <c r="D52" s="9">
        <v>1.1041080114784997E-2</v>
      </c>
      <c r="E52" s="9">
        <v>8.2889536080277892</v>
      </c>
      <c r="F52" s="9">
        <v>1.4731500134837377E-7</v>
      </c>
      <c r="G52" s="9">
        <v>6.8322552292752137E-2</v>
      </c>
      <c r="H52" s="9">
        <v>0.11471544941518982</v>
      </c>
      <c r="I52" s="9">
        <v>6.8322552292752137E-2</v>
      </c>
      <c r="J52" s="9">
        <v>0.11471544941518982</v>
      </c>
    </row>
    <row r="56" spans="2:10" x14ac:dyDescent="0.3">
      <c r="B56" t="s">
        <v>43</v>
      </c>
      <c r="F56" t="s">
        <v>47</v>
      </c>
    </row>
    <row r="57" spans="2:10" ht="15" thickBot="1" x14ac:dyDescent="0.35"/>
    <row r="58" spans="2:10" x14ac:dyDescent="0.3">
      <c r="B58" s="10" t="s">
        <v>44</v>
      </c>
      <c r="C58" s="10" t="s">
        <v>45</v>
      </c>
      <c r="D58" s="10" t="s">
        <v>46</v>
      </c>
      <c r="F58" s="10" t="s">
        <v>48</v>
      </c>
      <c r="G58" s="10" t="s">
        <v>1</v>
      </c>
    </row>
    <row r="59" spans="2:10" x14ac:dyDescent="0.3">
      <c r="B59" s="8">
        <v>1</v>
      </c>
      <c r="C59" s="8">
        <v>4.9725821947053808</v>
      </c>
      <c r="D59" s="8">
        <v>-0.77258219470538059</v>
      </c>
      <c r="F59" s="8">
        <v>2.5</v>
      </c>
      <c r="G59" s="8">
        <v>2.2000000000000002</v>
      </c>
    </row>
    <row r="60" spans="2:10" x14ac:dyDescent="0.3">
      <c r="B60" s="8">
        <v>2</v>
      </c>
      <c r="C60" s="8">
        <v>7.1690382152006844</v>
      </c>
      <c r="D60" s="8">
        <v>0.93096178479931524</v>
      </c>
      <c r="F60" s="8">
        <v>7.5</v>
      </c>
      <c r="G60" s="8">
        <v>3.8</v>
      </c>
    </row>
    <row r="61" spans="2:10" x14ac:dyDescent="0.3">
      <c r="B61" s="8">
        <v>3</v>
      </c>
      <c r="C61" s="8">
        <v>6.5284052092228873</v>
      </c>
      <c r="D61" s="8">
        <v>0.27159479077711257</v>
      </c>
      <c r="F61" s="8">
        <v>12.5</v>
      </c>
      <c r="G61" s="8">
        <v>4</v>
      </c>
    </row>
    <row r="62" spans="2:10" x14ac:dyDescent="0.3">
      <c r="B62" s="8">
        <v>4</v>
      </c>
      <c r="C62" s="8">
        <v>3.8743541844577289</v>
      </c>
      <c r="D62" s="8">
        <v>0.42564581554227088</v>
      </c>
      <c r="F62" s="8">
        <v>17.5</v>
      </c>
      <c r="G62" s="8">
        <v>4.2</v>
      </c>
    </row>
    <row r="63" spans="2:10" x14ac:dyDescent="0.3">
      <c r="B63" s="8">
        <v>5</v>
      </c>
      <c r="C63" s="8">
        <v>4.6065061912894967</v>
      </c>
      <c r="D63" s="8">
        <v>0.39349380871050332</v>
      </c>
      <c r="F63" s="8">
        <v>22.5</v>
      </c>
      <c r="G63" s="8">
        <v>4.3</v>
      </c>
    </row>
    <row r="64" spans="2:10" x14ac:dyDescent="0.3">
      <c r="B64" s="8">
        <v>6</v>
      </c>
      <c r="C64" s="8">
        <v>6.1623292058070032</v>
      </c>
      <c r="D64" s="8">
        <v>1.3376707941929968</v>
      </c>
      <c r="F64" s="8">
        <v>27.5</v>
      </c>
      <c r="G64" s="8">
        <v>4.7</v>
      </c>
    </row>
    <row r="65" spans="2:7" x14ac:dyDescent="0.3">
      <c r="B65" s="8">
        <v>7</v>
      </c>
      <c r="C65" s="8">
        <v>4.1489111870196416</v>
      </c>
      <c r="D65" s="8">
        <v>0.55108881298035861</v>
      </c>
      <c r="F65" s="8">
        <v>32.5</v>
      </c>
      <c r="G65" s="8">
        <v>5</v>
      </c>
    </row>
    <row r="66" spans="2:7" x14ac:dyDescent="0.3">
      <c r="B66" s="8">
        <v>8</v>
      </c>
      <c r="C66" s="8">
        <v>6.0708102049530321</v>
      </c>
      <c r="D66" s="8">
        <v>-0.17081020495303179</v>
      </c>
      <c r="F66" s="8">
        <v>37.5</v>
      </c>
      <c r="G66" s="8">
        <v>5.2</v>
      </c>
    </row>
    <row r="67" spans="2:7" x14ac:dyDescent="0.3">
      <c r="B67" s="8">
        <v>9</v>
      </c>
      <c r="C67" s="8">
        <v>6.8029622117848003</v>
      </c>
      <c r="D67" s="8">
        <v>9.7037788215200038E-2</v>
      </c>
      <c r="F67" s="8">
        <v>42.5</v>
      </c>
      <c r="G67" s="8">
        <v>5.4</v>
      </c>
    </row>
    <row r="68" spans="2:7" x14ac:dyDescent="0.3">
      <c r="B68" s="8">
        <v>10</v>
      </c>
      <c r="C68" s="8">
        <v>5.7962532023911191</v>
      </c>
      <c r="D68" s="8">
        <v>-9.6253202391118897E-2</v>
      </c>
      <c r="F68" s="8">
        <v>47.5</v>
      </c>
      <c r="G68" s="8">
        <v>5.7</v>
      </c>
    </row>
    <row r="69" spans="2:7" x14ac:dyDescent="0.3">
      <c r="B69" s="8">
        <v>11</v>
      </c>
      <c r="C69" s="8">
        <v>6.8029622117848003</v>
      </c>
      <c r="D69" s="8">
        <v>-1.1029622117848001</v>
      </c>
      <c r="F69" s="8">
        <v>52.5</v>
      </c>
      <c r="G69" s="8">
        <v>5.7</v>
      </c>
    </row>
    <row r="70" spans="2:7" x14ac:dyDescent="0.3">
      <c r="B70" s="8">
        <v>12</v>
      </c>
      <c r="C70" s="8">
        <v>5.8877722032450901</v>
      </c>
      <c r="D70" s="8">
        <v>-0.48777220324508974</v>
      </c>
      <c r="F70" s="8">
        <v>57.5</v>
      </c>
      <c r="G70" s="8">
        <v>5.7</v>
      </c>
    </row>
    <row r="71" spans="2:7" x14ac:dyDescent="0.3">
      <c r="B71" s="8">
        <v>13</v>
      </c>
      <c r="C71" s="8">
        <v>6.9860002134927424</v>
      </c>
      <c r="D71" s="8">
        <v>0.51399978650725764</v>
      </c>
      <c r="F71" s="8">
        <v>62.5</v>
      </c>
      <c r="G71" s="8">
        <v>5.9</v>
      </c>
    </row>
    <row r="72" spans="2:7" x14ac:dyDescent="0.3">
      <c r="B72" s="8">
        <v>14</v>
      </c>
      <c r="C72" s="8">
        <v>4.1489111870196416</v>
      </c>
      <c r="D72" s="8">
        <v>-0.34891118701964174</v>
      </c>
      <c r="F72" s="8">
        <v>67.5</v>
      </c>
      <c r="G72" s="8">
        <v>5.9</v>
      </c>
    </row>
    <row r="73" spans="2:7" x14ac:dyDescent="0.3">
      <c r="B73" s="8">
        <v>15</v>
      </c>
      <c r="C73" s="8">
        <v>5.613215200683177</v>
      </c>
      <c r="D73" s="8">
        <v>0.28678479931682332</v>
      </c>
      <c r="F73" s="8">
        <v>72.5</v>
      </c>
      <c r="G73" s="8">
        <v>6.3</v>
      </c>
    </row>
    <row r="74" spans="2:7" x14ac:dyDescent="0.3">
      <c r="B74" s="8">
        <v>16</v>
      </c>
      <c r="C74" s="8">
        <v>7.6266332194705386</v>
      </c>
      <c r="D74" s="8">
        <v>-1.3266332194705388</v>
      </c>
      <c r="F74" s="8">
        <v>77.5</v>
      </c>
      <c r="G74" s="8">
        <v>6.8</v>
      </c>
    </row>
    <row r="75" spans="2:7" x14ac:dyDescent="0.3">
      <c r="B75" s="8">
        <v>17</v>
      </c>
      <c r="C75" s="8">
        <v>5.5216961998292069</v>
      </c>
      <c r="D75" s="8">
        <v>0.17830380017079328</v>
      </c>
      <c r="F75" s="8">
        <v>82.5</v>
      </c>
      <c r="G75" s="8">
        <v>6.9</v>
      </c>
    </row>
    <row r="76" spans="2:7" x14ac:dyDescent="0.3">
      <c r="B76" s="8">
        <v>18</v>
      </c>
      <c r="C76" s="8">
        <v>4.3319491887275836</v>
      </c>
      <c r="D76" s="8">
        <v>-0.33194918872758361</v>
      </c>
      <c r="F76" s="8">
        <v>87.5</v>
      </c>
      <c r="G76" s="8">
        <v>7.5</v>
      </c>
    </row>
    <row r="77" spans="2:7" x14ac:dyDescent="0.3">
      <c r="B77" s="8">
        <v>19</v>
      </c>
      <c r="C77" s="8">
        <v>4.9725821947053808</v>
      </c>
      <c r="D77" s="8">
        <v>0.22741780529461941</v>
      </c>
      <c r="F77" s="8">
        <v>92.5</v>
      </c>
      <c r="G77" s="8">
        <v>7.5</v>
      </c>
    </row>
    <row r="78" spans="2:7" ht="15" thickBot="1" x14ac:dyDescent="0.35">
      <c r="B78" s="9">
        <v>20</v>
      </c>
      <c r="C78" s="9">
        <v>2.7761261742100771</v>
      </c>
      <c r="D78" s="9">
        <v>-0.57612617421007695</v>
      </c>
      <c r="F78" s="9">
        <v>97.5</v>
      </c>
      <c r="G78" s="9">
        <v>8.1</v>
      </c>
    </row>
    <row r="95" spans="2:3" x14ac:dyDescent="0.3">
      <c r="B95" t="s">
        <v>49</v>
      </c>
    </row>
    <row r="96" spans="2:3" x14ac:dyDescent="0.3">
      <c r="B96" t="s">
        <v>50</v>
      </c>
      <c r="C96">
        <v>95</v>
      </c>
    </row>
    <row r="97" spans="2:3" x14ac:dyDescent="0.3">
      <c r="B97" t="s">
        <v>51</v>
      </c>
      <c r="C97">
        <f>0.6712+0.0912*C96</f>
        <v>9.3352000000000004</v>
      </c>
    </row>
    <row r="99" spans="2:3" x14ac:dyDescent="0.3">
      <c r="B99" t="s">
        <v>52</v>
      </c>
    </row>
    <row r="100" spans="2:3" x14ac:dyDescent="0.3">
      <c r="C100" cm="1">
        <f t="array" ref="C100">TREND(D2:D21,C2:C21,C96,C25)</f>
        <v>9.3654942356959872</v>
      </c>
    </row>
  </sheetData>
  <sortState xmlns:xlrd2="http://schemas.microsoft.com/office/spreadsheetml/2017/richdata2" ref="G59:G78">
    <sortCondition ref="G5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Sharma</dc:creator>
  <cp:lastModifiedBy>shibu Sharma</cp:lastModifiedBy>
  <dcterms:created xsi:type="dcterms:W3CDTF">2024-01-04T15:43:36Z</dcterms:created>
  <dcterms:modified xsi:type="dcterms:W3CDTF">2024-01-04T18:52:20Z</dcterms:modified>
</cp:coreProperties>
</file>