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 LAB\"/>
    </mc:Choice>
  </mc:AlternateContent>
  <xr:revisionPtr revIDLastSave="0" documentId="13_ncr:1_{487E7E3C-5575-4A88-8257-8DD10BCE2D1D}" xr6:coauthVersionLast="47" xr6:coauthVersionMax="47" xr10:uidLastSave="{00000000-0000-0000-0000-000000000000}"/>
  <bookViews>
    <workbookView minimized="1" xWindow="6804" yWindow="4404" windowWidth="17280" windowHeight="8880" xr2:uid="{DB475BD4-989F-4A7F-BF95-84208EE6E3EB}"/>
  </bookViews>
  <sheets>
    <sheet name="Example 2" sheetId="1" r:id="rId1"/>
    <sheet name="Example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I36" i="1"/>
  <c r="I32" i="1"/>
  <c r="J27" i="1"/>
  <c r="C36" i="1"/>
  <c r="C32" i="1"/>
  <c r="D27" i="1"/>
  <c r="C24" i="1"/>
  <c r="C23" i="1"/>
  <c r="C22" i="1"/>
  <c r="C21" i="1"/>
  <c r="C20" i="1"/>
  <c r="C19" i="1"/>
  <c r="G13" i="1"/>
  <c r="I13" i="1"/>
  <c r="I12" i="1"/>
  <c r="I11" i="1"/>
  <c r="I10" i="1"/>
  <c r="I9" i="1"/>
  <c r="I8" i="1"/>
  <c r="I7" i="1"/>
  <c r="H9" i="1"/>
  <c r="H10" i="1" s="1"/>
  <c r="H11" i="1" s="1"/>
  <c r="H12" i="1" s="1"/>
  <c r="H8" i="1"/>
  <c r="G12" i="1"/>
  <c r="G11" i="1"/>
  <c r="G10" i="1"/>
  <c r="G9" i="1"/>
  <c r="G8" i="1"/>
  <c r="G7" i="1"/>
  <c r="F8" i="1"/>
  <c r="F9" i="1"/>
  <c r="F10" i="1"/>
  <c r="F11" i="1"/>
  <c r="F12" i="1"/>
  <c r="F7" i="1"/>
  <c r="D17" i="1"/>
  <c r="C13" i="1"/>
</calcChain>
</file>

<file path=xl/sharedStrings.xml><?xml version="1.0" encoding="utf-8"?>
<sst xmlns="http://schemas.openxmlformats.org/spreadsheetml/2006/main" count="59" uniqueCount="53">
  <si>
    <t>Example 2</t>
  </si>
  <si>
    <t>pg 180</t>
  </si>
  <si>
    <t>Figure 1:</t>
  </si>
  <si>
    <t>calculation of different descriptive measures</t>
  </si>
  <si>
    <t>Mileage</t>
  </si>
  <si>
    <t>400-419</t>
  </si>
  <si>
    <t>420-439</t>
  </si>
  <si>
    <t>440-459</t>
  </si>
  <si>
    <t>460-479</t>
  </si>
  <si>
    <t>480-499</t>
  </si>
  <si>
    <t>500-519</t>
  </si>
  <si>
    <t>Frequency(f)</t>
  </si>
  <si>
    <t>N=</t>
  </si>
  <si>
    <t>since the given class is of inclusive class interval ,we need to convert it into exclusive class interval using correction factor</t>
  </si>
  <si>
    <t>Correction factor=</t>
  </si>
  <si>
    <t>(upper limit+lower limit)/2</t>
  </si>
  <si>
    <t>LCB</t>
  </si>
  <si>
    <t>UCB</t>
  </si>
  <si>
    <t>Mid Point(X)</t>
  </si>
  <si>
    <t>fx</t>
  </si>
  <si>
    <t>Less than CF</t>
  </si>
  <si>
    <t>fx^2</t>
  </si>
  <si>
    <t>Now</t>
  </si>
  <si>
    <t>∑f=N=</t>
  </si>
  <si>
    <t>∑fx=</t>
  </si>
  <si>
    <t>∑fx^2=</t>
  </si>
  <si>
    <t>Mean=</t>
  </si>
  <si>
    <t>SD=</t>
  </si>
  <si>
    <t>variance=</t>
  </si>
  <si>
    <t>First quartile</t>
  </si>
  <si>
    <t>position of Q1=</t>
  </si>
  <si>
    <t>Cf just greater than 30 is 39 and its corresponding class</t>
  </si>
  <si>
    <t>is 419.5-439.5</t>
  </si>
  <si>
    <t>Q1 class=419.5-439.5</t>
  </si>
  <si>
    <t>L=</t>
  </si>
  <si>
    <t>h=</t>
  </si>
  <si>
    <t>cf=</t>
  </si>
  <si>
    <t>f=</t>
  </si>
  <si>
    <t>Q1 class</t>
  </si>
  <si>
    <t>Q1 value</t>
  </si>
  <si>
    <t>Third Quartile</t>
  </si>
  <si>
    <t>Position of  Q3=</t>
  </si>
  <si>
    <t>Q3 class</t>
  </si>
  <si>
    <t>Q3 class=</t>
  </si>
  <si>
    <t xml:space="preserve"> 459.5-479.5</t>
  </si>
  <si>
    <t>Q3 value=</t>
  </si>
  <si>
    <t>Quartile Range(QR)=</t>
  </si>
  <si>
    <t>Semi-interquartile range(SQR)=</t>
  </si>
  <si>
    <t>Coef of Quartile Range=</t>
  </si>
  <si>
    <t xml:space="preserve">Cf just greater than 90 is 97 and its corresponding </t>
  </si>
  <si>
    <t xml:space="preserve"> class is 459.5-479.5</t>
  </si>
  <si>
    <t xml:space="preserve"> </t>
  </si>
  <si>
    <t>Remaining are saved in Unit 2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</si>
</sst>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B481-7212-4159-97F2-E6A42F3FAE05}">
  <dimension ref="A1:K45"/>
  <sheetViews>
    <sheetView tabSelected="1" view="pageLayout" topLeftCell="Y1" zoomScale="99" zoomScaleNormal="100" zoomScalePageLayoutView="99" workbookViewId="0">
      <selection activeCell="A2" sqref="A2"/>
    </sheetView>
  </sheetViews>
  <sheetFormatPr defaultRowHeight="14.4" x14ac:dyDescent="0.3"/>
  <cols>
    <col min="1" max="2" width="8.88671875" style="2"/>
    <col min="3" max="3" width="14.6640625" style="2" bestFit="1" customWidth="1"/>
    <col min="4" max="4" width="9.5546875" style="2" bestFit="1" customWidth="1"/>
    <col min="5" max="6" width="9" style="2" bestFit="1" customWidth="1"/>
    <col min="7" max="7" width="9.5546875" style="2" bestFit="1" customWidth="1"/>
    <col min="8" max="8" width="9" style="2" bestFit="1" customWidth="1"/>
    <col min="9" max="9" width="14.6640625" style="2" bestFit="1" customWidth="1"/>
    <col min="10" max="10" width="9" style="2" bestFit="1" customWidth="1"/>
    <col min="11" max="11" width="9.5546875" style="2" bestFit="1" customWidth="1"/>
    <col min="12" max="16384" width="8.88671875" style="2"/>
  </cols>
  <sheetData>
    <row r="1" spans="1:11" x14ac:dyDescent="0.3">
      <c r="K1" s="2">
        <v>78429</v>
      </c>
    </row>
    <row r="2" spans="1:11" x14ac:dyDescent="0.3">
      <c r="A2" s="2" t="s">
        <v>0</v>
      </c>
      <c r="B2" s="2" t="s">
        <v>1</v>
      </c>
    </row>
    <row r="4" spans="1:11" x14ac:dyDescent="0.3">
      <c r="B4" s="2" t="s">
        <v>2</v>
      </c>
      <c r="C4" s="2" t="s">
        <v>3</v>
      </c>
    </row>
    <row r="6" spans="1:11" ht="28.8" x14ac:dyDescent="0.3">
      <c r="B6" s="3" t="s">
        <v>4</v>
      </c>
      <c r="C6" s="4" t="s">
        <v>11</v>
      </c>
      <c r="D6" s="3" t="s">
        <v>16</v>
      </c>
      <c r="E6" s="3" t="s">
        <v>17</v>
      </c>
      <c r="F6" s="4" t="s">
        <v>18</v>
      </c>
      <c r="G6" s="3" t="s">
        <v>19</v>
      </c>
      <c r="H6" s="4" t="s">
        <v>20</v>
      </c>
      <c r="I6" s="3" t="s">
        <v>21</v>
      </c>
    </row>
    <row r="7" spans="1:11" x14ac:dyDescent="0.3">
      <c r="B7" s="2" t="s">
        <v>5</v>
      </c>
      <c r="C7" s="2">
        <v>12</v>
      </c>
      <c r="D7" s="2">
        <v>399.5</v>
      </c>
      <c r="E7" s="2">
        <v>419.5</v>
      </c>
      <c r="F7" s="2">
        <f>(D7+E7)/2</f>
        <v>409.5</v>
      </c>
      <c r="G7" s="2">
        <f>C7*F7</f>
        <v>4914</v>
      </c>
      <c r="H7" s="2">
        <v>12</v>
      </c>
      <c r="I7" s="2">
        <f>C7*(F7^2)</f>
        <v>2012283</v>
      </c>
    </row>
    <row r="8" spans="1:11" x14ac:dyDescent="0.3">
      <c r="B8" s="5" t="s">
        <v>6</v>
      </c>
      <c r="C8" s="5">
        <v>27</v>
      </c>
      <c r="D8" s="5">
        <v>419.5</v>
      </c>
      <c r="E8" s="5">
        <v>439.5</v>
      </c>
      <c r="F8" s="5">
        <f t="shared" ref="F8:F12" si="0">(D8+E8)/2</f>
        <v>429.5</v>
      </c>
      <c r="G8" s="5">
        <f t="shared" ref="G8:G12" si="1">C8*F8</f>
        <v>11596.5</v>
      </c>
      <c r="H8" s="5">
        <f>H7+C8</f>
        <v>39</v>
      </c>
      <c r="I8" s="5">
        <f t="shared" ref="I8:I12" si="2">C8*(F8^2)</f>
        <v>4980696.75</v>
      </c>
      <c r="J8" s="2" t="s">
        <v>38</v>
      </c>
    </row>
    <row r="9" spans="1:11" x14ac:dyDescent="0.3">
      <c r="B9" s="2" t="s">
        <v>7</v>
      </c>
      <c r="C9" s="2">
        <v>34</v>
      </c>
      <c r="D9" s="2">
        <v>439.5</v>
      </c>
      <c r="E9" s="2">
        <v>459.5</v>
      </c>
      <c r="F9" s="2">
        <f t="shared" si="0"/>
        <v>449.5</v>
      </c>
      <c r="G9" s="2">
        <f t="shared" si="1"/>
        <v>15283</v>
      </c>
      <c r="H9" s="2">
        <f t="shared" ref="H9:H12" si="3">H8+C9</f>
        <v>73</v>
      </c>
      <c r="I9" s="2">
        <f t="shared" si="2"/>
        <v>6869708.5</v>
      </c>
    </row>
    <row r="10" spans="1:11" x14ac:dyDescent="0.3">
      <c r="B10" s="5" t="s">
        <v>8</v>
      </c>
      <c r="C10" s="5">
        <v>24</v>
      </c>
      <c r="D10" s="5">
        <v>459.5</v>
      </c>
      <c r="E10" s="5">
        <v>479.5</v>
      </c>
      <c r="F10" s="5">
        <f t="shared" si="0"/>
        <v>469.5</v>
      </c>
      <c r="G10" s="5">
        <f t="shared" si="1"/>
        <v>11268</v>
      </c>
      <c r="H10" s="5">
        <f t="shared" si="3"/>
        <v>97</v>
      </c>
      <c r="I10" s="5">
        <f t="shared" si="2"/>
        <v>5290326</v>
      </c>
      <c r="J10" s="2" t="s">
        <v>42</v>
      </c>
    </row>
    <row r="11" spans="1:11" x14ac:dyDescent="0.3">
      <c r="B11" s="2" t="s">
        <v>9</v>
      </c>
      <c r="C11" s="2">
        <v>15</v>
      </c>
      <c r="D11" s="2">
        <v>479.5</v>
      </c>
      <c r="E11" s="2">
        <v>499.5</v>
      </c>
      <c r="F11" s="2">
        <f t="shared" si="0"/>
        <v>489.5</v>
      </c>
      <c r="G11" s="2">
        <f t="shared" si="1"/>
        <v>7342.5</v>
      </c>
      <c r="H11" s="2">
        <f t="shared" si="3"/>
        <v>112</v>
      </c>
      <c r="I11" s="2">
        <f t="shared" si="2"/>
        <v>3594153.75</v>
      </c>
    </row>
    <row r="12" spans="1:11" x14ac:dyDescent="0.3">
      <c r="B12" s="2" t="s">
        <v>10</v>
      </c>
      <c r="C12" s="2">
        <v>8</v>
      </c>
      <c r="D12" s="2">
        <v>499.5</v>
      </c>
      <c r="E12" s="2">
        <v>519.5</v>
      </c>
      <c r="F12" s="2">
        <f t="shared" si="0"/>
        <v>509.5</v>
      </c>
      <c r="G12" s="2">
        <f t="shared" si="1"/>
        <v>4076</v>
      </c>
      <c r="H12" s="2">
        <f t="shared" si="3"/>
        <v>120</v>
      </c>
      <c r="I12" s="2">
        <f t="shared" si="2"/>
        <v>2076722</v>
      </c>
    </row>
    <row r="13" spans="1:11" x14ac:dyDescent="0.3">
      <c r="B13" s="6" t="s">
        <v>12</v>
      </c>
      <c r="C13" s="7">
        <f>SUM(C7:C12)</f>
        <v>120</v>
      </c>
      <c r="G13" s="2">
        <f>SUM(G7:G12)</f>
        <v>54480</v>
      </c>
      <c r="I13" s="2">
        <f>SUM(I7:I12)</f>
        <v>24823890</v>
      </c>
    </row>
    <row r="15" spans="1:11" x14ac:dyDescent="0.3">
      <c r="B15" s="2" t="s">
        <v>13</v>
      </c>
    </row>
    <row r="16" spans="1:11" x14ac:dyDescent="0.3">
      <c r="B16" s="2" t="s">
        <v>14</v>
      </c>
      <c r="D16" s="2" t="s">
        <v>15</v>
      </c>
    </row>
    <row r="17" spans="2:10" x14ac:dyDescent="0.3">
      <c r="B17" s="2" t="s">
        <v>14</v>
      </c>
      <c r="D17" s="2">
        <f>(420-419)/2</f>
        <v>0.5</v>
      </c>
    </row>
    <row r="18" spans="2:10" x14ac:dyDescent="0.3">
      <c r="B18" s="2" t="s">
        <v>22</v>
      </c>
    </row>
    <row r="19" spans="2:10" x14ac:dyDescent="0.3">
      <c r="B19" s="8" t="s">
        <v>23</v>
      </c>
      <c r="C19" s="2">
        <f>SUM(C7:C12)</f>
        <v>120</v>
      </c>
    </row>
    <row r="20" spans="2:10" x14ac:dyDescent="0.3">
      <c r="B20" s="8" t="s">
        <v>24</v>
      </c>
      <c r="C20" s="2">
        <f>SUM(G7:G12)</f>
        <v>54480</v>
      </c>
    </row>
    <row r="21" spans="2:10" x14ac:dyDescent="0.3">
      <c r="B21" s="2" t="s">
        <v>25</v>
      </c>
      <c r="C21" s="2">
        <f>SUM(I7:I12)</f>
        <v>24823890</v>
      </c>
    </row>
    <row r="22" spans="2:10" x14ac:dyDescent="0.3">
      <c r="B22" s="2" t="s">
        <v>26</v>
      </c>
      <c r="C22" s="2">
        <f>C20/C19</f>
        <v>454</v>
      </c>
    </row>
    <row r="23" spans="2:10" x14ac:dyDescent="0.3">
      <c r="B23" s="2" t="s">
        <v>27</v>
      </c>
      <c r="C23" s="2">
        <f>((C21/C19)-(C22)^2)^(1/2)</f>
        <v>27.381563140186135</v>
      </c>
    </row>
    <row r="24" spans="2:10" x14ac:dyDescent="0.3">
      <c r="B24" s="2" t="s">
        <v>28</v>
      </c>
      <c r="C24" s="2">
        <f>C23^2</f>
        <v>749.75</v>
      </c>
    </row>
    <row r="26" spans="2:10" x14ac:dyDescent="0.3">
      <c r="B26" s="1" t="s">
        <v>29</v>
      </c>
      <c r="F26" s="1"/>
      <c r="G26" s="1"/>
      <c r="H26" s="1" t="s">
        <v>40</v>
      </c>
    </row>
    <row r="27" spans="2:10" x14ac:dyDescent="0.3">
      <c r="B27" s="2" t="s">
        <v>30</v>
      </c>
      <c r="D27" s="2">
        <f>C19/4</f>
        <v>30</v>
      </c>
      <c r="H27" s="2" t="s">
        <v>41</v>
      </c>
      <c r="J27" s="2">
        <f>3*C19/4</f>
        <v>90</v>
      </c>
    </row>
    <row r="28" spans="2:10" x14ac:dyDescent="0.3">
      <c r="B28" s="2" t="s">
        <v>31</v>
      </c>
      <c r="H28" s="2" t="s">
        <v>49</v>
      </c>
    </row>
    <row r="29" spans="2:10" x14ac:dyDescent="0.3">
      <c r="B29" s="2" t="s">
        <v>32</v>
      </c>
      <c r="H29" s="2" t="s">
        <v>50</v>
      </c>
    </row>
    <row r="30" spans="2:10" x14ac:dyDescent="0.3">
      <c r="B30" s="2" t="s">
        <v>33</v>
      </c>
      <c r="H30" s="2" t="s">
        <v>43</v>
      </c>
      <c r="I30" s="2" t="s">
        <v>44</v>
      </c>
    </row>
    <row r="31" spans="2:10" x14ac:dyDescent="0.3">
      <c r="B31" s="2" t="s">
        <v>34</v>
      </c>
      <c r="C31" s="2">
        <v>419.5</v>
      </c>
      <c r="H31" s="2" t="s">
        <v>34</v>
      </c>
      <c r="I31" s="2">
        <v>459.5</v>
      </c>
    </row>
    <row r="32" spans="2:10" x14ac:dyDescent="0.3">
      <c r="B32" s="2" t="s">
        <v>35</v>
      </c>
      <c r="C32" s="2">
        <f>E8-D8</f>
        <v>20</v>
      </c>
      <c r="H32" s="2" t="s">
        <v>35</v>
      </c>
      <c r="I32" s="2">
        <f xml:space="preserve"> 479.5-459.5</f>
        <v>20</v>
      </c>
    </row>
    <row r="33" spans="2:9" x14ac:dyDescent="0.3">
      <c r="B33" s="2" t="s">
        <v>36</v>
      </c>
      <c r="C33" s="2">
        <v>12</v>
      </c>
      <c r="H33" s="2" t="s">
        <v>36</v>
      </c>
      <c r="I33" s="2">
        <v>73</v>
      </c>
    </row>
    <row r="34" spans="2:9" x14ac:dyDescent="0.3">
      <c r="B34" s="2" t="s">
        <v>37</v>
      </c>
      <c r="C34" s="2">
        <v>27</v>
      </c>
      <c r="H34" s="2" t="s">
        <v>37</v>
      </c>
      <c r="I34" s="2">
        <v>24</v>
      </c>
    </row>
    <row r="36" spans="2:9" x14ac:dyDescent="0.3">
      <c r="B36" s="2" t="s">
        <v>39</v>
      </c>
      <c r="C36" s="2">
        <f>C31+(D27-C33)/C34*C32</f>
        <v>432.83333333333331</v>
      </c>
      <c r="H36" s="2" t="s">
        <v>45</v>
      </c>
      <c r="I36" s="2">
        <f>I31+(J27-I33)/I34*I32</f>
        <v>473.66666666666669</v>
      </c>
    </row>
    <row r="38" spans="2:9" x14ac:dyDescent="0.3">
      <c r="B38" s="2" t="s">
        <v>22</v>
      </c>
    </row>
    <row r="39" spans="2:9" x14ac:dyDescent="0.3">
      <c r="B39" s="2" t="s">
        <v>46</v>
      </c>
      <c r="E39" s="2">
        <f>I36-C36</f>
        <v>40.833333333333371</v>
      </c>
    </row>
    <row r="40" spans="2:9" x14ac:dyDescent="0.3">
      <c r="B40" s="2" t="s">
        <v>47</v>
      </c>
      <c r="E40" s="2">
        <f>E39/2</f>
        <v>20.416666666666686</v>
      </c>
    </row>
    <row r="41" spans="2:9" x14ac:dyDescent="0.3">
      <c r="B41" s="2" t="s">
        <v>48</v>
      </c>
      <c r="E41" s="2">
        <f>(I36-C36)/(I36+C36)</f>
        <v>4.5045045045045085E-2</v>
      </c>
    </row>
    <row r="45" spans="2:9" x14ac:dyDescent="0.3">
      <c r="C45" s="1" t="s">
        <v>52</v>
      </c>
    </row>
  </sheetData>
  <printOptions headings="1" gridLines="1"/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E539-302D-45EA-A105-89BC062A6639}">
  <dimension ref="A1"/>
  <sheetViews>
    <sheetView view="pageLayout" zoomScaleNormal="100" workbookViewId="0"/>
  </sheetViews>
  <sheetFormatPr defaultRowHeight="14.4" x14ac:dyDescent="0.3"/>
  <sheetData>
    <row r="1" spans="1:1" x14ac:dyDescent="0.3">
      <c r="A1" t="s">
        <v>51</v>
      </c>
    </row>
  </sheetData>
  <printOptions headings="1" gridLines="1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 Sharma</dc:creator>
  <cp:lastModifiedBy>shibu Sharma</cp:lastModifiedBy>
  <cp:lastPrinted>2023-10-28T04:52:37Z</cp:lastPrinted>
  <dcterms:created xsi:type="dcterms:W3CDTF">2023-10-12T03:22:28Z</dcterms:created>
  <dcterms:modified xsi:type="dcterms:W3CDTF">2023-11-05T16:17:23Z</dcterms:modified>
</cp:coreProperties>
</file>