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el\Documents\Stories\DnD-Stories\Agranari\"/>
    </mc:Choice>
  </mc:AlternateContent>
  <xr:revisionPtr revIDLastSave="0" documentId="13_ncr:1_{60B25C89-028E-458B-925C-AD81B69255D8}" xr6:coauthVersionLast="47" xr6:coauthVersionMax="47" xr10:uidLastSave="{00000000-0000-0000-0000-000000000000}"/>
  <bookViews>
    <workbookView xWindow="-120" yWindow="-11640" windowWidth="20730" windowHeight="11160" xr2:uid="{6B096DA7-CFA8-4C5C-A879-5A8B21184BB1}"/>
  </bookViews>
  <sheets>
    <sheet name="Deer" sheetId="2" r:id="rId1"/>
    <sheet name="Be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7" i="2"/>
  <c r="J6" i="2"/>
  <c r="D5" i="2"/>
  <c r="D4" i="2"/>
  <c r="D10" i="2" s="1"/>
  <c r="J7" i="2" l="1"/>
  <c r="D9" i="2"/>
  <c r="D6" i="2"/>
  <c r="D8" i="2"/>
  <c r="L8" i="2" l="1"/>
  <c r="J8" i="2"/>
  <c r="J9" i="2"/>
  <c r="D7" i="1" l="1"/>
  <c r="I7" i="1" s="1"/>
  <c r="D11" i="1"/>
  <c r="I11" i="1" s="1"/>
  <c r="D6" i="1"/>
  <c r="D5" i="1"/>
  <c r="D10" i="1" s="1"/>
  <c r="D12" i="1" l="1"/>
  <c r="I12" i="1" s="1"/>
  <c r="D8" i="1"/>
  <c r="I8" i="1" s="1"/>
  <c r="D9" i="1"/>
</calcChain>
</file>

<file path=xl/sharedStrings.xml><?xml version="1.0" encoding="utf-8"?>
<sst xmlns="http://schemas.openxmlformats.org/spreadsheetml/2006/main" count="66" uniqueCount="45">
  <si>
    <t>BloodlustMaxRange</t>
  </si>
  <si>
    <t>BloodlustPower</t>
  </si>
  <si>
    <t>DamageRequiredPerBonus</t>
  </si>
  <si>
    <t>HealPerDamage</t>
  </si>
  <si>
    <t>PreyRushSpeed</t>
  </si>
  <si>
    <t>BiteBonusDamage</t>
  </si>
  <si>
    <t>HealPower</t>
  </si>
  <si>
    <t>Roll</t>
  </si>
  <si>
    <t>Value</t>
  </si>
  <si>
    <t>Variable</t>
  </si>
  <si>
    <t>Units</t>
  </si>
  <si>
    <t>miles</t>
  </si>
  <si>
    <t>MovementSpeed</t>
  </si>
  <si>
    <t>ft</t>
  </si>
  <si>
    <t>Input</t>
  </si>
  <si>
    <t>Output</t>
  </si>
  <si>
    <t>Label</t>
  </si>
  <si>
    <t>Bite Heal</t>
  </si>
  <si>
    <t>Tools</t>
  </si>
  <si>
    <t>PainFrenzyDC</t>
  </si>
  <si>
    <t>Heal</t>
  </si>
  <si>
    <t>Pain Frenzy</t>
  </si>
  <si>
    <t>Bonus Damage</t>
  </si>
  <si>
    <t>BendingPower</t>
  </si>
  <si>
    <t>HoofLength</t>
  </si>
  <si>
    <t>HoofLife</t>
  </si>
  <si>
    <t>BendCastTime</t>
  </si>
  <si>
    <t>days</t>
  </si>
  <si>
    <t>rounds</t>
  </si>
  <si>
    <t>in</t>
  </si>
  <si>
    <t>1d10</t>
  </si>
  <si>
    <t>1d100</t>
  </si>
  <si>
    <t>BonusBendPower</t>
  </si>
  <si>
    <t>DistancePerBendingPowerReduction</t>
  </si>
  <si>
    <t>1d20 (Disadv)</t>
  </si>
  <si>
    <t>DistantBendPower</t>
  </si>
  <si>
    <t>DistantBendCastTime</t>
  </si>
  <si>
    <t>min</t>
  </si>
  <si>
    <t>SoftMaxBendingRange</t>
  </si>
  <si>
    <t>DistantBendPercentAdd</t>
  </si>
  <si>
    <t>MaxBendingRange</t>
  </si>
  <si>
    <t>TouchBonusBendingPower</t>
  </si>
  <si>
    <t>1d10 (Disadv)</t>
  </si>
  <si>
    <t>Die</t>
  </si>
  <si>
    <t>1d20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</si>
</sst>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0" xfId="0" quotePrefix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CB70-2D27-4892-9A0E-2EB7AE2FAFFD}">
  <dimension ref="A1:M11"/>
  <sheetViews>
    <sheetView tabSelected="1" workbookViewId="0">
      <selection activeCell="D1" sqref="D1"/>
    </sheetView>
  </sheetViews>
  <sheetFormatPr defaultRowHeight="14.25" x14ac:dyDescent="0.45"/>
  <cols>
    <col min="1" max="1" width="32.06640625" bestFit="1" customWidth="1"/>
    <col min="2" max="2" width="11.9296875" bestFit="1" customWidth="1"/>
    <col min="3" max="3" width="4.86328125" bestFit="1" customWidth="1"/>
    <col min="4" max="4" width="5.6640625" bestFit="1" customWidth="1"/>
    <col min="5" max="5" width="6.59765625" bestFit="1" customWidth="1"/>
    <col min="7" max="7" width="21.1328125" bestFit="1" customWidth="1"/>
    <col min="8" max="8" width="7" customWidth="1"/>
    <col min="9" max="9" width="2.19921875" bestFit="1" customWidth="1"/>
    <col min="10" max="10" width="6.59765625" bestFit="1" customWidth="1"/>
    <col min="11" max="11" width="6.59765625" customWidth="1"/>
    <col min="12" max="12" width="3.73046875" bestFit="1" customWidth="1"/>
    <col min="13" max="13" width="4.06640625" bestFit="1" customWidth="1"/>
  </cols>
  <sheetData>
    <row r="1" spans="1:13" x14ac:dyDescent="0.45">
      <c r="A1" s="3"/>
      <c r="B1" s="3"/>
    </row>
    <row r="2" spans="1:13" x14ac:dyDescent="0.45">
      <c r="G2" s="10" t="s">
        <v>18</v>
      </c>
      <c r="H2" s="10"/>
      <c r="I2" s="10"/>
      <c r="J2" s="10"/>
      <c r="K2" s="10"/>
    </row>
    <row r="3" spans="1:13" s="9" customFormat="1" ht="14.65" thickBot="1" x14ac:dyDescent="0.5">
      <c r="A3" s="1" t="s">
        <v>9</v>
      </c>
      <c r="B3" s="1" t="s">
        <v>43</v>
      </c>
      <c r="C3" s="4" t="s">
        <v>7</v>
      </c>
      <c r="D3" s="1" t="s">
        <v>8</v>
      </c>
      <c r="E3" s="1" t="s">
        <v>10</v>
      </c>
      <c r="F3" s="1"/>
      <c r="G3" s="1" t="s">
        <v>16</v>
      </c>
      <c r="H3" s="11" t="s">
        <v>14</v>
      </c>
      <c r="I3" s="11"/>
      <c r="J3" s="11" t="s">
        <v>15</v>
      </c>
      <c r="K3" s="11"/>
    </row>
    <row r="4" spans="1:13" ht="14.65" thickBot="1" x14ac:dyDescent="0.5">
      <c r="A4" t="s">
        <v>23</v>
      </c>
      <c r="B4" t="s">
        <v>30</v>
      </c>
      <c r="C4" s="2">
        <v>6</v>
      </c>
      <c r="D4">
        <f>C4</f>
        <v>6</v>
      </c>
    </row>
    <row r="5" spans="1:13" ht="14.65" thickBot="1" x14ac:dyDescent="0.5">
      <c r="A5" t="s">
        <v>24</v>
      </c>
      <c r="B5" t="s">
        <v>31</v>
      </c>
      <c r="C5" s="2">
        <v>1</v>
      </c>
      <c r="D5" s="5">
        <f>(C5+20)/240</f>
        <v>8.7499999999999994E-2</v>
      </c>
      <c r="E5" t="s">
        <v>29</v>
      </c>
    </row>
    <row r="6" spans="1:13" ht="14.65" thickBot="1" x14ac:dyDescent="0.5">
      <c r="A6" t="s">
        <v>25</v>
      </c>
      <c r="B6" t="s">
        <v>30</v>
      </c>
      <c r="C6" s="2">
        <v>10</v>
      </c>
      <c r="D6">
        <f>C6+D4</f>
        <v>16</v>
      </c>
      <c r="E6" t="s">
        <v>27</v>
      </c>
      <c r="G6" t="s">
        <v>32</v>
      </c>
      <c r="J6">
        <f>(IF(H7=0,D11,1))</f>
        <v>1.8</v>
      </c>
    </row>
    <row r="7" spans="1:13" ht="14.65" thickBot="1" x14ac:dyDescent="0.5">
      <c r="A7" t="s">
        <v>33</v>
      </c>
      <c r="B7" t="s">
        <v>34</v>
      </c>
      <c r="C7" s="2">
        <v>7</v>
      </c>
      <c r="D7">
        <f>C7*5</f>
        <v>35</v>
      </c>
      <c r="E7" t="s">
        <v>13</v>
      </c>
      <c r="G7" t="s">
        <v>35</v>
      </c>
      <c r="H7" s="2">
        <v>0</v>
      </c>
      <c r="I7" t="s">
        <v>13</v>
      </c>
      <c r="J7" s="6">
        <f>(D4-(H7/D7))*J6</f>
        <v>10.8</v>
      </c>
    </row>
    <row r="8" spans="1:13" ht="14.65" thickBot="1" x14ac:dyDescent="0.5">
      <c r="A8" t="s">
        <v>26</v>
      </c>
      <c r="B8" t="s">
        <v>34</v>
      </c>
      <c r="C8" s="2">
        <v>9</v>
      </c>
      <c r="D8">
        <f>MAX(1,23-(D4+C8))</f>
        <v>8</v>
      </c>
      <c r="E8" t="s">
        <v>28</v>
      </c>
      <c r="G8" t="s">
        <v>36</v>
      </c>
      <c r="J8" s="7">
        <f>IF(J7&gt;0,ROUNDDOWN((D4/J7)*D8,0),"OoB")</f>
        <v>4</v>
      </c>
      <c r="K8" t="s">
        <v>28</v>
      </c>
      <c r="L8">
        <f>IF(J7&gt;0,J8*6/60,"OoB")</f>
        <v>0.4</v>
      </c>
      <c r="M8" t="s">
        <v>37</v>
      </c>
    </row>
    <row r="9" spans="1:13" x14ac:dyDescent="0.45">
      <c r="A9" t="s">
        <v>38</v>
      </c>
      <c r="D9">
        <f>(D4-1)*D7</f>
        <v>175</v>
      </c>
      <c r="E9" t="s">
        <v>13</v>
      </c>
      <c r="G9" t="s">
        <v>39</v>
      </c>
      <c r="J9" s="8">
        <f>IF(J7&gt;0,1/J8,0)</f>
        <v>0.25</v>
      </c>
    </row>
    <row r="10" spans="1:13" ht="14.65" thickBot="1" x14ac:dyDescent="0.5">
      <c r="A10" t="s">
        <v>40</v>
      </c>
      <c r="D10">
        <f>D4*D7</f>
        <v>210</v>
      </c>
      <c r="E10" t="s">
        <v>13</v>
      </c>
    </row>
    <row r="11" spans="1:13" ht="14.65" thickBot="1" x14ac:dyDescent="0.5">
      <c r="A11" t="s">
        <v>41</v>
      </c>
      <c r="B11" t="s">
        <v>42</v>
      </c>
      <c r="C11" s="2">
        <v>4</v>
      </c>
      <c r="D11">
        <f>(C11/5)+1</f>
        <v>1.8</v>
      </c>
    </row>
  </sheetData>
  <mergeCells count="3">
    <mergeCell ref="G2:K2"/>
    <mergeCell ref="H3:I3"/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8961-A6A3-46E4-9FB5-2E30BF5550C8}">
  <dimension ref="A2:I12"/>
  <sheetViews>
    <sheetView workbookViewId="0">
      <selection activeCell="C11" sqref="C11"/>
    </sheetView>
  </sheetViews>
  <sheetFormatPr defaultRowHeight="14.25" x14ac:dyDescent="0.45"/>
  <cols>
    <col min="1" max="1" width="23.3984375" bestFit="1" customWidth="1"/>
    <col min="2" max="2" width="4.73046875" bestFit="1" customWidth="1"/>
    <col min="7" max="7" width="10.33203125" bestFit="1" customWidth="1"/>
  </cols>
  <sheetData>
    <row r="2" spans="1:9" x14ac:dyDescent="0.45">
      <c r="G2" s="10" t="s">
        <v>18</v>
      </c>
      <c r="H2" s="10"/>
      <c r="I2" s="10"/>
    </row>
    <row r="3" spans="1:9" s="1" customFormat="1" x14ac:dyDescent="0.45">
      <c r="A3" s="1" t="s">
        <v>9</v>
      </c>
      <c r="B3" s="1" t="s">
        <v>43</v>
      </c>
      <c r="C3" s="1" t="s">
        <v>7</v>
      </c>
      <c r="D3" s="1" t="s">
        <v>8</v>
      </c>
      <c r="E3" s="1" t="s">
        <v>10</v>
      </c>
      <c r="G3" s="1" t="s">
        <v>16</v>
      </c>
      <c r="H3" s="1" t="s">
        <v>14</v>
      </c>
      <c r="I3" s="1" t="s">
        <v>15</v>
      </c>
    </row>
    <row r="4" spans="1:9" ht="14.65" thickBot="1" x14ac:dyDescent="0.5">
      <c r="A4" t="s">
        <v>12</v>
      </c>
      <c r="D4">
        <v>30</v>
      </c>
      <c r="E4" t="s">
        <v>13</v>
      </c>
    </row>
    <row r="5" spans="1:9" ht="14.65" thickBot="1" x14ac:dyDescent="0.5">
      <c r="A5" t="s">
        <v>1</v>
      </c>
      <c r="B5" t="s">
        <v>30</v>
      </c>
      <c r="C5" s="2">
        <v>1</v>
      </c>
      <c r="D5">
        <f>C5</f>
        <v>1</v>
      </c>
    </row>
    <row r="6" spans="1:9" ht="14.65" thickBot="1" x14ac:dyDescent="0.5">
      <c r="A6" t="s">
        <v>0</v>
      </c>
      <c r="B6" t="s">
        <v>30</v>
      </c>
      <c r="C6" s="2">
        <v>4</v>
      </c>
      <c r="D6">
        <f>C6</f>
        <v>4</v>
      </c>
      <c r="E6" t="s">
        <v>11</v>
      </c>
    </row>
    <row r="7" spans="1:9" ht="14.65" thickBot="1" x14ac:dyDescent="0.5">
      <c r="A7" t="s">
        <v>2</v>
      </c>
      <c r="B7" t="s">
        <v>44</v>
      </c>
      <c r="C7" s="2">
        <v>14</v>
      </c>
      <c r="D7">
        <f>MAX(3,25-C7-D5)</f>
        <v>10</v>
      </c>
      <c r="G7" t="s">
        <v>22</v>
      </c>
      <c r="H7" s="2">
        <v>11</v>
      </c>
      <c r="I7">
        <f>ROUNDUP(H7/D7,0)</f>
        <v>2</v>
      </c>
    </row>
    <row r="8" spans="1:9" ht="14.65" thickBot="1" x14ac:dyDescent="0.5">
      <c r="A8" t="s">
        <v>3</v>
      </c>
      <c r="B8" t="s">
        <v>30</v>
      </c>
      <c r="C8" s="2">
        <v>8</v>
      </c>
      <c r="D8">
        <f>C8*D5/100</f>
        <v>0.08</v>
      </c>
      <c r="G8" t="s">
        <v>17</v>
      </c>
      <c r="H8" s="2">
        <v>16</v>
      </c>
      <c r="I8">
        <f>ROUNDUP(H8*D8,0)</f>
        <v>2</v>
      </c>
    </row>
    <row r="9" spans="1:9" x14ac:dyDescent="0.45">
      <c r="A9" t="s">
        <v>4</v>
      </c>
      <c r="D9">
        <f>ROUNDUP((D4*D5/10)/5,0)*5</f>
        <v>5</v>
      </c>
      <c r="E9" t="s">
        <v>13</v>
      </c>
    </row>
    <row r="10" spans="1:9" ht="14.65" thickBot="1" x14ac:dyDescent="0.5">
      <c r="A10" t="s">
        <v>5</v>
      </c>
      <c r="D10">
        <f>D5</f>
        <v>1</v>
      </c>
    </row>
    <row r="11" spans="1:9" ht="14.65" thickBot="1" x14ac:dyDescent="0.5">
      <c r="A11" t="s">
        <v>6</v>
      </c>
      <c r="B11" t="s">
        <v>30</v>
      </c>
      <c r="C11" s="2">
        <v>3</v>
      </c>
      <c r="D11">
        <f>C11</f>
        <v>3</v>
      </c>
      <c r="G11" t="s">
        <v>20</v>
      </c>
      <c r="H11" s="2"/>
      <c r="I11">
        <f>H11+D11</f>
        <v>3</v>
      </c>
    </row>
    <row r="12" spans="1:9" ht="14.65" thickBot="1" x14ac:dyDescent="0.5">
      <c r="A12" t="s">
        <v>19</v>
      </c>
      <c r="D12">
        <f>10+D5</f>
        <v>11</v>
      </c>
      <c r="G12" t="s">
        <v>21</v>
      </c>
      <c r="H12" s="2">
        <v>10</v>
      </c>
      <c r="I12" t="str">
        <f>IF(H12&gt;=D12,"SUCCESS","Failure")</f>
        <v>Failure</v>
      </c>
    </row>
  </sheetData>
  <mergeCells count="1"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Deer</vt:lpstr>
      <vt:lpstr>Bear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2023-12-01T07:51:42Z</dcterms:created>
  <dcterms:modified xsi:type="dcterms:W3CDTF">2023-12-04T09:41:08Z</dcterms:modified>
</cp:coreProperties>
</file>