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40BFA3D2-28FC-4609-842D-712D9BFAC703}" xr6:coauthVersionLast="47" xr6:coauthVersionMax="47" xr10:uidLastSave="{00000000-0000-0000-0000-000000000000}"/>
  <bookViews>
    <workbookView xWindow="-110" yWindow="-110" windowWidth="19420" windowHeight="10420" firstSheet="6" activeTab="6" xr2:uid="{00000000-000D-0000-FFFF-FFFF00000000}"/>
  </bookViews>
  <sheets>
    <sheet name="TotalSales" sheetId="18" r:id="rId1"/>
    <sheet name="CountryBarChart" sheetId="22" r:id="rId2"/>
    <sheet name="orders" sheetId="17" r:id="rId3"/>
    <sheet name="customers" sheetId="13" r:id="rId4"/>
    <sheet name="products" sheetId="2" r:id="rId5"/>
    <sheet name="Top5Customers" sheetId="26" r:id="rId6"/>
    <sheet name="Dashboard" sheetId="28" r:id="rId7"/>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1" i="17"/>
  <c r="O53" i="17"/>
  <c r="O85" i="17"/>
  <c r="O117" i="17"/>
  <c r="O149" i="17"/>
  <c r="O179" i="17"/>
  <c r="O205" i="17"/>
  <c r="O232" i="17"/>
  <c r="O282" i="17"/>
  <c r="O307" i="17"/>
  <c r="O331" i="17"/>
  <c r="O371" i="17"/>
  <c r="O394" i="17"/>
  <c r="O411" i="17"/>
  <c r="O434" i="17"/>
  <c r="O456" i="17"/>
  <c r="O474" i="17"/>
  <c r="O496" i="17"/>
  <c r="O509" i="17"/>
  <c r="O528" i="17"/>
  <c r="O541" i="17"/>
  <c r="O567" i="17"/>
  <c r="O578" i="17"/>
  <c r="O592" i="17"/>
  <c r="O605" i="17"/>
  <c r="O616" i="17"/>
  <c r="O626" i="17"/>
  <c r="O638" i="17"/>
  <c r="O648" i="17"/>
  <c r="O658" i="17"/>
  <c r="O670" i="17"/>
  <c r="O679" i="17"/>
  <c r="O688" i="17"/>
  <c r="O706" i="17"/>
  <c r="O716" i="17"/>
  <c r="O725" i="17"/>
  <c r="O734" i="17"/>
  <c r="O743" i="17"/>
  <c r="O752" i="17"/>
  <c r="O770" i="17"/>
  <c r="O780" i="17"/>
  <c r="O789" i="17"/>
  <c r="O798" i="17"/>
  <c r="O807" i="17"/>
  <c r="O816" i="17"/>
  <c r="O834" i="17"/>
  <c r="O844" i="17"/>
  <c r="O853" i="17"/>
  <c r="O862" i="17"/>
  <c r="O871" i="17"/>
  <c r="O88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K2" i="17"/>
  <c r="L2" i="17"/>
  <c r="M2" i="17" s="1"/>
  <c r="J2" i="17"/>
  <c r="O2" i="17" s="1"/>
  <c r="J15" i="17"/>
  <c r="O15" i="17" s="1"/>
  <c r="J16" i="17"/>
  <c r="O16" i="17" s="1"/>
  <c r="J17" i="17"/>
  <c r="O17" i="17" s="1"/>
  <c r="J18" i="17"/>
  <c r="O18" i="17" s="1"/>
  <c r="J19" i="17"/>
  <c r="O19" i="17" s="1"/>
  <c r="J20" i="17"/>
  <c r="O20" i="17" s="1"/>
  <c r="J21" i="17"/>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J617" i="17"/>
  <c r="O617" i="17" s="1"/>
  <c r="J618" i="17"/>
  <c r="O618" i="17" s="1"/>
  <c r="J619" i="17"/>
  <c r="O619" i="17" s="1"/>
  <c r="J620" i="17"/>
  <c r="O620" i="17" s="1"/>
  <c r="J621" i="17"/>
  <c r="O621" i="17" s="1"/>
  <c r="J622" i="17"/>
  <c r="O622" i="17" s="1"/>
  <c r="J623" i="17"/>
  <c r="O623" i="17" s="1"/>
  <c r="J624" i="17"/>
  <c r="O624" i="17" s="1"/>
  <c r="J625" i="17"/>
  <c r="O625" i="17" s="1"/>
  <c r="J626" i="17"/>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J639" i="17"/>
  <c r="O639" i="17" s="1"/>
  <c r="J640" i="17"/>
  <c r="O640" i="17" s="1"/>
  <c r="J641" i="17"/>
  <c r="O641" i="17" s="1"/>
  <c r="J642" i="17"/>
  <c r="O642" i="17" s="1"/>
  <c r="J643" i="17"/>
  <c r="O643" i="17" s="1"/>
  <c r="J644" i="17"/>
  <c r="O644" i="17" s="1"/>
  <c r="J645" i="17"/>
  <c r="O645" i="17" s="1"/>
  <c r="J646" i="17"/>
  <c r="O646" i="17" s="1"/>
  <c r="J647" i="17"/>
  <c r="O647" i="17" s="1"/>
  <c r="J648" i="17"/>
  <c r="J649" i="17"/>
  <c r="O649" i="17" s="1"/>
  <c r="J650" i="17"/>
  <c r="O650" i="17" s="1"/>
  <c r="J651" i="17"/>
  <c r="O651" i="17" s="1"/>
  <c r="J652" i="17"/>
  <c r="O652" i="17" s="1"/>
  <c r="J653" i="17"/>
  <c r="O653" i="17" s="1"/>
  <c r="J654" i="17"/>
  <c r="O654" i="17" s="1"/>
  <c r="J655" i="17"/>
  <c r="O655" i="17" s="1"/>
  <c r="J656" i="17"/>
  <c r="O656" i="17" s="1"/>
  <c r="J657" i="17"/>
  <c r="O657" i="17" s="1"/>
  <c r="J658" i="17"/>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J671" i="17"/>
  <c r="O671" i="17" s="1"/>
  <c r="J672" i="17"/>
  <c r="O672" i="17" s="1"/>
  <c r="J673" i="17"/>
  <c r="O673" i="17" s="1"/>
  <c r="J674" i="17"/>
  <c r="O674" i="17" s="1"/>
  <c r="J675" i="17"/>
  <c r="O675" i="17" s="1"/>
  <c r="J676" i="17"/>
  <c r="O676" i="17" s="1"/>
  <c r="J677" i="17"/>
  <c r="O677" i="17" s="1"/>
  <c r="J678" i="17"/>
  <c r="O678" i="17" s="1"/>
  <c r="J679" i="17"/>
  <c r="J680" i="17"/>
  <c r="O680" i="17" s="1"/>
  <c r="J681" i="17"/>
  <c r="O681" i="17" s="1"/>
  <c r="J682" i="17"/>
  <c r="O682" i="17" s="1"/>
  <c r="J683" i="17"/>
  <c r="O683" i="17" s="1"/>
  <c r="J684" i="17"/>
  <c r="O684" i="17" s="1"/>
  <c r="J685" i="17"/>
  <c r="O685" i="17" s="1"/>
  <c r="J686" i="17"/>
  <c r="O686" i="17" s="1"/>
  <c r="J687" i="17"/>
  <c r="O687" i="17" s="1"/>
  <c r="J688" i="17"/>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J707" i="17"/>
  <c r="O707" i="17" s="1"/>
  <c r="J708" i="17"/>
  <c r="O708" i="17" s="1"/>
  <c r="J709" i="17"/>
  <c r="O709" i="17" s="1"/>
  <c r="J710" i="17"/>
  <c r="O710" i="17" s="1"/>
  <c r="J711" i="17"/>
  <c r="O711" i="17" s="1"/>
  <c r="J712" i="17"/>
  <c r="O712" i="17" s="1"/>
  <c r="J713" i="17"/>
  <c r="O713" i="17" s="1"/>
  <c r="J714" i="17"/>
  <c r="O714" i="17" s="1"/>
  <c r="J715" i="17"/>
  <c r="O715" i="17" s="1"/>
  <c r="J716" i="17"/>
  <c r="J717" i="17"/>
  <c r="O717" i="17" s="1"/>
  <c r="J718" i="17"/>
  <c r="O718" i="17" s="1"/>
  <c r="J719" i="17"/>
  <c r="O719" i="17" s="1"/>
  <c r="J720" i="17"/>
  <c r="O720" i="17" s="1"/>
  <c r="J721" i="17"/>
  <c r="O721" i="17" s="1"/>
  <c r="J722" i="17"/>
  <c r="O722" i="17" s="1"/>
  <c r="J723" i="17"/>
  <c r="O723" i="17" s="1"/>
  <c r="J724" i="17"/>
  <c r="O724" i="17" s="1"/>
  <c r="J725" i="17"/>
  <c r="J726" i="17"/>
  <c r="O726" i="17" s="1"/>
  <c r="J727" i="17"/>
  <c r="O727" i="17" s="1"/>
  <c r="J728" i="17"/>
  <c r="O728" i="17" s="1"/>
  <c r="J729" i="17"/>
  <c r="O729" i="17" s="1"/>
  <c r="J730" i="17"/>
  <c r="O730" i="17" s="1"/>
  <c r="J731" i="17"/>
  <c r="O731" i="17" s="1"/>
  <c r="J732" i="17"/>
  <c r="O732" i="17" s="1"/>
  <c r="J733" i="17"/>
  <c r="O733" i="17" s="1"/>
  <c r="J734" i="17"/>
  <c r="J735" i="17"/>
  <c r="O735" i="17" s="1"/>
  <c r="J736" i="17"/>
  <c r="O736" i="17" s="1"/>
  <c r="J737" i="17"/>
  <c r="O737" i="17" s="1"/>
  <c r="J738" i="17"/>
  <c r="O738" i="17" s="1"/>
  <c r="J739" i="17"/>
  <c r="O739" i="17" s="1"/>
  <c r="J740" i="17"/>
  <c r="O740" i="17" s="1"/>
  <c r="J741" i="17"/>
  <c r="O741" i="17" s="1"/>
  <c r="J742" i="17"/>
  <c r="O742" i="17" s="1"/>
  <c r="J743" i="17"/>
  <c r="J744" i="17"/>
  <c r="O744" i="17" s="1"/>
  <c r="J745" i="17"/>
  <c r="O745" i="17" s="1"/>
  <c r="J746" i="17"/>
  <c r="O746" i="17" s="1"/>
  <c r="J747" i="17"/>
  <c r="O747" i="17" s="1"/>
  <c r="J748" i="17"/>
  <c r="O748" i="17" s="1"/>
  <c r="J749" i="17"/>
  <c r="O749" i="17" s="1"/>
  <c r="J750" i="17"/>
  <c r="O750" i="17" s="1"/>
  <c r="J751" i="17"/>
  <c r="O751" i="17" s="1"/>
  <c r="J752" i="17"/>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J771" i="17"/>
  <c r="O771" i="17" s="1"/>
  <c r="J772" i="17"/>
  <c r="O772" i="17" s="1"/>
  <c r="J773" i="17"/>
  <c r="O773" i="17" s="1"/>
  <c r="J774" i="17"/>
  <c r="O774" i="17" s="1"/>
  <c r="J775" i="17"/>
  <c r="O775" i="17" s="1"/>
  <c r="J776" i="17"/>
  <c r="O776" i="17" s="1"/>
  <c r="J777" i="17"/>
  <c r="O777" i="17" s="1"/>
  <c r="J778" i="17"/>
  <c r="O778" i="17" s="1"/>
  <c r="J779" i="17"/>
  <c r="O779" i="17" s="1"/>
  <c r="J780" i="17"/>
  <c r="J781" i="17"/>
  <c r="O781" i="17" s="1"/>
  <c r="J782" i="17"/>
  <c r="O782" i="17" s="1"/>
  <c r="J783" i="17"/>
  <c r="O783" i="17" s="1"/>
  <c r="J784" i="17"/>
  <c r="O784" i="17" s="1"/>
  <c r="J785" i="17"/>
  <c r="O785" i="17" s="1"/>
  <c r="J786" i="17"/>
  <c r="O786" i="17" s="1"/>
  <c r="J787" i="17"/>
  <c r="O787" i="17" s="1"/>
  <c r="J788" i="17"/>
  <c r="O788" i="17" s="1"/>
  <c r="J789" i="17"/>
  <c r="J790" i="17"/>
  <c r="O790" i="17" s="1"/>
  <c r="J791" i="17"/>
  <c r="O791" i="17" s="1"/>
  <c r="J792" i="17"/>
  <c r="O792" i="17" s="1"/>
  <c r="J793" i="17"/>
  <c r="O793" i="17" s="1"/>
  <c r="J794" i="17"/>
  <c r="O794" i="17" s="1"/>
  <c r="J795" i="17"/>
  <c r="O795" i="17" s="1"/>
  <c r="J796" i="17"/>
  <c r="O796" i="17" s="1"/>
  <c r="J797" i="17"/>
  <c r="O797" i="17" s="1"/>
  <c r="J798" i="17"/>
  <c r="J799" i="17"/>
  <c r="O799" i="17" s="1"/>
  <c r="J800" i="17"/>
  <c r="O800" i="17" s="1"/>
  <c r="J801" i="17"/>
  <c r="O801" i="17" s="1"/>
  <c r="J802" i="17"/>
  <c r="O802" i="17" s="1"/>
  <c r="J803" i="17"/>
  <c r="O803" i="17" s="1"/>
  <c r="J804" i="17"/>
  <c r="O804" i="17" s="1"/>
  <c r="J805" i="17"/>
  <c r="O805" i="17" s="1"/>
  <c r="J806" i="17"/>
  <c r="O806" i="17" s="1"/>
  <c r="J807" i="17"/>
  <c r="J808" i="17"/>
  <c r="O808" i="17" s="1"/>
  <c r="J809" i="17"/>
  <c r="O809" i="17" s="1"/>
  <c r="J810" i="17"/>
  <c r="O810" i="17" s="1"/>
  <c r="J811" i="17"/>
  <c r="O811" i="17" s="1"/>
  <c r="J812" i="17"/>
  <c r="O812" i="17" s="1"/>
  <c r="J813" i="17"/>
  <c r="O813" i="17" s="1"/>
  <c r="J814" i="17"/>
  <c r="O814" i="17" s="1"/>
  <c r="J815" i="17"/>
  <c r="O815" i="17" s="1"/>
  <c r="J816" i="17"/>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J835" i="17"/>
  <c r="O835" i="17" s="1"/>
  <c r="J836" i="17"/>
  <c r="O836" i="17" s="1"/>
  <c r="J837" i="17"/>
  <c r="O837" i="17" s="1"/>
  <c r="J838" i="17"/>
  <c r="O838" i="17" s="1"/>
  <c r="J839" i="17"/>
  <c r="O839" i="17" s="1"/>
  <c r="J840" i="17"/>
  <c r="O840" i="17" s="1"/>
  <c r="J841" i="17"/>
  <c r="O841" i="17" s="1"/>
  <c r="J842" i="17"/>
  <c r="O842" i="17" s="1"/>
  <c r="J843" i="17"/>
  <c r="O843" i="17" s="1"/>
  <c r="J844" i="17"/>
  <c r="J845" i="17"/>
  <c r="O845" i="17" s="1"/>
  <c r="J846" i="17"/>
  <c r="O846" i="17" s="1"/>
  <c r="J847" i="17"/>
  <c r="O847" i="17" s="1"/>
  <c r="J848" i="17"/>
  <c r="O848" i="17" s="1"/>
  <c r="J849" i="17"/>
  <c r="O849" i="17" s="1"/>
  <c r="J850" i="17"/>
  <c r="O850" i="17" s="1"/>
  <c r="J851" i="17"/>
  <c r="O851" i="17" s="1"/>
  <c r="J852" i="17"/>
  <c r="O852" i="17" s="1"/>
  <c r="J853" i="17"/>
  <c r="J854" i="17"/>
  <c r="O854" i="17" s="1"/>
  <c r="J855" i="17"/>
  <c r="O855" i="17" s="1"/>
  <c r="J856" i="17"/>
  <c r="O856" i="17" s="1"/>
  <c r="J857" i="17"/>
  <c r="O857" i="17" s="1"/>
  <c r="J858" i="17"/>
  <c r="O858" i="17" s="1"/>
  <c r="J859" i="17"/>
  <c r="O859" i="17" s="1"/>
  <c r="J860" i="17"/>
  <c r="O860" i="17" s="1"/>
  <c r="J861" i="17"/>
  <c r="O861" i="17" s="1"/>
  <c r="J862" i="17"/>
  <c r="J863" i="17"/>
  <c r="O863" i="17" s="1"/>
  <c r="J864" i="17"/>
  <c r="O864" i="17" s="1"/>
  <c r="J865" i="17"/>
  <c r="O865" i="17" s="1"/>
  <c r="J866" i="17"/>
  <c r="O866" i="17" s="1"/>
  <c r="J867" i="17"/>
  <c r="O867" i="17" s="1"/>
  <c r="J868" i="17"/>
  <c r="O868" i="17" s="1"/>
  <c r="J869" i="17"/>
  <c r="O869" i="17" s="1"/>
  <c r="J870" i="17"/>
  <c r="O870" i="17" s="1"/>
  <c r="J871" i="17"/>
  <c r="J872" i="17"/>
  <c r="O872" i="17" s="1"/>
  <c r="J873" i="17"/>
  <c r="O873" i="17" s="1"/>
  <c r="J874" i="17"/>
  <c r="O874" i="17" s="1"/>
  <c r="J875" i="17"/>
  <c r="O875" i="17" s="1"/>
  <c r="J876" i="17"/>
  <c r="O876" i="17" s="1"/>
  <c r="J877" i="17"/>
  <c r="O877" i="17" s="1"/>
  <c r="J878" i="17"/>
  <c r="O878" i="17" s="1"/>
  <c r="J879" i="17"/>
  <c r="O879" i="17" s="1"/>
  <c r="J880" i="17"/>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<sst xmlns="http://schemas.openxmlformats.org/spreadsheetml/2006/main" count="11136" uniqueCount="6225">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</sst>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quot;$&quot;#,##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17">
    <dxf>
      <font>
        <b/>
        <i val="0"/>
        <color theme="0"/>
        <name val="Calibri"/>
        <family val="2"/>
        <scheme val="minor"/>
      </font>
      <border>
        <left style="thin">
          <color theme="0"/>
        </left>
        <right style="thin">
          <color theme="0"/>
        </right>
        <top style="thin">
          <color theme="0"/>
        </top>
        <bottom style="thin">
          <color theme="0"/>
        </bottom>
      </border>
    </dxf>
    <dxf>
      <font>
        <color theme="0"/>
        <name val="Calibri"/>
        <family val="2"/>
        <scheme val="minor"/>
      </font>
      <fill>
        <patternFill>
          <bgColor theme="5" tint="-0.499984740745262"/>
        </patternFill>
      </fill>
    </dxf>
    <dxf>
      <numFmt numFmtId="0" formatCode="General"/>
    </dxf>
    <dxf>
      <numFmt numFmtId="0" formatCode="General"/>
    </dxf>
    <dxf>
      <font>
        <b val="0"/>
        <i val="0"/>
        <sz val="11"/>
        <color theme="0"/>
        <name val="Calibri"/>
        <family val="2"/>
        <scheme val="minor"/>
      </font>
    </dxf>
    <dxf>
      <font>
        <sz val="11"/>
        <color theme="0"/>
        <name val="Calibri"/>
        <family val="2"/>
        <scheme val="minor"/>
      </font>
      <fill>
        <patternFill patternType="solid">
          <fgColor theme="0"/>
          <bgColor theme="5"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r" pivot="0" table="0" count="6" xr9:uid="{8D6FD0EE-375E-4C2D-881C-E13540134891}">
      <tableStyleElement type="wholeTable" dxfId="1"/>
      <tableStyleElement type="headerRow" dxfId="0"/>
    </tableStyle>
    <tableStyle name="Brown timeline style" pivot="0" table="0" count="8" xr9:uid="{F12A8CCA-CC46-4D42-A812-CF59660ECE87}">
      <tableStyleElement type="wholeTable" dxfId="5"/>
      <tableStyleElement type="headerRow" dxfId="4"/>
    </tableStyle>
  </tableStyles>
  <colors>
    <mruColors>
      <color rgb="FFBF95DF"/>
      <color rgb="FF9F5FCF"/>
      <color rgb="FF9453C5"/>
      <color rgb="FFE07ACD"/>
      <color rgb="FFD751BD"/>
      <color rgb="FFB08600"/>
      <color rgb="FF660033"/>
      <color rgb="FFE2ADFD"/>
      <color rgb="FF3C2814"/>
    </mruColors>
  </colors>
  <extLst>
    <ext xmlns:x14="http://schemas.microsoft.com/office/spreadsheetml/2009/9/main" uri="{46F421CA-312F-682f-3DD2-61675219B42D}">
      <x14:dxfs count="4">
        <dxf>
          <font>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24994659260841701"/>
            </patternFill>
          </fill>
          <border>
            <left style="thin">
              <color auto="1"/>
            </left>
            <right style="thin">
              <color auto="1"/>
            </right>
            <top style="thin">
              <color auto="1"/>
            </top>
            <bottom style="thin">
              <color auto="1"/>
            </bottom>
          </border>
        </dxf>
        <dxf>
          <font>
            <b/>
            <i val="0"/>
            <sz val="11"/>
            <color theme="1" tint="0.499984740745262"/>
            <name val="Calibri"/>
            <family val="2"/>
            <scheme val="minor"/>
          </font>
        </dxf>
        <dxf>
          <font>
            <b/>
            <i val="0"/>
            <sz val="9"/>
            <color theme="0"/>
            <name val="Calibri"/>
            <family val="2"/>
            <scheme val="minor"/>
          </font>
        </dxf>
        <dxf>
          <font>
            <b/>
            <i val="0"/>
            <sz val="9"/>
            <color theme="5" tint="-0.24994659260841701"/>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6DB-413A-AE18-6E92571FFEC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6DB-413A-AE18-6E92571FFEC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6DB-413A-AE18-6E92571FFECA}"/>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6DB-413A-AE18-6E92571FFECA}"/>
            </c:ext>
          </c:extLst>
        </c:ser>
        <c:dLbls>
          <c:showLegendKey val="0"/>
          <c:showVal val="0"/>
          <c:showCatName val="0"/>
          <c:showSerName val="0"/>
          <c:showPercent val="0"/>
          <c:showBubbleSize val="0"/>
        </c:dLbls>
        <c:smooth val="0"/>
        <c:axId val="784764943"/>
        <c:axId val="678237519"/>
      </c:lineChart>
      <c:catAx>
        <c:axId val="7847649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37519"/>
        <c:crosses val="autoZero"/>
        <c:auto val="1"/>
        <c:lblAlgn val="ctr"/>
        <c:lblOffset val="100"/>
        <c:noMultiLvlLbl val="0"/>
      </c:catAx>
      <c:valAx>
        <c:axId val="67823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7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453C5"/>
          </a:solidFill>
          <a:ln>
            <a:solidFill>
              <a:schemeClr val="bg1"/>
            </a:solidFill>
          </a:ln>
          <a:effectLst/>
        </c:spPr>
      </c:pivotFmt>
      <c:pivotFmt>
        <c:idx val="2"/>
        <c:spPr>
          <a:solidFill>
            <a:srgbClr val="BF95DF"/>
          </a:solidFill>
          <a:ln>
            <a:solidFill>
              <a:schemeClr val="bg1"/>
            </a:solidFill>
          </a:ln>
          <a:effectLst/>
        </c:spPr>
      </c:pivotFmt>
      <c:pivotFmt>
        <c:idx val="3"/>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F95DF"/>
          </a:solidFill>
          <a:ln>
            <a:solidFill>
              <a:schemeClr val="bg1"/>
            </a:solidFill>
          </a:ln>
          <a:effectLst/>
        </c:spPr>
      </c:pivotFmt>
      <c:pivotFmt>
        <c:idx val="5"/>
        <c:spPr>
          <a:solidFill>
            <a:srgbClr val="9453C5"/>
          </a:solidFill>
          <a:ln>
            <a:solidFill>
              <a:schemeClr val="bg1"/>
            </a:solidFill>
          </a:ln>
          <a:effectLst/>
        </c:spPr>
      </c:pivotFmt>
      <c:pivotFmt>
        <c:idx val="6"/>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F95DF"/>
          </a:solidFill>
          <a:ln>
            <a:solidFill>
              <a:schemeClr val="bg1"/>
            </a:solidFill>
          </a:ln>
          <a:effectLst/>
        </c:spPr>
      </c:pivotFmt>
      <c:pivotFmt>
        <c:idx val="8"/>
        <c:spPr>
          <a:solidFill>
            <a:srgbClr val="9453C5"/>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a:solidFill>
                <a:schemeClr val="bg1"/>
              </a:solidFill>
            </a:ln>
            <a:effectLst/>
          </c:spPr>
          <c:invertIfNegative val="0"/>
          <c:dPt>
            <c:idx val="0"/>
            <c:invertIfNegative val="0"/>
            <c:bubble3D val="0"/>
            <c:spPr>
              <a:solidFill>
                <a:srgbClr val="BF95DF"/>
              </a:solidFill>
              <a:ln>
                <a:solidFill>
                  <a:schemeClr val="bg1"/>
                </a:solidFill>
              </a:ln>
              <a:effectLst/>
            </c:spPr>
            <c:extLst>
              <c:ext xmlns:c16="http://schemas.microsoft.com/office/drawing/2014/chart" uri="{C3380CC4-5D6E-409C-BE32-E72D297353CC}">
                <c16:uniqueId val="{00000001-6466-4988-B65A-E94CCEC241CA}"/>
              </c:ext>
            </c:extLst>
          </c:dPt>
          <c:dPt>
            <c:idx val="1"/>
            <c:invertIfNegative val="0"/>
            <c:bubble3D val="0"/>
            <c:spPr>
              <a:solidFill>
                <a:srgbClr val="9453C5"/>
              </a:solidFill>
              <a:ln>
                <a:solidFill>
                  <a:schemeClr val="bg1"/>
                </a:solidFill>
              </a:ln>
              <a:effectLst/>
            </c:spPr>
            <c:extLst>
              <c:ext xmlns:c16="http://schemas.microsoft.com/office/drawing/2014/chart" uri="{C3380CC4-5D6E-409C-BE32-E72D297353CC}">
                <c16:uniqueId val="{00000003-6466-4988-B65A-E94CCEC241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466-4988-B65A-E94CCEC241CA}"/>
            </c:ext>
          </c:extLst>
        </c:ser>
        <c:dLbls>
          <c:dLblPos val="outEnd"/>
          <c:showLegendKey val="0"/>
          <c:showVal val="1"/>
          <c:showCatName val="0"/>
          <c:showSerName val="0"/>
          <c:showPercent val="0"/>
          <c:showBubbleSize val="0"/>
        </c:dLbls>
        <c:gapWidth val="182"/>
        <c:axId val="889448383"/>
        <c:axId val="889447135"/>
      </c:barChart>
      <c:catAx>
        <c:axId val="88944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47135"/>
        <c:crosses val="autoZero"/>
        <c:auto val="1"/>
        <c:lblAlgn val="ctr"/>
        <c:lblOffset val="100"/>
        <c:noMultiLvlLbl val="0"/>
      </c:catAx>
      <c:valAx>
        <c:axId val="8894471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9"/>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453C5"/>
          </a:solidFill>
          <a:ln>
            <a:solidFill>
              <a:schemeClr val="bg1"/>
            </a:solidFill>
          </a:ln>
          <a:effectLst/>
        </c:spPr>
      </c:pivotFmt>
      <c:pivotFmt>
        <c:idx val="2"/>
        <c:spPr>
          <a:solidFill>
            <a:srgbClr val="BF95DF"/>
          </a:solidFill>
          <a:ln>
            <a:solidFill>
              <a:schemeClr val="bg1"/>
            </a:solidFill>
          </a:ln>
          <a:effectLst/>
        </c:spPr>
      </c:pivotFmt>
      <c:pivotFmt>
        <c:idx val="3"/>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F95DF"/>
          </a:solidFill>
          <a:ln>
            <a:solidFill>
              <a:schemeClr val="bg1"/>
            </a:solidFill>
          </a:ln>
          <a:effectLst/>
        </c:spPr>
      </c:pivotFmt>
      <c:pivotFmt>
        <c:idx val="5"/>
        <c:spPr>
          <a:solidFill>
            <a:srgbClr val="9453C5"/>
          </a:solidFill>
          <a:ln>
            <a:solidFill>
              <a:schemeClr val="bg1"/>
            </a:solidFill>
          </a:ln>
          <a:effectLst/>
        </c:spPr>
      </c:pivotFmt>
      <c:pivotFmt>
        <c:idx val="6"/>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a:solidFill>
                <a:schemeClr val="bg1"/>
              </a:solidFill>
            </a:ln>
            <a:effectLst/>
          </c:spPr>
          <c:invertIfNegative val="0"/>
          <c:dPt>
            <c:idx val="0"/>
            <c:invertIfNegative val="0"/>
            <c:bubble3D val="0"/>
            <c:extLst>
              <c:ext xmlns:c16="http://schemas.microsoft.com/office/drawing/2014/chart" uri="{C3380CC4-5D6E-409C-BE32-E72D297353CC}">
                <c16:uniqueId val="{00000000-4B67-49EA-B87A-13071E727A21}"/>
              </c:ext>
            </c:extLst>
          </c:dPt>
          <c:dPt>
            <c:idx val="1"/>
            <c:invertIfNegative val="0"/>
            <c:bubble3D val="0"/>
            <c:extLst>
              <c:ext xmlns:c16="http://schemas.microsoft.com/office/drawing/2014/chart" uri="{C3380CC4-5D6E-409C-BE32-E72D297353CC}">
                <c16:uniqueId val="{00000001-4B67-49EA-B87A-13071E727A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B67-49EA-B87A-13071E727A21}"/>
            </c:ext>
          </c:extLst>
        </c:ser>
        <c:dLbls>
          <c:dLblPos val="outEnd"/>
          <c:showLegendKey val="0"/>
          <c:showVal val="1"/>
          <c:showCatName val="0"/>
          <c:showSerName val="0"/>
          <c:showPercent val="0"/>
          <c:showBubbleSize val="0"/>
        </c:dLbls>
        <c:gapWidth val="182"/>
        <c:axId val="889448383"/>
        <c:axId val="889447135"/>
      </c:barChart>
      <c:catAx>
        <c:axId val="889448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47135"/>
        <c:crosses val="autoZero"/>
        <c:auto val="1"/>
        <c:lblAlgn val="ctr"/>
        <c:lblOffset val="100"/>
        <c:noMultiLvlLbl val="0"/>
      </c:catAx>
      <c:valAx>
        <c:axId val="8894471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31751</xdr:colOff>
      <xdr:row>1</xdr:row>
      <xdr:rowOff>88900</xdr:rowOff>
    </xdr:from>
    <xdr:to>
      <xdr:col>20</xdr:col>
      <xdr:colOff>54623</xdr:colOff>
      <xdr:row>5</xdr:row>
      <xdr:rowOff>63500</xdr:rowOff>
    </xdr:to>
    <xdr:sp macro="" textlink="">
      <xdr:nvSpPr>
        <xdr:cNvPr id="2" name="Rectangle 1">
          <a:extLst>
            <a:ext uri="{FF2B5EF4-FFF2-40B4-BE49-F238E27FC236}">
              <a16:creationId xmlns:a16="http://schemas.microsoft.com/office/drawing/2014/main" id="{AB154282-5E7C-438D-857D-6A5981651382}"/>
            </a:ext>
          </a:extLst>
        </xdr:cNvPr>
        <xdr:cNvSpPr/>
      </xdr:nvSpPr>
      <xdr:spPr>
        <a:xfrm>
          <a:off x="146051" y="152400"/>
          <a:ext cx="11605272" cy="736600"/>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19056</xdr:colOff>
      <xdr:row>16</xdr:row>
      <xdr:rowOff>63500</xdr:rowOff>
    </xdr:from>
    <xdr:to>
      <xdr:col>11</xdr:col>
      <xdr:colOff>234950</xdr:colOff>
      <xdr:row>42</xdr:row>
      <xdr:rowOff>0</xdr:rowOff>
    </xdr:to>
    <xdr:graphicFrame macro="">
      <xdr:nvGraphicFramePr>
        <xdr:cNvPr id="3" name="Chart 2">
          <a:extLst>
            <a:ext uri="{FF2B5EF4-FFF2-40B4-BE49-F238E27FC236}">
              <a16:creationId xmlns:a16="http://schemas.microsoft.com/office/drawing/2014/main" id="{335C79AD-28B3-4207-8B77-32D28E8A5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107950</xdr:rowOff>
    </xdr:from>
    <xdr:to>
      <xdr:col>13</xdr:col>
      <xdr:colOff>590550</xdr:colOff>
      <xdr:row>15</xdr:row>
      <xdr:rowOff>171450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35E58AA-E553-4B17-A0F3-0DE86E8F038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908050"/>
              <a:ext cx="7886700"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38100</xdr:colOff>
      <xdr:row>10</xdr:row>
      <xdr:rowOff>120651</xdr:rowOff>
    </xdr:from>
    <xdr:to>
      <xdr:col>17</xdr:col>
      <xdr:colOff>38100</xdr:colOff>
      <xdr:row>16</xdr:row>
      <xdr:rowOff>38100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7F918F2-B381-4415-9372-BD64F0840CE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77200" y="1841501"/>
              <a:ext cx="1828800" cy="1022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44450</xdr:colOff>
      <xdr:row>5</xdr:row>
      <xdr:rowOff>95251</xdr:rowOff>
    </xdr:from>
    <xdr:to>
      <xdr:col>20</xdr:col>
      <xdr:colOff>57150</xdr:colOff>
      <xdr:row>10</xdr:row>
      <xdr:rowOff>82550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B064B7BC-95FB-44C5-9CB1-DC1CD1B67AE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83550" y="895351"/>
              <a:ext cx="3670300"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69851</xdr:colOff>
      <xdr:row>10</xdr:row>
      <xdr:rowOff>114300</xdr:rowOff>
    </xdr:from>
    <xdr:to>
      <xdr:col>20</xdr:col>
      <xdr:colOff>24308</xdr:colOff>
      <xdr:row>16</xdr:row>
      <xdr:rowOff>12699</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2E0AC7EE-9A98-406D-99E3-6F81365A56A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937751" y="1835150"/>
              <a:ext cx="1783257" cy="100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265923</xdr:colOff>
      <xdr:row>16</xdr:row>
      <xdr:rowOff>75359</xdr:rowOff>
    </xdr:from>
    <xdr:to>
      <xdr:col>20</xdr:col>
      <xdr:colOff>89719</xdr:colOff>
      <xdr:row>27</xdr:row>
      <xdr:rowOff>127000</xdr:rowOff>
    </xdr:to>
    <xdr:graphicFrame macro="">
      <xdr:nvGraphicFramePr>
        <xdr:cNvPr id="8" name="Chart 7">
          <a:extLst>
            <a:ext uri="{FF2B5EF4-FFF2-40B4-BE49-F238E27FC236}">
              <a16:creationId xmlns:a16="http://schemas.microsoft.com/office/drawing/2014/main" id="{05D61DD1-7FBE-4D28-925F-D28D9A176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244727</xdr:colOff>
      <xdr:row>27</xdr:row>
      <xdr:rowOff>164769</xdr:rowOff>
    </xdr:from>
    <xdr:to>
      <xdr:col>20</xdr:col>
      <xdr:colOff>129731</xdr:colOff>
      <xdr:row>41</xdr:row>
      <xdr:rowOff>170698</xdr:rowOff>
    </xdr:to>
    <xdr:graphicFrame macro="">
      <xdr:nvGraphicFramePr>
        <xdr:cNvPr id="9" name="Chart 8">
          <a:extLst>
            <a:ext uri="{FF2B5EF4-FFF2-40B4-BE49-F238E27FC236}">
              <a16:creationId xmlns:a16="http://schemas.microsoft.com/office/drawing/2014/main" id="{40404ADC-89F9-4E76-85B5-A7C923EBA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fath Jahan" refreshedDate="45522.866689699076" createdVersion="7" refreshedVersion="7" minRefreshableVersion="3" recordCount="1000" xr:uid="{5D29DCE4-ED40-436E-9449-829A4DF65450}">
  <cacheSource type="worksheet">
    <worksheetSource name="Orders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4763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
    <x v="1"/>
    <s v="Exc"/>
    <x v="0"/>
    <x v="0"/>
    <n v="13.75"/>
    <n v="27.5"/>
    <x v="1"/>
    <x v="0"/>
    <x v="1"/>
  </r>
  <r>
    <s v="KAC-83089-793"/>
    <x v="2"/>
    <s v="23806-46781-OU"/>
    <s v="R-L-2.5"/>
    <n v="2"/>
    <x v="2"/>
    <s v=" "/>
    <x v="1"/>
    <s v="Rob"/>
    <x v="1"/>
    <x v="2"/>
    <n v="27.484999999999996"/>
    <n v="54.969999999999992"/>
    <x v="0"/>
    <x v="1"/>
    <x v="1"/>
  </r>
  <r>
    <s v="CVP-18956-553"/>
    <x v="3"/>
    <s v="86561-91660-RB"/>
    <s v="L-D-1"/>
    <n v="3"/>
    <x v="3"/>
    <s v=" "/>
    <x v="0"/>
    <s v="Lib"/>
    <x v="2"/>
    <x v="0"/>
    <n v="12.95"/>
    <n v="38.849999999999994"/>
    <x v="3"/>
    <x v="2"/>
    <x v="1"/>
  </r>
  <r>
    <s v="IPP-31994-879"/>
    <x v="4"/>
    <s v="65223-29612-CB"/>
    <s v="E-D-0.5"/>
    <n v="3"/>
    <x v="4"/>
    <s v="slobe6@nifty.com"/>
    <x v="0"/>
    <s v="Exc"/>
    <x v="2"/>
    <x v="1"/>
    <n v="7.29"/>
    <n v="21.87"/>
    <x v="1"/>
    <x v="2"/>
    <x v="0"/>
  </r>
  <r>
    <s v="SNZ-65340-705"/>
    <x v="5"/>
    <s v="21134-81676-FR"/>
    <s v="L-L-0.2"/>
    <n v="1"/>
    <x v="5"/>
    <s v=" "/>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
    <x v="0"/>
    <s v="Lib"/>
    <x v="0"/>
    <x v="3"/>
    <n v="4.3650000000000002"/>
    <n v="21.825000000000003"/>
    <x v="3"/>
    <x v="0"/>
    <x v="1"/>
  </r>
  <r>
    <s v="WOQ-36015-429"/>
    <x v="24"/>
    <s v="51427-89175-QJ"/>
    <s v="A-D-0.5"/>
    <n v="6"/>
    <x v="27"/>
    <s v=" "/>
    <x v="0"/>
    <s v="Ara"/>
    <x v="2"/>
    <x v="1"/>
    <n v="5.97"/>
    <n v="35.82"/>
    <x v="2"/>
    <x v="2"/>
    <x v="1"/>
  </r>
  <r>
    <s v="WOQ-36015-429"/>
    <x v="24"/>
    <s v="51427-89175-QJ"/>
    <s v="L-M-0.5"/>
    <n v="6"/>
    <x v="27"/>
    <s v=" "/>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
    <x v="0"/>
    <s v="Rob"/>
    <x v="0"/>
    <x v="0"/>
    <n v="9.9499999999999993"/>
    <n v="59.699999999999996"/>
    <x v="0"/>
    <x v="0"/>
    <x v="0"/>
  </r>
  <r>
    <s v="LUO-37559-016"/>
    <x v="32"/>
    <s v="21240-83132-SP"/>
    <s v="L-M-1"/>
    <n v="3"/>
    <x v="35"/>
    <s v=" "/>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
    <x v="2"/>
    <s v="Rob"/>
    <x v="2"/>
    <x v="1"/>
    <n v="5.3699999999999992"/>
    <n v="26.849999999999994"/>
    <x v="0"/>
    <x v="2"/>
    <x v="0"/>
  </r>
  <r>
    <s v="EEJ-16185-108"/>
    <x v="53"/>
    <s v="65552-60476-KY"/>
    <s v="L-L-0.2"/>
    <n v="5"/>
    <x v="56"/>
    <s v=" "/>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
    <x v="0"/>
    <s v="Ara"/>
    <x v="0"/>
    <x v="2"/>
    <n v="25.874999999999996"/>
    <n v="77.624999999999986"/>
    <x v="2"/>
    <x v="0"/>
    <x v="1"/>
  </r>
  <r>
    <s v="LEF-83057-763"/>
    <x v="64"/>
    <s v="15395-90855-VB"/>
    <s v="L-M-0.2"/>
    <n v="5"/>
    <x v="67"/>
    <s v=" "/>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
    <x v="0"/>
    <s v="Exc"/>
    <x v="1"/>
    <x v="0"/>
    <n v="14.85"/>
    <n v="44.55"/>
    <x v="1"/>
    <x v="1"/>
    <x v="0"/>
  </r>
  <r>
    <s v="YWH-50638-556"/>
    <x v="83"/>
    <s v="89442-35633-HJ"/>
    <s v="E-L-0.5"/>
    <n v="4"/>
    <x v="86"/>
    <s v="elangcaster2l@spotify.com"/>
    <x v="2"/>
    <s v="Exc"/>
    <x v="1"/>
    <x v="1"/>
    <n v="8.91"/>
    <n v="35.64"/>
    <x v="1"/>
    <x v="1"/>
    <x v="0"/>
  </r>
  <r>
    <s v="ISL-11200-600"/>
    <x v="84"/>
    <s v="13654-85265-IL"/>
    <s v="A-D-0.2"/>
    <n v="6"/>
    <x v="87"/>
    <s v=" "/>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
    <x v="1"/>
    <s v="Ara"/>
    <x v="2"/>
    <x v="3"/>
    <n v="2.9849999999999999"/>
    <n v="2.9849999999999999"/>
    <x v="2"/>
    <x v="2"/>
    <x v="1"/>
  </r>
  <r>
    <s v="DBC-44122-300"/>
    <x v="88"/>
    <s v="13366-78506-KP"/>
    <s v="L-M-0.2"/>
    <n v="3"/>
    <x v="92"/>
    <s v=" "/>
    <x v="0"/>
    <s v="Lib"/>
    <x v="0"/>
    <x v="3"/>
    <n v="4.3650000000000002"/>
    <n v="13.095000000000001"/>
    <x v="3"/>
    <x v="0"/>
    <x v="0"/>
  </r>
  <r>
    <s v="FJQ-60035-234"/>
    <x v="89"/>
    <s v="08847-29858-HN"/>
    <s v="A-L-0.2"/>
    <n v="2"/>
    <x v="93"/>
    <s v=" "/>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
    <x v="1"/>
    <s v="Exc"/>
    <x v="1"/>
    <x v="2"/>
    <n v="34.154999999999994"/>
    <n v="102.46499999999997"/>
    <x v="1"/>
    <x v="1"/>
    <x v="1"/>
  </r>
  <r>
    <s v="PPP-78935-365"/>
    <x v="123"/>
    <s v="91074-60023-IP"/>
    <s v="E-D-1"/>
    <n v="4"/>
    <x v="129"/>
    <s v=" "/>
    <x v="0"/>
    <s v="Exc"/>
    <x v="2"/>
    <x v="0"/>
    <n v="12.15"/>
    <n v="48.6"/>
    <x v="1"/>
    <x v="2"/>
    <x v="1"/>
  </r>
  <r>
    <s v="JUO-34131-517"/>
    <x v="124"/>
    <s v="07972-83748-JI"/>
    <s v="L-D-1"/>
    <n v="6"/>
    <x v="130"/>
    <s v=" "/>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
    <x v="0"/>
    <s v="Rob"/>
    <x v="2"/>
    <x v="2"/>
    <n v="20.584999999999997"/>
    <n v="123.50999999999999"/>
    <x v="0"/>
    <x v="2"/>
    <x v="0"/>
  </r>
  <r>
    <s v="TME-59627-221"/>
    <x v="140"/>
    <s v="72282-40594-RX"/>
    <s v="L-L-2.5"/>
    <n v="6"/>
    <x v="149"/>
    <s v=" "/>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
    <x v="0"/>
    <s v="Rob"/>
    <x v="2"/>
    <x v="0"/>
    <n v="8.9499999999999993"/>
    <n v="53.699999999999996"/>
    <x v="0"/>
    <x v="2"/>
    <x v="0"/>
  </r>
  <r>
    <s v="EIL-44855-309"/>
    <x v="147"/>
    <s v="59741-90220-OW"/>
    <s v="R-D-0.5"/>
    <n v="5"/>
    <x v="156"/>
    <s v=" "/>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
    <x v="0"/>
    <s v="Exc"/>
    <x v="0"/>
    <x v="0"/>
    <n v="13.75"/>
    <n v="82.5"/>
    <x v="1"/>
    <x v="0"/>
    <x v="1"/>
  </r>
  <r>
    <s v="TJG-73587-353"/>
    <x v="175"/>
    <s v="24766-58139-GT"/>
    <s v="R-D-0.2"/>
    <n v="3"/>
    <x v="190"/>
    <s v=" "/>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
    <x v="0"/>
    <s v="Ara"/>
    <x v="0"/>
    <x v="2"/>
    <n v="25.874999999999996"/>
    <n v="155.24999999999997"/>
    <x v="2"/>
    <x v="0"/>
    <x v="0"/>
  </r>
  <r>
    <s v="AHV-66988-037"/>
    <x v="208"/>
    <s v="12743-00952-KO"/>
    <s v="R-M-2.5"/>
    <n v="2"/>
    <x v="225"/>
    <s v=" "/>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
    <x v="0"/>
    <s v="Lib"/>
    <x v="0"/>
    <x v="2"/>
    <n v="33.464999999999996"/>
    <n v="133.85999999999999"/>
    <x v="3"/>
    <x v="0"/>
    <x v="1"/>
  </r>
  <r>
    <s v="VZH-86274-142"/>
    <x v="226"/>
    <s v="53120-45532-KL"/>
    <s v="R-L-1"/>
    <n v="5"/>
    <x v="247"/>
    <s v=" "/>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
    <x v="0"/>
    <s v="Exc"/>
    <x v="0"/>
    <x v="2"/>
    <n v="31.624999999999996"/>
    <n v="94.874999999999986"/>
    <x v="1"/>
    <x v="0"/>
    <x v="1"/>
  </r>
  <r>
    <s v="BYZ-39669-954"/>
    <x v="243"/>
    <s v="66408-53777-VE"/>
    <s v="L-L-2.5"/>
    <n v="1"/>
    <x v="267"/>
    <s v=" "/>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
    <x v="1"/>
    <s v="Exc"/>
    <x v="0"/>
    <x v="1"/>
    <n v="8.25"/>
    <n v="8.25"/>
    <x v="1"/>
    <x v="0"/>
    <x v="0"/>
  </r>
  <r>
    <s v="DFK-35846-692"/>
    <x v="247"/>
    <s v="49612-33852-CN"/>
    <s v="R-D-0.2"/>
    <n v="5"/>
    <x v="271"/>
    <s v=" "/>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
    <x v="0"/>
    <s v="Exc"/>
    <x v="1"/>
    <x v="0"/>
    <n v="14.85"/>
    <n v="44.55"/>
    <x v="1"/>
    <x v="1"/>
    <x v="1"/>
  </r>
  <r>
    <s v="ULM-49433-003"/>
    <x v="252"/>
    <s v="99421-80253-UI"/>
    <s v="E-M-1"/>
    <n v="2"/>
    <x v="277"/>
    <s v=" "/>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
    <x v="0"/>
    <s v="Exc"/>
    <x v="0"/>
    <x v="0"/>
    <n v="13.75"/>
    <n v="13.75"/>
    <x v="1"/>
    <x v="0"/>
    <x v="1"/>
  </r>
  <r>
    <s v="IBW-87442-480"/>
    <x v="272"/>
    <s v="79814-23626-JR"/>
    <s v="A-L-2.5"/>
    <n v="1"/>
    <x v="305"/>
    <s v="tle91@epa.gov"/>
    <x v="0"/>
    <s v="Ara"/>
    <x v="1"/>
    <x v="2"/>
    <n v="29.784999999999997"/>
    <n v="29.784999999999997"/>
    <x v="2"/>
    <x v="1"/>
    <x v="0"/>
  </r>
  <r>
    <s v="DGZ-82537-477"/>
    <x v="252"/>
    <s v="43439-94003-DW"/>
    <s v="R-D-1"/>
    <n v="5"/>
    <x v="306"/>
    <s v=" "/>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
    <x v="0"/>
    <s v="Exc"/>
    <x v="2"/>
    <x v="1"/>
    <n v="7.29"/>
    <n v="36.450000000000003"/>
    <x v="1"/>
    <x v="2"/>
    <x v="1"/>
  </r>
  <r>
    <s v="UEB-09112-118"/>
    <x v="297"/>
    <s v="82718-93677-XO"/>
    <s v="A-M-0.5"/>
    <n v="4"/>
    <x v="329"/>
    <s v=" "/>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
    <x v="0"/>
    <s v="Exc"/>
    <x v="2"/>
    <x v="1"/>
    <n v="7.29"/>
    <n v="43.74"/>
    <x v="1"/>
    <x v="2"/>
    <x v="1"/>
  </r>
  <r>
    <s v="DGL-29648-995"/>
    <x v="307"/>
    <s v="59367-30821-ZQ"/>
    <s v="L-M-0.2"/>
    <n v="2"/>
    <x v="342"/>
    <s v=" "/>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
    <x v="0"/>
    <s v="Exc"/>
    <x v="1"/>
    <x v="1"/>
    <n v="8.91"/>
    <n v="53.46"/>
    <x v="1"/>
    <x v="1"/>
    <x v="0"/>
  </r>
  <r>
    <s v="UBW-50312-037"/>
    <x v="321"/>
    <s v="69503-12127-YD"/>
    <s v="A-L-2.5"/>
    <n v="4"/>
    <x v="358"/>
    <s v=" "/>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
    <x v="1"/>
    <s v="Exc"/>
    <x v="0"/>
    <x v="1"/>
    <n v="8.25"/>
    <n v="49.5"/>
    <x v="1"/>
    <x v="0"/>
    <x v="1"/>
  </r>
  <r>
    <s v="WKL-27981-758"/>
    <x v="177"/>
    <s v="73699-93557-FZ"/>
    <s v="A-M-2.5"/>
    <n v="2"/>
    <x v="381"/>
    <s v="fmiellbc@spiegel.de"/>
    <x v="0"/>
    <s v="Ara"/>
    <x v="0"/>
    <x v="2"/>
    <n v="25.874999999999996"/>
    <n v="51.749999999999993"/>
    <x v="2"/>
    <x v="0"/>
    <x v="0"/>
  </r>
  <r>
    <s v="VRT-39834-265"/>
    <x v="341"/>
    <s v="86686-37462-CK"/>
    <s v="L-L-1"/>
    <n v="3"/>
    <x v="382"/>
    <s v=" "/>
    <x v="1"/>
    <s v="Lib"/>
    <x v="1"/>
    <x v="0"/>
    <n v="15.85"/>
    <n v="47.55"/>
    <x v="3"/>
    <x v="1"/>
    <x v="0"/>
  </r>
  <r>
    <s v="QTC-71005-730"/>
    <x v="342"/>
    <s v="14298-02150-KH"/>
    <s v="A-L-0.2"/>
    <n v="4"/>
    <x v="383"/>
    <s v=" "/>
    <x v="0"/>
    <s v="Ara"/>
    <x v="1"/>
    <x v="3"/>
    <n v="3.8849999999999998"/>
    <n v="15.54"/>
    <x v="2"/>
    <x v="1"/>
    <x v="1"/>
  </r>
  <r>
    <s v="TNX-09857-717"/>
    <x v="343"/>
    <s v="48675-07824-HJ"/>
    <s v="L-M-1"/>
    <n v="6"/>
    <x v="384"/>
    <s v=" "/>
    <x v="0"/>
    <s v="Lib"/>
    <x v="0"/>
    <x v="0"/>
    <n v="14.55"/>
    <n v="87.300000000000011"/>
    <x v="3"/>
    <x v="0"/>
    <x v="0"/>
  </r>
  <r>
    <s v="JZV-43874-185"/>
    <x v="344"/>
    <s v="18551-80943-YQ"/>
    <s v="A-M-1"/>
    <n v="5"/>
    <x v="385"/>
    <s v=" "/>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
    <x v="0"/>
    <s v="Ara"/>
    <x v="1"/>
    <x v="1"/>
    <n v="7.77"/>
    <n v="23.31"/>
    <x v="2"/>
    <x v="1"/>
    <x v="0"/>
  </r>
  <r>
    <s v="KJJ-12573-591"/>
    <x v="347"/>
    <s v="12997-41076-FQ"/>
    <s v="A-L-2.5"/>
    <n v="1"/>
    <x v="390"/>
    <s v=" "/>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
    <x v="0"/>
    <s v="Ara"/>
    <x v="2"/>
    <x v="1"/>
    <n v="5.97"/>
    <n v="29.849999999999998"/>
    <x v="2"/>
    <x v="2"/>
    <x v="1"/>
  </r>
  <r>
    <s v="CYH-53243-218"/>
    <x v="237"/>
    <s v="88167-57964-PH"/>
    <s v="R-M-0.5"/>
    <n v="3"/>
    <x v="394"/>
    <s v=" "/>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
    <x v="1"/>
    <s v="Rob"/>
    <x v="2"/>
    <x v="3"/>
    <n v="2.6849999999999996"/>
    <n v="8.0549999999999997"/>
    <x v="0"/>
    <x v="2"/>
    <x v="0"/>
  </r>
  <r>
    <s v="JIG-27636-870"/>
    <x v="402"/>
    <s v="67204-04870-LG"/>
    <s v="R-L-1"/>
    <n v="4"/>
    <x v="466"/>
    <s v=" "/>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
    <x v="0"/>
    <s v="Rob"/>
    <x v="2"/>
    <x v="2"/>
    <n v="20.584999999999997"/>
    <n v="102.92499999999998"/>
    <x v="0"/>
    <x v="2"/>
    <x v="0"/>
  </r>
  <r>
    <s v="DGC-21813-731"/>
    <x v="127"/>
    <s v="43606-83072-OA"/>
    <s v="L-D-0.2"/>
    <n v="2"/>
    <x v="479"/>
    <s v=" "/>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
    <x v="0"/>
    <s v="Lib"/>
    <x v="1"/>
    <x v="2"/>
    <n v="36.454999999999998"/>
    <n v="72.91"/>
    <x v="3"/>
    <x v="1"/>
    <x v="1"/>
  </r>
  <r>
    <s v="ITR-54735-364"/>
    <x v="416"/>
    <s v="92599-58687-CS"/>
    <s v="R-D-0.2"/>
    <n v="5"/>
    <x v="485"/>
    <s v=" "/>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
    <x v="0"/>
    <s v="Exc"/>
    <x v="0"/>
    <x v="2"/>
    <n v="31.624999999999996"/>
    <n v="189.74999999999997"/>
    <x v="1"/>
    <x v="0"/>
    <x v="0"/>
  </r>
  <r>
    <s v="PNU-22150-408"/>
    <x v="437"/>
    <s v="77408-43873-RS"/>
    <s v="A-D-0.2"/>
    <n v="6"/>
    <x v="518"/>
    <s v=" "/>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
    <x v="1"/>
    <s v="Ara"/>
    <x v="0"/>
    <x v="3"/>
    <n v="3.375"/>
    <n v="13.5"/>
    <x v="2"/>
    <x v="0"/>
    <x v="1"/>
  </r>
  <r>
    <s v="DYP-74337-787"/>
    <x v="431"/>
    <s v="41486-52502-QQ"/>
    <s v="R-M-0.5"/>
    <n v="1"/>
    <x v="565"/>
    <s v=" "/>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
    <x v="0"/>
    <s v="Lib"/>
    <x v="2"/>
    <x v="2"/>
    <n v="29.784999999999997"/>
    <n v="119.13999999999999"/>
    <x v="3"/>
    <x v="2"/>
    <x v="0"/>
  </r>
  <r>
    <s v="EZL-27919-704"/>
    <x v="481"/>
    <s v="49480-85909-DG"/>
    <s v="L-L-0.5"/>
    <n v="5"/>
    <x v="621"/>
    <s v=" "/>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
    <x v="1"/>
    <s v="Lib"/>
    <x v="2"/>
    <x v="2"/>
    <n v="29.784999999999997"/>
    <n v="119.13999999999999"/>
    <x v="3"/>
    <x v="2"/>
    <x v="0"/>
  </r>
  <r>
    <s v="CWT-27056-328"/>
    <x v="531"/>
    <s v="18570-80998-ZS"/>
    <s v="E-D-0.2"/>
    <n v="6"/>
    <x v="648"/>
    <s v=" "/>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
    <x v="1"/>
    <s v="Lib"/>
    <x v="2"/>
    <x v="0"/>
    <n v="12.95"/>
    <n v="25.9"/>
    <x v="3"/>
    <x v="2"/>
    <x v="1"/>
  </r>
  <r>
    <s v="BLI-21697-702"/>
    <x v="534"/>
    <s v="21141-12455-VB"/>
    <s v="A-M-0.5"/>
    <n v="2"/>
    <x v="652"/>
    <s v="sdejo@newsvine.com"/>
    <x v="0"/>
    <s v="Ara"/>
    <x v="0"/>
    <x v="1"/>
    <n v="6.75"/>
    <n v="13.5"/>
    <x v="2"/>
    <x v="0"/>
    <x v="0"/>
  </r>
  <r>
    <s v="KFJ-46568-890"/>
    <x v="535"/>
    <s v="71003-85639-HB"/>
    <s v="E-L-0.5"/>
    <n v="2"/>
    <x v="653"/>
    <s v=" "/>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
    <x v="0"/>
    <s v="Ara"/>
    <x v="0"/>
    <x v="3"/>
    <n v="3.375"/>
    <n v="6.75"/>
    <x v="2"/>
    <x v="0"/>
    <x v="0"/>
  </r>
  <r>
    <s v="ATY-28980-884"/>
    <x v="117"/>
    <s v="50705-17295-NK"/>
    <s v="A-L-0.2"/>
    <n v="6"/>
    <x v="668"/>
    <s v="caleixok5@globo.com"/>
    <x v="0"/>
    <s v="Ara"/>
    <x v="1"/>
    <x v="3"/>
    <n v="3.8849999999999998"/>
    <n v="23.31"/>
    <x v="2"/>
    <x v="1"/>
    <x v="1"/>
  </r>
  <r>
    <s v="SWP-88281-918"/>
    <x v="543"/>
    <s v="77657-61366-FY"/>
    <s v="L-L-2.5"/>
    <n v="4"/>
    <x v="669"/>
    <s v=" "/>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
    <x v="0"/>
    <s v="Exc"/>
    <x v="0"/>
    <x v="0"/>
    <n v="13.75"/>
    <n v="82.5"/>
    <x v="1"/>
    <x v="0"/>
    <x v="1"/>
  </r>
  <r>
    <s v="BZE-96093-118"/>
    <x v="91"/>
    <s v="43452-18035-DH"/>
    <s v="L-M-0.2"/>
    <n v="2"/>
    <x v="711"/>
    <s v="afilipczaklh@ning.com"/>
    <x v="1"/>
    <s v="Lib"/>
    <x v="0"/>
    <x v="3"/>
    <n v="4.3650000000000002"/>
    <n v="8.73"/>
    <x v="3"/>
    <x v="0"/>
    <x v="1"/>
  </r>
  <r>
    <s v="LOU-41819-242"/>
    <x v="272"/>
    <s v="88060-50676-MV"/>
    <s v="R-M-1"/>
    <n v="2"/>
    <x v="712"/>
    <s v=" "/>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
    <x v="2"/>
    <s v="Rob"/>
    <x v="1"/>
    <x v="0"/>
    <n v="11.95"/>
    <n v="23.9"/>
    <x v="0"/>
    <x v="1"/>
    <x v="1"/>
  </r>
  <r>
    <s v="XNU-83276-288"/>
    <x v="595"/>
    <s v="98185-92775-KT"/>
    <s v="R-M-0.5"/>
    <n v="1"/>
    <x v="742"/>
    <s v=" "/>
    <x v="0"/>
    <s v="Rob"/>
    <x v="0"/>
    <x v="1"/>
    <n v="5.97"/>
    <n v="5.97"/>
    <x v="0"/>
    <x v="0"/>
    <x v="1"/>
  </r>
  <r>
    <s v="YOG-94666-679"/>
    <x v="596"/>
    <s v="86991-53901-AT"/>
    <s v="L-D-0.2"/>
    <n v="2"/>
    <x v="743"/>
    <s v=" "/>
    <x v="2"/>
    <s v="Lib"/>
    <x v="2"/>
    <x v="3"/>
    <n v="3.8849999999999998"/>
    <n v="7.77"/>
    <x v="3"/>
    <x v="2"/>
    <x v="0"/>
  </r>
  <r>
    <s v="KHG-33953-115"/>
    <x v="514"/>
    <s v="78226-97287-JI"/>
    <s v="L-D-0.5"/>
    <n v="3"/>
    <x v="744"/>
    <s v="kferrettimf@huffingtonpost.com"/>
    <x v="1"/>
    <s v="Lib"/>
    <x v="2"/>
    <x v="1"/>
    <n v="7.77"/>
    <n v="23.31"/>
    <x v="3"/>
    <x v="2"/>
    <x v="1"/>
  </r>
  <r>
    <s v="MHD-95615-696"/>
    <x v="54"/>
    <s v="27930-59250-JT"/>
    <s v="R-L-2.5"/>
    <n v="5"/>
    <x v="745"/>
    <s v=" "/>
    <x v="0"/>
    <s v="Rob"/>
    <x v="1"/>
    <x v="2"/>
    <n v="27.484999999999996"/>
    <n v="137.42499999999998"/>
    <x v="0"/>
    <x v="1"/>
    <x v="1"/>
  </r>
  <r>
    <s v="HBH-64794-080"/>
    <x v="597"/>
    <s v="40560-18556-YE"/>
    <s v="R-D-0.2"/>
    <n v="3"/>
    <x v="746"/>
    <s v=" "/>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
    <x v="0"/>
    <s v="Rob"/>
    <x v="1"/>
    <x v="2"/>
    <n v="27.484999999999996"/>
    <n v="27.484999999999996"/>
    <x v="0"/>
    <x v="1"/>
    <x v="0"/>
  </r>
  <r>
    <s v="FWD-85967-769"/>
    <x v="631"/>
    <s v="20256-54689-LO"/>
    <s v="E-D-0.2"/>
    <n v="3"/>
    <x v="807"/>
    <s v=" "/>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
    <x v="1"/>
    <s v="Rob"/>
    <x v="2"/>
    <x v="2"/>
    <n v="20.584999999999997"/>
    <n v="82.339999999999989"/>
    <x v="0"/>
    <x v="2"/>
    <x v="0"/>
  </r>
  <r>
    <s v="QDO-57268-842"/>
    <x v="612"/>
    <s v="57808-90533-UE"/>
    <s v="E-M-2.5"/>
    <n v="5"/>
    <x v="822"/>
    <s v=" "/>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
    <x v="0"/>
    <s v="Rob"/>
    <x v="1"/>
    <x v="1"/>
    <n v="7.169999999999999"/>
    <n v="35.849999999999994"/>
    <x v="0"/>
    <x v="1"/>
    <x v="1"/>
  </r>
  <r>
    <s v="VKQ-39009-292"/>
    <x v="219"/>
    <s v="57808-90533-UE"/>
    <s v="L-M-1"/>
    <n v="5"/>
    <x v="822"/>
    <s v=" "/>
    <x v="0"/>
    <s v="Lib"/>
    <x v="0"/>
    <x v="0"/>
    <n v="14.55"/>
    <n v="72.75"/>
    <x v="3"/>
    <x v="0"/>
    <x v="1"/>
  </r>
  <r>
    <s v="PDB-98743-282"/>
    <x v="643"/>
    <s v="51940-02669-OR"/>
    <s v="L-L-1"/>
    <n v="3"/>
    <x v="826"/>
    <s v=" "/>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
    <x v="0"/>
    <s v="Ara"/>
    <x v="2"/>
    <x v="1"/>
    <n v="5.97"/>
    <n v="23.88"/>
    <x v="2"/>
    <x v="2"/>
    <x v="0"/>
  </r>
  <r>
    <s v="EQH-53569-934"/>
    <x v="659"/>
    <s v="53667-91553-LT"/>
    <s v="E-M-1"/>
    <n v="4"/>
    <x v="856"/>
    <s v="bsillispw@istockphoto.com"/>
    <x v="0"/>
    <s v="Exc"/>
    <x v="0"/>
    <x v="0"/>
    <n v="13.75"/>
    <n v="55"/>
    <x v="1"/>
    <x v="0"/>
    <x v="1"/>
  </r>
  <r>
    <s v="XKK-06692-189"/>
    <x v="558"/>
    <s v="86579-92122-OC"/>
    <s v="R-D-1"/>
    <n v="3"/>
    <x v="857"/>
    <s v=" "/>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
    <x v="0"/>
    <s v="Lib"/>
    <x v="2"/>
    <x v="2"/>
    <n v="29.784999999999997"/>
    <n v="119.13999999999999"/>
    <x v="3"/>
    <x v="2"/>
    <x v="1"/>
  </r>
  <r>
    <s v="UBI-59229-277"/>
    <x v="44"/>
    <s v="00886-35803-FG"/>
    <s v="L-D-0.5"/>
    <n v="3"/>
    <x v="869"/>
    <s v=" "/>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
    <x v="0"/>
    <s v="Ara"/>
    <x v="1"/>
    <x v="3"/>
    <n v="3.8849999999999998"/>
    <n v="3.8849999999999998"/>
    <x v="2"/>
    <x v="1"/>
    <x v="0"/>
  </r>
  <r>
    <s v="HEL-86709-449"/>
    <x v="667"/>
    <s v="86579-92122-OC"/>
    <s v="E-D-2.5"/>
    <n v="1"/>
    <x v="857"/>
    <s v=" "/>
    <x v="0"/>
    <s v="Exc"/>
    <x v="2"/>
    <x v="2"/>
    <n v="27.945"/>
    <n v="27.945"/>
    <x v="1"/>
    <x v="2"/>
    <x v="0"/>
  </r>
  <r>
    <s v="NCH-55389-562"/>
    <x v="110"/>
    <s v="86579-92122-OC"/>
    <s v="E-L-2.5"/>
    <n v="5"/>
    <x v="857"/>
    <s v=" "/>
    <x v="0"/>
    <s v="Exc"/>
    <x v="1"/>
    <x v="2"/>
    <n v="34.154999999999994"/>
    <n v="170.77499999999998"/>
    <x v="1"/>
    <x v="1"/>
    <x v="0"/>
  </r>
  <r>
    <s v="NCH-55389-562"/>
    <x v="110"/>
    <s v="86579-92122-OC"/>
    <s v="R-L-2.5"/>
    <n v="2"/>
    <x v="857"/>
    <s v=" "/>
    <x v="0"/>
    <s v="Rob"/>
    <x v="1"/>
    <x v="2"/>
    <n v="27.484999999999996"/>
    <n v="54.969999999999992"/>
    <x v="0"/>
    <x v="1"/>
    <x v="0"/>
  </r>
  <r>
    <s v="NCH-55389-562"/>
    <x v="110"/>
    <s v="86579-92122-OC"/>
    <s v="E-L-1"/>
    <n v="1"/>
    <x v="857"/>
    <s v=" "/>
    <x v="0"/>
    <s v="Exc"/>
    <x v="1"/>
    <x v="0"/>
    <n v="14.85"/>
    <n v="14.85"/>
    <x v="1"/>
    <x v="1"/>
    <x v="0"/>
  </r>
  <r>
    <s v="NCH-55389-562"/>
    <x v="110"/>
    <s v="86579-92122-OC"/>
    <s v="A-L-0.2"/>
    <n v="2"/>
    <x v="857"/>
    <s v=" "/>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
    <x v="0"/>
    <s v="Exc"/>
    <x v="0"/>
    <x v="1"/>
    <n v="8.25"/>
    <n v="8.25"/>
    <x v="1"/>
    <x v="0"/>
    <x v="1"/>
  </r>
  <r>
    <s v="TED-81959-419"/>
    <x v="677"/>
    <s v="27702-50024-XC"/>
    <s v="A-L-2.5"/>
    <n v="5"/>
    <x v="888"/>
    <s v="nfurberqz@jugem.jp"/>
    <x v="0"/>
    <s v="Ara"/>
    <x v="1"/>
    <x v="2"/>
    <n v="29.784999999999997"/>
    <n v="148.92499999999998"/>
    <x v="2"/>
    <x v="1"/>
    <x v="1"/>
  </r>
  <r>
    <s v="FDO-25756-141"/>
    <x v="629"/>
    <s v="57360-46846-NS"/>
    <s v="A-L-2.5"/>
    <n v="3"/>
    <x v="889"/>
    <s v=" "/>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
    <x v="0"/>
    <s v="Rob"/>
    <x v="2"/>
    <x v="1"/>
    <n v="5.3699999999999992"/>
    <n v="10.739999999999998"/>
    <x v="0"/>
    <x v="2"/>
    <x v="1"/>
  </r>
  <r>
    <s v="MVV-19034-198"/>
    <x v="94"/>
    <s v="98476-63654-CG"/>
    <s v="E-D-2.5"/>
    <n v="6"/>
    <x v="896"/>
    <s v=" "/>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
    <x v="2"/>
    <s v="Rob"/>
    <x v="0"/>
    <x v="0"/>
    <n v="9.9499999999999993"/>
    <n v="29.849999999999998"/>
    <x v="0"/>
    <x v="0"/>
    <x v="0"/>
  </r>
  <r>
    <s v="OQA-93249-841"/>
    <x v="647"/>
    <s v="03917-13632-KC"/>
    <s v="A-M-2.5"/>
    <n v="6"/>
    <x v="905"/>
    <s v=" "/>
    <x v="0"/>
    <s v="Ara"/>
    <x v="0"/>
    <x v="2"/>
    <n v="25.874999999999996"/>
    <n v="155.24999999999997"/>
    <x v="2"/>
    <x v="0"/>
    <x v="0"/>
  </r>
  <r>
    <s v="DUV-12075-132"/>
    <x v="366"/>
    <s v="62494-09113-RP"/>
    <s v="E-D-0.2"/>
    <n v="5"/>
    <x v="906"/>
    <s v=" "/>
    <x v="0"/>
    <s v="Exc"/>
    <x v="2"/>
    <x v="3"/>
    <n v="3.645"/>
    <n v="18.225000000000001"/>
    <x v="1"/>
    <x v="2"/>
    <x v="1"/>
  </r>
  <r>
    <s v="DUV-12075-132"/>
    <x v="366"/>
    <s v="62494-09113-RP"/>
    <s v="L-D-0.5"/>
    <n v="2"/>
    <x v="906"/>
    <s v=" "/>
    <x v="0"/>
    <s v="Lib"/>
    <x v="2"/>
    <x v="1"/>
    <n v="7.77"/>
    <n v="15.54"/>
    <x v="3"/>
    <x v="2"/>
    <x v="1"/>
  </r>
  <r>
    <s v="KPO-24942-184"/>
    <x v="684"/>
    <s v="70567-65133-CN"/>
    <s v="L-L-2.5"/>
    <n v="3"/>
    <x v="907"/>
    <s v=" "/>
    <x v="1"/>
    <s v="Lib"/>
    <x v="1"/>
    <x v="2"/>
    <n v="36.454999999999998"/>
    <n v="109.36499999999999"/>
    <x v="3"/>
    <x v="1"/>
    <x v="1"/>
  </r>
  <r>
    <s v="SRJ-79353-838"/>
    <x v="506"/>
    <s v="77869-81373-AY"/>
    <s v="A-L-1"/>
    <n v="6"/>
    <x v="908"/>
    <s v=" "/>
    <x v="0"/>
    <s v="Ara"/>
    <x v="1"/>
    <x v="0"/>
    <n v="12.95"/>
    <n v="77.699999999999989"/>
    <x v="2"/>
    <x v="1"/>
    <x v="1"/>
  </r>
  <r>
    <s v="XBV-40336-071"/>
    <x v="685"/>
    <s v="38536-98293-JZ"/>
    <s v="A-D-0.2"/>
    <n v="3"/>
    <x v="909"/>
    <s v=" "/>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
    <x v="0"/>
    <s v="Rob"/>
    <x v="0"/>
    <x v="1"/>
    <n v="5.97"/>
    <n v="29.849999999999998"/>
    <x v="0"/>
    <x v="0"/>
    <x v="1"/>
  </r>
  <r>
    <s v="UME-75640-698"/>
    <x v="687"/>
    <s v="62494-09113-RP"/>
    <s v="A-M-0.5"/>
    <n v="4"/>
    <x v="906"/>
    <s v=" "/>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4B434-F9E1-4C1F-BFC0-544D6975BECF}" name="PivotTable1" cacheId="24"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7">
  <location ref="A3:G53"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1F26AB-9E22-48B5-BF9C-6B88CC92AFDB}" name="PivotTable1" cacheId="24"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9">
  <location ref="A3:B7"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9"/>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B27A6-7399-46DF-9253-4ACB05E1C2FC}" name="PivotTable1" cacheId="24"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B9"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9"/>
  </dataFields>
  <chartFormats count="4">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3F4E1D-C5B3-41FA-9A50-7CD2CABBFD82}" sourceName="Size">
  <pivotTables>
    <pivotTable tabId="18" name="PivotTable1"/>
    <pivotTable tabId="22" name="PivotTable1"/>
    <pivotTable tabId="26" name="PivotTable1"/>
  </pivotTables>
  <data>
    <tabular pivotCacheId="5247637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D0CC66-14CD-401B-9A61-A8EEE788FA63}" sourceName="Roast type name">
  <pivotTables>
    <pivotTable tabId="18" name="PivotTable1"/>
    <pivotTable tabId="22" name="PivotTable1"/>
    <pivotTable tabId="26" name="PivotTable1"/>
  </pivotTables>
  <data>
    <tabular pivotCacheId="5247637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A6E9B04-95C0-48A4-ACE3-B51085C7EA70}" sourceName="Loyalty Card">
  <pivotTables>
    <pivotTable tabId="18" name="PivotTable1"/>
    <pivotTable tabId="22" name="PivotTable1"/>
    <pivotTable tabId="26" name="PivotTable1"/>
  </pivotTables>
  <data>
    <tabular pivotCacheId="5247637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754329-708F-4C53-BB60-3F2B7BB2C534}" cache="Slicer_Size" caption="Size" columnCount="2" style="brown slicer" rowHeight="241300"/>
  <slicer name="Roast type name" xr10:uid="{66E91DE8-DEE6-404E-8AC4-5500C7F7E3E4}" cache="Slicer_Roast_type_name" caption="Roast type name" columnCount="3" style="brown slicer" rowHeight="241300"/>
  <slicer name="Loyalty Card 1" xr10:uid="{8F2A34C9-8D09-48C6-9B40-3052A8ACF2A7}"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5E6AA2-7C49-425D-AE22-D6D1D463349C}" name="OrdersTable" displayName="OrdersTable" ref="A1:P1001" totalsRowShown="0" headerRowDxfId="6">
  <autoFilter ref="A1:P1001" xr:uid="{CC5E6AA2-7C49-425D-AE22-D6D1D463349C}"/>
  <tableColumns count="16">
    <tableColumn id="1" xr3:uid="{95756A2D-5BEB-4CA3-B10C-BDA95F5C6B25}" name="Order ID" dataDxfId="16"/>
    <tableColumn id="2" xr3:uid="{71DD59B2-C697-47F2-942F-8C226318BA76}" name="Order Date" dataDxfId="15"/>
    <tableColumn id="3" xr3:uid="{749A04D2-1B07-46B9-9437-834DC3EDD07B}" name="Customer ID" dataDxfId="14"/>
    <tableColumn id="4" xr3:uid="{D0EF5902-FAD1-46B4-807E-EF2F86AE5649}" name="Product ID"/>
    <tableColumn id="5" xr3:uid="{DD1A2A4D-8BBC-4AB5-B25C-865479373824}" name="Quantity" dataDxfId="13"/>
    <tableColumn id="6" xr3:uid="{409D16D1-8B69-42BC-AF88-18318CC8FB49}" name="Customer Name" dataDxfId="12">
      <calculatedColumnFormula>_xlfn.XLOOKUP(C2,customers!$A$1:$A$1001,customers!$B$1:$B$1001,,0)</calculatedColumnFormula>
    </tableColumn>
    <tableColumn id="7" xr3:uid="{8E6907F2-D5EC-4F9F-9B91-94D1962E6765}" name="Email" dataDxfId="11">
      <calculatedColumnFormula>IF(_xlfn.XLOOKUP(orders!C2,customers!$A$2:$A$1001,customers!$C$2:$C$1001,,0)=0," ",_xlfn.XLOOKUP(orders!C2,customers!$A$2:$A$1001,customers!$C$2:$C$1001,,0))</calculatedColumnFormula>
    </tableColumn>
    <tableColumn id="8" xr3:uid="{12A6E66E-0D0A-4BA6-AC2A-789A7218FC37}" name="Country" dataDxfId="10">
      <calculatedColumnFormula>_xlfn.XLOOKUP(C2,customers!$A$2:$A$1001,customers!$G$2:$G$1001,,0)</calculatedColumnFormula>
    </tableColumn>
    <tableColumn id="9" xr3:uid="{8E94F46B-A12E-4CFE-9A09-5965EC7832C2}" name="Coffee Type">
      <calculatedColumnFormula>_xlfn.XLOOKUP(D2,products!$A$2:$A$49,products!$B$2:$B$49,,0)</calculatedColumnFormula>
    </tableColumn>
    <tableColumn id="10" xr3:uid="{11C785E4-B9D7-4CA1-98CA-7FF1B0BEB594}" name="Roast Type">
      <calculatedColumnFormula>INDEX(products!$A$1:$G$49,MATCH(orders!$D2,products!$A$1:$A$49,0),MATCH(orders!$J$1,products!$A$1:$G$1,0))</calculatedColumnFormula>
    </tableColumn>
    <tableColumn id="11" xr3:uid="{FD4EC33D-0F5C-481D-BEDF-4ED484BA5E01}" name="Size" dataDxfId="9">
      <calculatedColumnFormula>INDEX(products!$A$1:$G$49,MATCH(orders!$D2,products!$A$1:$A$49,0),MATCH(orders!K$1,products!$A$1:$G$1,0))</calculatedColumnFormula>
    </tableColumn>
    <tableColumn id="12" xr3:uid="{6AB952C0-9CE2-4886-8938-23E2202D0344}" name="Unit Price" dataDxfId="8">
      <calculatedColumnFormula>INDEX(products!$A$1:$G$49,MATCH(orders!$D2,products!$A$1:$A$49,0),MATCH(orders!L$1,products!$A$1:$G$1,0))</calculatedColumnFormula>
    </tableColumn>
    <tableColumn id="13" xr3:uid="{4BD05CB4-6C98-46FE-B225-67516B21EF31}" name="Sales" dataDxfId="7">
      <calculatedColumnFormula>SUM(L2*E2)</calculatedColumnFormula>
    </tableColumn>
    <tableColumn id="14" xr3:uid="{11CE4A5D-892D-4BE7-972A-C1859BAD4C9F}" name="Coffee type name">
      <calculatedColumnFormula>IF(I2="Rob","Robusta",IF(I2="Exc","Excelsa",IF(I2="Ara","Arabica",IF(I2="Lib","Liberica"))))</calculatedColumnFormula>
    </tableColumn>
    <tableColumn id="15" xr3:uid="{3B52AD4F-A085-452A-9B63-F37EC40094E0}" name="Roast type name" dataDxfId="3">
      <calculatedColumnFormula>IF(J2="M","Medium",IF(J2="L","Light",IF(J2="D","Dark","")))</calculatedColumnFormula>
    </tableColumn>
    <tableColumn id="16" xr3:uid="{3F99B1AE-03C9-4187-BC08-302560290080}" name="Loyalty Card" dataDxfId="2">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FF7106-BF99-4AC9-8F8F-C5995C816B5B}" sourceName="Order Date">
  <pivotTables>
    <pivotTable tabId="18" name="PivotTable1"/>
    <pivotTable tabId="22" name="PivotTable1"/>
    <pivotTable tabId="26" name="PivotTable1"/>
  </pivotTables>
  <state minimalRefreshVersion="6" lastRefreshVersion="6" pivotCacheId="5247637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6B316C4-EFA5-4D4A-BB1B-DB7AC2361109}" cache="NativeTimeline_Order_Date" caption="Order Date" level="2" selectionLevel="2" scrollPosition="2020-10-12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7447B-B8FE-4AB5-9653-A7F65A9AB4E1}">
  <dimension ref="A3:G53"/>
  <sheetViews>
    <sheetView zoomScaleNormal="100" workbookViewId="0">
      <selection activeCell="B15" sqref="B15:G15"/>
      <pivotSelection pane="bottomRight" showHeader="1" extendable="1" dimension="1" start="10" max="49" activeRow="14" activeCol="1" click="2" r:id="rId1">
        <pivotArea dataOnly="0" outline="0" fieldPosition="0">
          <references count="2">
            <reference field="1" count="1">
              <x v="11"/>
            </reference>
            <reference field="16" count="1" selected="0">
              <x v="1"/>
            </reference>
          </references>
        </pivotArea>
      </pivotSelection>
    </sheetView>
  </sheetViews>
  <sheetFormatPr defaultRowHeight="14.5" x14ac:dyDescent="0.35"/>
  <cols>
    <col min="1" max="1" width="12.36328125" bestFit="1" customWidth="1"/>
    <col min="2" max="2" width="12.453125" bestFit="1" customWidth="1"/>
    <col min="3" max="6" width="18" bestFit="1" customWidth="1"/>
    <col min="7" max="7" width="10.7265625" bestFit="1" customWidth="1"/>
  </cols>
  <sheetData>
    <row r="3" spans="1:7" x14ac:dyDescent="0.35">
      <c r="A3" s="7" t="s">
        <v>6224</v>
      </c>
      <c r="C3" s="7" t="s">
        <v>6196</v>
      </c>
    </row>
    <row r="4" spans="1:7" x14ac:dyDescent="0.35">
      <c r="A4" s="7" t="s">
        <v>6215</v>
      </c>
      <c r="B4" s="7" t="s">
        <v>1</v>
      </c>
      <c r="C4" t="s">
        <v>6220</v>
      </c>
      <c r="D4" t="s">
        <v>6221</v>
      </c>
      <c r="E4" t="s">
        <v>6222</v>
      </c>
      <c r="F4" t="s">
        <v>6223</v>
      </c>
      <c r="G4" t="s">
        <v>6198</v>
      </c>
    </row>
    <row r="5" spans="1:7" x14ac:dyDescent="0.35">
      <c r="A5" t="s">
        <v>6199</v>
      </c>
      <c r="B5" s="8" t="s">
        <v>6200</v>
      </c>
      <c r="C5" s="9">
        <v>186.85499999999999</v>
      </c>
      <c r="D5" s="9">
        <v>305.97000000000003</v>
      </c>
      <c r="E5" s="9">
        <v>213.15999999999997</v>
      </c>
      <c r="F5" s="9">
        <v>123</v>
      </c>
      <c r="G5" s="9">
        <v>828.98500000000001</v>
      </c>
    </row>
    <row r="6" spans="1:7" x14ac:dyDescent="0.35">
      <c r="B6" s="8" t="s">
        <v>6201</v>
      </c>
      <c r="C6" s="9">
        <v>251.96499999999997</v>
      </c>
      <c r="D6" s="9">
        <v>129.46</v>
      </c>
      <c r="E6" s="9">
        <v>434.03999999999996</v>
      </c>
      <c r="F6" s="9">
        <v>171.93999999999997</v>
      </c>
      <c r="G6" s="9">
        <v>987.40499999999986</v>
      </c>
    </row>
    <row r="7" spans="1:7" x14ac:dyDescent="0.35">
      <c r="B7" s="8" t="s">
        <v>6202</v>
      </c>
      <c r="C7" s="9">
        <v>224.94499999999999</v>
      </c>
      <c r="D7" s="9">
        <v>349.12</v>
      </c>
      <c r="E7" s="9">
        <v>321.04000000000002</v>
      </c>
      <c r="F7" s="9">
        <v>126.035</v>
      </c>
      <c r="G7" s="9">
        <v>1021.14</v>
      </c>
    </row>
    <row r="8" spans="1:7" x14ac:dyDescent="0.35">
      <c r="B8" s="8" t="s">
        <v>6203</v>
      </c>
      <c r="C8" s="9">
        <v>307.12</v>
      </c>
      <c r="D8" s="9">
        <v>681.07499999999993</v>
      </c>
      <c r="E8" s="9">
        <v>533.70499999999993</v>
      </c>
      <c r="F8" s="9">
        <v>158.85</v>
      </c>
      <c r="G8" s="9">
        <v>1680.7499999999998</v>
      </c>
    </row>
    <row r="9" spans="1:7" x14ac:dyDescent="0.35">
      <c r="B9" s="8" t="s">
        <v>6204</v>
      </c>
      <c r="C9" s="9">
        <v>53.664999999999992</v>
      </c>
      <c r="D9" s="9">
        <v>83.025000000000006</v>
      </c>
      <c r="E9" s="9">
        <v>193.83499999999998</v>
      </c>
      <c r="F9" s="9">
        <v>68.039999999999992</v>
      </c>
      <c r="G9" s="9">
        <v>398.56499999999994</v>
      </c>
    </row>
    <row r="10" spans="1:7" x14ac:dyDescent="0.35">
      <c r="B10" s="8" t="s">
        <v>6205</v>
      </c>
      <c r="C10" s="9">
        <v>163.01999999999998</v>
      </c>
      <c r="D10" s="9">
        <v>678.3599999999999</v>
      </c>
      <c r="E10" s="9">
        <v>171.04500000000002</v>
      </c>
      <c r="F10" s="9">
        <v>372.255</v>
      </c>
      <c r="G10" s="9">
        <v>1384.6799999999998</v>
      </c>
    </row>
    <row r="11" spans="1:7" x14ac:dyDescent="0.35">
      <c r="B11" s="8" t="s">
        <v>6206</v>
      </c>
      <c r="C11" s="9">
        <v>345.02</v>
      </c>
      <c r="D11" s="9">
        <v>273.86999999999995</v>
      </c>
      <c r="E11" s="9">
        <v>184.12999999999997</v>
      </c>
      <c r="F11" s="9">
        <v>201.11499999999998</v>
      </c>
      <c r="G11" s="9">
        <v>1004.1349999999999</v>
      </c>
    </row>
    <row r="12" spans="1:7" x14ac:dyDescent="0.35">
      <c r="B12" s="8" t="s">
        <v>6207</v>
      </c>
      <c r="C12" s="9">
        <v>334.89</v>
      </c>
      <c r="D12" s="9">
        <v>70.95</v>
      </c>
      <c r="E12" s="9">
        <v>134.23000000000002</v>
      </c>
      <c r="F12" s="9">
        <v>166.27499999999998</v>
      </c>
      <c r="G12" s="9">
        <v>706.34499999999991</v>
      </c>
    </row>
    <row r="13" spans="1:7" x14ac:dyDescent="0.35">
      <c r="B13" s="8" t="s">
        <v>6208</v>
      </c>
      <c r="C13" s="9">
        <v>178.70999999999998</v>
      </c>
      <c r="D13" s="9">
        <v>166.1</v>
      </c>
      <c r="E13" s="9">
        <v>439.30999999999995</v>
      </c>
      <c r="F13" s="9">
        <v>492.9</v>
      </c>
      <c r="G13" s="9">
        <v>1277.02</v>
      </c>
    </row>
    <row r="14" spans="1:7" x14ac:dyDescent="0.35">
      <c r="B14" s="8" t="s">
        <v>6209</v>
      </c>
      <c r="C14" s="9">
        <v>301.98500000000001</v>
      </c>
      <c r="D14" s="9">
        <v>153.76499999999999</v>
      </c>
      <c r="E14" s="9">
        <v>215.55499999999998</v>
      </c>
      <c r="F14" s="9">
        <v>213.66499999999999</v>
      </c>
      <c r="G14" s="9">
        <v>884.96999999999991</v>
      </c>
    </row>
    <row r="15" spans="1:7" x14ac:dyDescent="0.35">
      <c r="B15" s="8" t="s">
        <v>6210</v>
      </c>
      <c r="C15" s="9">
        <v>312.83499999999998</v>
      </c>
      <c r="D15" s="9">
        <v>63.249999999999993</v>
      </c>
      <c r="E15" s="9">
        <v>350.89500000000004</v>
      </c>
      <c r="F15" s="9">
        <v>96.405000000000001</v>
      </c>
      <c r="G15" s="9">
        <v>823.38499999999999</v>
      </c>
    </row>
    <row r="16" spans="1:7" x14ac:dyDescent="0.35">
      <c r="B16" s="8" t="s">
        <v>6211</v>
      </c>
      <c r="C16" s="9">
        <v>265.62</v>
      </c>
      <c r="D16" s="9">
        <v>526.51499999999987</v>
      </c>
      <c r="E16" s="9">
        <v>187.06</v>
      </c>
      <c r="F16" s="9">
        <v>210.58999999999997</v>
      </c>
      <c r="G16" s="9">
        <v>1189.7849999999999</v>
      </c>
    </row>
    <row r="17" spans="1:7" x14ac:dyDescent="0.35">
      <c r="A17" t="s">
        <v>6216</v>
      </c>
      <c r="C17" s="9">
        <v>2926.63</v>
      </c>
      <c r="D17" s="9">
        <v>3481.4599999999996</v>
      </c>
      <c r="E17" s="9">
        <v>3378.0049999999997</v>
      </c>
      <c r="F17" s="9">
        <v>2401.0700000000002</v>
      </c>
      <c r="G17" s="9">
        <v>12187.164999999999</v>
      </c>
    </row>
    <row r="18" spans="1:7" x14ac:dyDescent="0.35">
      <c r="A18" t="s">
        <v>6212</v>
      </c>
      <c r="B18" s="8" t="s">
        <v>6200</v>
      </c>
      <c r="C18" s="9">
        <v>47.25</v>
      </c>
      <c r="D18" s="9">
        <v>65.805000000000007</v>
      </c>
      <c r="E18" s="9">
        <v>274.67500000000001</v>
      </c>
      <c r="F18" s="9">
        <v>179.22</v>
      </c>
      <c r="G18" s="9">
        <v>566.95000000000005</v>
      </c>
    </row>
    <row r="19" spans="1:7" x14ac:dyDescent="0.35">
      <c r="B19" s="8" t="s">
        <v>6201</v>
      </c>
      <c r="C19" s="9">
        <v>745.44999999999993</v>
      </c>
      <c r="D19" s="9">
        <v>428.88499999999999</v>
      </c>
      <c r="E19" s="9">
        <v>194.17499999999998</v>
      </c>
      <c r="F19" s="9">
        <v>429.82999999999993</v>
      </c>
      <c r="G19" s="9">
        <v>1798.34</v>
      </c>
    </row>
    <row r="20" spans="1:7" x14ac:dyDescent="0.35">
      <c r="B20" s="8" t="s">
        <v>6202</v>
      </c>
      <c r="C20" s="9">
        <v>130.47</v>
      </c>
      <c r="D20" s="9">
        <v>271.48500000000001</v>
      </c>
      <c r="E20" s="9">
        <v>281.20499999999998</v>
      </c>
      <c r="F20" s="9">
        <v>231.63000000000002</v>
      </c>
      <c r="G20" s="9">
        <v>914.79000000000008</v>
      </c>
    </row>
    <row r="21" spans="1:7" x14ac:dyDescent="0.35">
      <c r="B21" s="8" t="s">
        <v>6203</v>
      </c>
      <c r="C21" s="9">
        <v>27</v>
      </c>
      <c r="D21" s="9">
        <v>347.26</v>
      </c>
      <c r="E21" s="9">
        <v>147.51</v>
      </c>
      <c r="F21" s="9">
        <v>240.04</v>
      </c>
      <c r="G21" s="9">
        <v>761.81</v>
      </c>
    </row>
    <row r="22" spans="1:7" x14ac:dyDescent="0.35">
      <c r="B22" s="8" t="s">
        <v>6204</v>
      </c>
      <c r="C22" s="9">
        <v>255.11499999999995</v>
      </c>
      <c r="D22" s="9">
        <v>541.73</v>
      </c>
      <c r="E22" s="9">
        <v>83.43</v>
      </c>
      <c r="F22" s="9">
        <v>59.079999999999991</v>
      </c>
      <c r="G22" s="9">
        <v>939.35500000000013</v>
      </c>
    </row>
    <row r="23" spans="1:7" x14ac:dyDescent="0.35">
      <c r="B23" s="8" t="s">
        <v>6205</v>
      </c>
      <c r="C23" s="9">
        <v>584.78999999999985</v>
      </c>
      <c r="D23" s="9">
        <v>357.42999999999995</v>
      </c>
      <c r="E23" s="9">
        <v>355.34</v>
      </c>
      <c r="F23" s="9">
        <v>140.88</v>
      </c>
      <c r="G23" s="9">
        <v>1438.4399999999996</v>
      </c>
    </row>
    <row r="24" spans="1:7" x14ac:dyDescent="0.35">
      <c r="B24" s="8" t="s">
        <v>6206</v>
      </c>
      <c r="C24" s="9">
        <v>430.62</v>
      </c>
      <c r="D24" s="9">
        <v>227.42500000000001</v>
      </c>
      <c r="E24" s="9">
        <v>236.315</v>
      </c>
      <c r="F24" s="9">
        <v>414.58499999999992</v>
      </c>
      <c r="G24" s="9">
        <v>1308.9450000000002</v>
      </c>
    </row>
    <row r="25" spans="1:7" x14ac:dyDescent="0.35">
      <c r="B25" s="8" t="s">
        <v>6207</v>
      </c>
      <c r="C25" s="9">
        <v>22.5</v>
      </c>
      <c r="D25" s="9">
        <v>77.72</v>
      </c>
      <c r="E25" s="9">
        <v>60.5</v>
      </c>
      <c r="F25" s="9">
        <v>139.67999999999998</v>
      </c>
      <c r="G25" s="9">
        <v>300.39999999999998</v>
      </c>
    </row>
    <row r="26" spans="1:7" x14ac:dyDescent="0.35">
      <c r="B26" s="8" t="s">
        <v>6208</v>
      </c>
      <c r="C26" s="9">
        <v>126.14999999999999</v>
      </c>
      <c r="D26" s="9">
        <v>195.11</v>
      </c>
      <c r="E26" s="9">
        <v>89.13</v>
      </c>
      <c r="F26" s="9">
        <v>302.65999999999997</v>
      </c>
      <c r="G26" s="9">
        <v>713.05</v>
      </c>
    </row>
    <row r="27" spans="1:7" x14ac:dyDescent="0.35">
      <c r="B27" s="8" t="s">
        <v>6209</v>
      </c>
      <c r="C27" s="9">
        <v>376.03</v>
      </c>
      <c r="D27" s="9">
        <v>523.24</v>
      </c>
      <c r="E27" s="9">
        <v>440.96499999999997</v>
      </c>
      <c r="F27" s="9">
        <v>174.46999999999997</v>
      </c>
      <c r="G27" s="9">
        <v>1514.7049999999999</v>
      </c>
    </row>
    <row r="28" spans="1:7" x14ac:dyDescent="0.35">
      <c r="B28" s="8" t="s">
        <v>6210</v>
      </c>
      <c r="C28" s="9">
        <v>515.17999999999995</v>
      </c>
      <c r="D28" s="9">
        <v>142.56</v>
      </c>
      <c r="E28" s="9">
        <v>347.03999999999996</v>
      </c>
      <c r="F28" s="9">
        <v>104.08499999999999</v>
      </c>
      <c r="G28" s="9">
        <v>1108.865</v>
      </c>
    </row>
    <row r="29" spans="1:7" x14ac:dyDescent="0.35">
      <c r="B29" s="8" t="s">
        <v>6211</v>
      </c>
      <c r="C29" s="9">
        <v>95.859999999999985</v>
      </c>
      <c r="D29" s="9">
        <v>484.76</v>
      </c>
      <c r="E29" s="9">
        <v>94.17</v>
      </c>
      <c r="F29" s="9">
        <v>77.10499999999999</v>
      </c>
      <c r="G29" s="9">
        <v>751.89499999999998</v>
      </c>
    </row>
    <row r="30" spans="1:7" x14ac:dyDescent="0.35">
      <c r="A30" t="s">
        <v>6217</v>
      </c>
      <c r="C30" s="9">
        <v>3356.415</v>
      </c>
      <c r="D30" s="9">
        <v>3663.41</v>
      </c>
      <c r="E30" s="9">
        <v>2604.4550000000004</v>
      </c>
      <c r="F30" s="9">
        <v>2493.2649999999999</v>
      </c>
      <c r="G30" s="9">
        <v>12117.544999999998</v>
      </c>
    </row>
    <row r="31" spans="1:7" x14ac:dyDescent="0.35">
      <c r="A31" t="s">
        <v>6213</v>
      </c>
      <c r="B31" s="8" t="s">
        <v>6200</v>
      </c>
      <c r="C31" s="9">
        <v>258.34500000000003</v>
      </c>
      <c r="D31" s="9">
        <v>139.625</v>
      </c>
      <c r="E31" s="9">
        <v>279.52000000000004</v>
      </c>
      <c r="F31" s="9">
        <v>160.19499999999999</v>
      </c>
      <c r="G31" s="9">
        <v>837.68499999999995</v>
      </c>
    </row>
    <row r="32" spans="1:7" x14ac:dyDescent="0.35">
      <c r="B32" s="8" t="s">
        <v>6201</v>
      </c>
      <c r="C32" s="9">
        <v>342.2</v>
      </c>
      <c r="D32" s="9">
        <v>284.24999999999994</v>
      </c>
      <c r="E32" s="9">
        <v>251.83</v>
      </c>
      <c r="F32" s="9">
        <v>80.550000000000011</v>
      </c>
      <c r="G32" s="9">
        <v>958.82999999999993</v>
      </c>
    </row>
    <row r="33" spans="1:7" x14ac:dyDescent="0.35">
      <c r="B33" s="8" t="s">
        <v>6202</v>
      </c>
      <c r="C33" s="9">
        <v>418.30499999999989</v>
      </c>
      <c r="D33" s="9">
        <v>468.125</v>
      </c>
      <c r="E33" s="9">
        <v>405.05500000000006</v>
      </c>
      <c r="F33" s="9">
        <v>253.15499999999997</v>
      </c>
      <c r="G33" s="9">
        <v>1544.6399999999999</v>
      </c>
    </row>
    <row r="34" spans="1:7" x14ac:dyDescent="0.35">
      <c r="B34" s="8" t="s">
        <v>6203</v>
      </c>
      <c r="C34" s="9">
        <v>102.32999999999998</v>
      </c>
      <c r="D34" s="9">
        <v>242.14000000000001</v>
      </c>
      <c r="E34" s="9">
        <v>554.875</v>
      </c>
      <c r="F34" s="9">
        <v>106.23999999999998</v>
      </c>
      <c r="G34" s="9">
        <v>1005.585</v>
      </c>
    </row>
    <row r="35" spans="1:7" x14ac:dyDescent="0.35">
      <c r="B35" s="8" t="s">
        <v>6204</v>
      </c>
      <c r="C35" s="9">
        <v>234.71999999999997</v>
      </c>
      <c r="D35" s="9">
        <v>133.08000000000001</v>
      </c>
      <c r="E35" s="9">
        <v>267.2</v>
      </c>
      <c r="F35" s="9">
        <v>272.68999999999994</v>
      </c>
      <c r="G35" s="9">
        <v>907.68999999999994</v>
      </c>
    </row>
    <row r="36" spans="1:7" x14ac:dyDescent="0.35">
      <c r="B36" s="8" t="s">
        <v>6205</v>
      </c>
      <c r="C36" s="9">
        <v>430.39</v>
      </c>
      <c r="D36" s="9">
        <v>136.20500000000001</v>
      </c>
      <c r="E36" s="9">
        <v>209.6</v>
      </c>
      <c r="F36" s="9">
        <v>88.334999999999994</v>
      </c>
      <c r="G36" s="9">
        <v>864.53000000000009</v>
      </c>
    </row>
    <row r="37" spans="1:7" x14ac:dyDescent="0.35">
      <c r="B37" s="8" t="s">
        <v>6206</v>
      </c>
      <c r="C37" s="9">
        <v>109.005</v>
      </c>
      <c r="D37" s="9">
        <v>393.57499999999999</v>
      </c>
      <c r="E37" s="9">
        <v>61.034999999999997</v>
      </c>
      <c r="F37" s="9">
        <v>199.48999999999998</v>
      </c>
      <c r="G37" s="9">
        <v>763.10500000000002</v>
      </c>
    </row>
    <row r="38" spans="1:7" x14ac:dyDescent="0.35">
      <c r="B38" s="8" t="s">
        <v>6207</v>
      </c>
      <c r="C38" s="9">
        <v>287.52499999999998</v>
      </c>
      <c r="D38" s="9">
        <v>288.67</v>
      </c>
      <c r="E38" s="9">
        <v>125.58</v>
      </c>
      <c r="F38" s="9">
        <v>374.13499999999999</v>
      </c>
      <c r="G38" s="9">
        <v>1075.9099999999999</v>
      </c>
    </row>
    <row r="39" spans="1:7" x14ac:dyDescent="0.35">
      <c r="B39" s="8" t="s">
        <v>6208</v>
      </c>
      <c r="C39" s="9">
        <v>840.92999999999984</v>
      </c>
      <c r="D39" s="9">
        <v>409.875</v>
      </c>
      <c r="E39" s="9">
        <v>171.32999999999998</v>
      </c>
      <c r="F39" s="9">
        <v>221.43999999999997</v>
      </c>
      <c r="G39" s="9">
        <v>1643.5749999999998</v>
      </c>
    </row>
    <row r="40" spans="1:7" x14ac:dyDescent="0.35">
      <c r="B40" s="8" t="s">
        <v>6209</v>
      </c>
      <c r="C40" s="9">
        <v>299.07</v>
      </c>
      <c r="D40" s="9">
        <v>260.32499999999999</v>
      </c>
      <c r="E40" s="9">
        <v>584.64</v>
      </c>
      <c r="F40" s="9">
        <v>256.36500000000001</v>
      </c>
      <c r="G40" s="9">
        <v>1400.3999999999999</v>
      </c>
    </row>
    <row r="41" spans="1:7" x14ac:dyDescent="0.35">
      <c r="B41" s="8" t="s">
        <v>6210</v>
      </c>
      <c r="C41" s="9">
        <v>323.32499999999999</v>
      </c>
      <c r="D41" s="9">
        <v>565.57000000000005</v>
      </c>
      <c r="E41" s="9">
        <v>537.80999999999995</v>
      </c>
      <c r="F41" s="9">
        <v>189.47499999999999</v>
      </c>
      <c r="G41" s="9">
        <v>1616.1799999999998</v>
      </c>
    </row>
    <row r="42" spans="1:7" x14ac:dyDescent="0.35">
      <c r="B42" s="8" t="s">
        <v>6211</v>
      </c>
      <c r="C42" s="9">
        <v>399.48499999999996</v>
      </c>
      <c r="D42" s="9">
        <v>148.19999999999999</v>
      </c>
      <c r="E42" s="9">
        <v>388.21999999999997</v>
      </c>
      <c r="F42" s="9">
        <v>212.07499999999999</v>
      </c>
      <c r="G42" s="9">
        <v>1147.98</v>
      </c>
    </row>
    <row r="43" spans="1:7" x14ac:dyDescent="0.35">
      <c r="A43" t="s">
        <v>6218</v>
      </c>
      <c r="C43" s="9">
        <v>4045.63</v>
      </c>
      <c r="D43" s="9">
        <v>3469.64</v>
      </c>
      <c r="E43" s="9">
        <v>3836.6949999999997</v>
      </c>
      <c r="F43" s="9">
        <v>2414.145</v>
      </c>
      <c r="G43" s="9">
        <v>13766.109999999999</v>
      </c>
    </row>
    <row r="44" spans="1:7" x14ac:dyDescent="0.35">
      <c r="A44" t="s">
        <v>6214</v>
      </c>
      <c r="B44" s="8" t="s">
        <v>6200</v>
      </c>
      <c r="C44" s="9">
        <v>112.69499999999999</v>
      </c>
      <c r="D44" s="9">
        <v>166.32</v>
      </c>
      <c r="E44" s="9">
        <v>843.71499999999992</v>
      </c>
      <c r="F44" s="9">
        <v>146.685</v>
      </c>
      <c r="G44" s="9">
        <v>1269.415</v>
      </c>
    </row>
    <row r="45" spans="1:7" x14ac:dyDescent="0.35">
      <c r="B45" s="8" t="s">
        <v>6201</v>
      </c>
      <c r="C45" s="9">
        <v>114.87999999999998</v>
      </c>
      <c r="D45" s="9">
        <v>133.815</v>
      </c>
      <c r="E45" s="9">
        <v>91.175000000000011</v>
      </c>
      <c r="F45" s="9">
        <v>53.759999999999991</v>
      </c>
      <c r="G45" s="9">
        <v>393.63</v>
      </c>
    </row>
    <row r="46" spans="1:7" x14ac:dyDescent="0.35">
      <c r="B46" s="8" t="s">
        <v>6202</v>
      </c>
      <c r="C46" s="9">
        <v>277.76</v>
      </c>
      <c r="D46" s="9">
        <v>175.41</v>
      </c>
      <c r="E46" s="9">
        <v>462.50999999999993</v>
      </c>
      <c r="F46" s="9">
        <v>399.52499999999998</v>
      </c>
      <c r="G46" s="9">
        <v>1315.2049999999999</v>
      </c>
    </row>
    <row r="47" spans="1:7" x14ac:dyDescent="0.35">
      <c r="B47" s="8" t="s">
        <v>6203</v>
      </c>
      <c r="C47" s="9">
        <v>197.89499999999998</v>
      </c>
      <c r="D47" s="9">
        <v>289.755</v>
      </c>
      <c r="E47" s="9">
        <v>88.545000000000002</v>
      </c>
      <c r="F47" s="9">
        <v>200.25499999999997</v>
      </c>
      <c r="G47" s="9">
        <v>776.44999999999993</v>
      </c>
    </row>
    <row r="48" spans="1:7" x14ac:dyDescent="0.35">
      <c r="B48" s="8" t="s">
        <v>6204</v>
      </c>
      <c r="C48" s="9">
        <v>193.11499999999998</v>
      </c>
      <c r="D48" s="9">
        <v>212.49499999999998</v>
      </c>
      <c r="E48" s="9">
        <v>292.29000000000002</v>
      </c>
      <c r="F48" s="9">
        <v>304.46999999999997</v>
      </c>
      <c r="G48" s="9">
        <v>1002.3699999999999</v>
      </c>
    </row>
    <row r="49" spans="1:7" x14ac:dyDescent="0.35">
      <c r="B49" s="8" t="s">
        <v>6205</v>
      </c>
      <c r="C49" s="9">
        <v>179.79</v>
      </c>
      <c r="D49" s="9">
        <v>426.2</v>
      </c>
      <c r="E49" s="9">
        <v>170.08999999999997</v>
      </c>
      <c r="F49" s="9">
        <v>379.31</v>
      </c>
      <c r="G49" s="9">
        <v>1155.3899999999999</v>
      </c>
    </row>
    <row r="50" spans="1:7" x14ac:dyDescent="0.35">
      <c r="B50" s="8" t="s">
        <v>6206</v>
      </c>
      <c r="C50" s="9">
        <v>247.28999999999996</v>
      </c>
      <c r="D50" s="9">
        <v>246.685</v>
      </c>
      <c r="E50" s="9">
        <v>271.05499999999995</v>
      </c>
      <c r="F50" s="9">
        <v>141.69999999999999</v>
      </c>
      <c r="G50" s="9">
        <v>906.73</v>
      </c>
    </row>
    <row r="51" spans="1:7" x14ac:dyDescent="0.35">
      <c r="B51" s="8" t="s">
        <v>6207</v>
      </c>
      <c r="C51" s="9">
        <v>116.39499999999998</v>
      </c>
      <c r="D51" s="9">
        <v>41.25</v>
      </c>
      <c r="E51" s="9">
        <v>15.54</v>
      </c>
      <c r="F51" s="9">
        <v>71.06</v>
      </c>
      <c r="G51" s="9">
        <v>244.24499999999998</v>
      </c>
    </row>
    <row r="52" spans="1:7" x14ac:dyDescent="0.35">
      <c r="A52" t="s">
        <v>6219</v>
      </c>
      <c r="C52" s="9">
        <v>1439.82</v>
      </c>
      <c r="D52" s="9">
        <v>1691.9299999999998</v>
      </c>
      <c r="E52" s="9">
        <v>2234.9199999999996</v>
      </c>
      <c r="F52" s="9">
        <v>1696.7649999999999</v>
      </c>
      <c r="G52" s="9">
        <v>7063.4349999999986</v>
      </c>
    </row>
    <row r="53" spans="1:7" x14ac:dyDescent="0.35">
      <c r="A53" t="s">
        <v>6198</v>
      </c>
      <c r="C53" s="9">
        <v>11768.495000000003</v>
      </c>
      <c r="D53" s="9">
        <v>12306.440000000002</v>
      </c>
      <c r="E53" s="9">
        <v>12054.075000000003</v>
      </c>
      <c r="F53" s="9">
        <v>9005.244999999999</v>
      </c>
      <c r="G53" s="9">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DDB36-DB54-4626-B721-8DD00AAAD3CA}">
  <dimension ref="A3:B7"/>
  <sheetViews>
    <sheetView topLeftCell="A2" zoomScaleNormal="100" workbookViewId="0">
      <selection activeCell="B6" sqref="B6"/>
    </sheetView>
  </sheetViews>
  <sheetFormatPr defaultRowHeight="14.5" x14ac:dyDescent="0.35"/>
  <cols>
    <col min="1" max="1" width="14.1796875" bestFit="1" customWidth="1"/>
    <col min="2" max="3" width="11.26953125" bestFit="1" customWidth="1"/>
    <col min="4" max="6" width="18" bestFit="1" customWidth="1"/>
    <col min="7" max="8" width="10.7265625" bestFit="1" customWidth="1"/>
  </cols>
  <sheetData>
    <row r="3" spans="1:2" x14ac:dyDescent="0.35">
      <c r="A3" s="7" t="s">
        <v>7</v>
      </c>
      <c r="B3" t="s">
        <v>6224</v>
      </c>
    </row>
    <row r="4" spans="1:2" x14ac:dyDescent="0.35">
      <c r="A4" t="s">
        <v>28</v>
      </c>
      <c r="B4" s="10">
        <v>2798.5050000000001</v>
      </c>
    </row>
    <row r="5" spans="1:2" x14ac:dyDescent="0.35">
      <c r="A5" t="s">
        <v>318</v>
      </c>
      <c r="B5" s="10">
        <v>6696.8649999999989</v>
      </c>
    </row>
    <row r="6" spans="1:2" x14ac:dyDescent="0.35">
      <c r="A6" t="s">
        <v>19</v>
      </c>
      <c r="B6" s="10">
        <v>35638.88499999998</v>
      </c>
    </row>
    <row r="7" spans="1:2" x14ac:dyDescent="0.35">
      <c r="A7" t="s">
        <v>6198</v>
      </c>
      <c r="B7" s="10">
        <v>45134.254999999976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3"/>
  <sheetViews>
    <sheetView topLeftCell="A2" zoomScale="115" zoomScaleNormal="115" workbookViewId="0">
      <selection activeCell="P2" sqref="P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style="6" customWidth="1"/>
    <col min="13" max="13" width="7.54296875" style="6" bestFit="1" customWidth="1"/>
    <col min="14" max="14" width="17.08984375" customWidth="1"/>
    <col min="15" max="15" width="16.26953125" customWidth="1"/>
    <col min="16" max="16" width="1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IF(_xlfn.XLOOKUP(orders!C2,customers!$A$2:$A$1001,customers!$C$2:$C$1001,,0)=0," ",_xlfn.XLOOKUP(orders!C2,customers!$A$2:$A$1001,customers!$C$2:$C$1001,,0))</f>
        <v>aallner0@lulu.com</v>
      </c>
      <c r="H2" s="2" t="str">
        <f>_xlfn.XLOOKUP(C2,customers!$A$2:$A$1001,customers!$G$2:$G$1001,,0)</f>
        <v>United States</v>
      </c>
      <c r="I2" t="str">
        <f>_xlfn.XLOOKUP(D2,products!$A$2:$A$49,products!$B$2:$B$49,,0)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SUM(L2*E2)</f>
        <v>19.899999999999999</v>
      </c>
      <c r="N2" t="str">
        <f>IF(I2="Rob","Robusta",IF(I2="Exc","Excelsa",IF(I2="Ara","Arabica",IF(I2="Lib","Liberica"))))</f>
        <v>Robusta</v>
      </c>
      <c r="O2" t="str">
        <f t="shared" ref="O2:O65" si="0">IF(J2="M","Medium",IF(J2="L","Light",IF(J2="D","Dark","")))</f>
        <v>Medium</v>
      </c>
      <c r="P2" t="str">
        <f>_xlfn.XLOOKUP(OrdersTable[[#This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IF(_xlfn.XLOOKUP(orders!C3,customers!$A$2:$A$1001,customers!$C$2:$C$1001,,0)=0," ",_xlfn.XLOOKUP(orders!C3,customers!$A$2:$A$1001,customers!$C$2:$C$1001,,0))</f>
        <v>aallner0@lulu.com</v>
      </c>
      <c r="H3" s="2" t="str">
        <f>_xlfn.XLOOKUP(C3,customers!$A$2:$A$1001,customers!$G$2:$G$1001,,0)</f>
        <v>United States</v>
      </c>
      <c r="I3" t="str">
        <f>_xlfn.XLOOKUP(D3,products!$A$2:$A$49,products!$B$2:$B$49,,0)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1">SUM(L3*E3)</f>
        <v>41.25</v>
      </c>
      <c r="N3" t="str">
        <f t="shared" ref="N3:N66" si="2">IF(I3="Rob","Robusta",IF(I3="Exc","Excelsa",IF(I3="Ara","Arabica",IF(I3="Lib","Liberica"))))</f>
        <v>Excelsa</v>
      </c>
      <c r="O3" t="str">
        <f t="shared" si="0"/>
        <v>Medium</v>
      </c>
      <c r="P3" t="str">
        <f>_xlfn.XLOOKUP(OrdersTable[[#This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IF(_xlfn.XLOOKUP(orders!C4,customers!$A$2:$A$1001,customers!$C$2:$C$1001,,0)=0," ",_xlfn.XLOOKUP(orders!C4,customers!$A$2:$A$1001,customers!$C$2:$C$1001,,0))</f>
        <v>jredholes2@tmall.com</v>
      </c>
      <c r="H4" s="2" t="str">
        <f>_xlfn.XLOOKUP(C4,customers!$A$2:$A$1001,customers!$G$2:$G$1001,,0)</f>
        <v>United States</v>
      </c>
      <c r="I4" t="str">
        <f>_xlfn.XLOOKUP(D4,products!$A$2:$A$49,products!$B$2:$B$49,,0)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1"/>
        <v>12.95</v>
      </c>
      <c r="N4" t="str">
        <f t="shared" si="2"/>
        <v>Arabica</v>
      </c>
      <c r="O4" t="str">
        <f t="shared" si="0"/>
        <v>Light</v>
      </c>
      <c r="P4" t="str">
        <f>_xlfn.XLOOKUP(OrdersTable[[#This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IF(_xlfn.XLOOKUP(orders!C5,customers!$A$2:$A$1001,customers!$C$2:$C$1001,,0)=0," ",_xlfn.XLOOKUP(orders!C5,customers!$A$2:$A$1001,customers!$C$2:$C$1001,,0))</f>
        <v xml:space="preserve"> </v>
      </c>
      <c r="H5" s="2" t="str">
        <f>_xlfn.XLOOKUP(C5,customers!$A$2:$A$1001,customers!$G$2:$G$1001,,0)</f>
        <v>Ireland</v>
      </c>
      <c r="I5" t="str">
        <f>_xlfn.XLOOKUP(D5,products!$A$2:$A$49,products!$B$2:$B$49,,0)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1"/>
        <v>27.5</v>
      </c>
      <c r="N5" t="str">
        <f t="shared" si="2"/>
        <v>Excelsa</v>
      </c>
      <c r="O5" t="str">
        <f t="shared" si="0"/>
        <v>Medium</v>
      </c>
      <c r="P5" t="str">
        <f>_xlfn.XLOOKUP(OrdersTable[[#This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IF(_xlfn.XLOOKUP(orders!C6,customers!$A$2:$A$1001,customers!$C$2:$C$1001,,0)=0," ",_xlfn.XLOOKUP(orders!C6,customers!$A$2:$A$1001,customers!$C$2:$C$1001,,0))</f>
        <v xml:space="preserve"> </v>
      </c>
      <c r="H6" s="2" t="str">
        <f>_xlfn.XLOOKUP(C6,customers!$A$2:$A$1001,customers!$G$2:$G$1001,,0)</f>
        <v>Ireland</v>
      </c>
      <c r="I6" t="str">
        <f>_xlfn.XLOOKUP(D6,products!$A$2:$A$49,products!$B$2:$B$49,,0)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1"/>
        <v>54.969999999999992</v>
      </c>
      <c r="N6" t="str">
        <f t="shared" si="2"/>
        <v>Robusta</v>
      </c>
      <c r="O6" t="str">
        <f t="shared" si="0"/>
        <v>Light</v>
      </c>
      <c r="P6" t="str">
        <f>_xlfn.XLOOKUP(OrdersTable[[#This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IF(_xlfn.XLOOKUP(orders!C7,customers!$A$2:$A$1001,customers!$C$2:$C$1001,,0)=0," ",_xlfn.XLOOKUP(orders!C7,customers!$A$2:$A$1001,customers!$C$2:$C$1001,,0))</f>
        <v xml:space="preserve"> </v>
      </c>
      <c r="H7" s="2" t="str">
        <f>_xlfn.XLOOKUP(C7,customers!$A$2:$A$1001,customers!$G$2:$G$1001,,0)</f>
        <v>United States</v>
      </c>
      <c r="I7" t="str">
        <f>_xlfn.XLOOKUP(D7,products!$A$2:$A$49,products!$B$2:$B$49,,0)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1"/>
        <v>38.849999999999994</v>
      </c>
      <c r="N7" t="str">
        <f t="shared" si="2"/>
        <v>Liberica</v>
      </c>
      <c r="O7" t="str">
        <f t="shared" si="0"/>
        <v>Dark</v>
      </c>
      <c r="P7" t="str">
        <f>_xlfn.XLOOKUP(OrdersTable[[#This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IF(_xlfn.XLOOKUP(orders!C8,customers!$A$2:$A$1001,customers!$C$2:$C$1001,,0)=0," ",_xlfn.XLOOKUP(orders!C8,customers!$A$2:$A$1001,customers!$C$2:$C$1001,,0))</f>
        <v>slobe6@nifty.com</v>
      </c>
      <c r="H8" s="2" t="str">
        <f>_xlfn.XLOOKUP(C8,customers!$A$2:$A$1001,customers!$G$2:$G$1001,,0)</f>
        <v>United States</v>
      </c>
      <c r="I8" t="str">
        <f>_xlfn.XLOOKUP(D8,products!$A$2:$A$49,products!$B$2:$B$49,,0)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1"/>
        <v>21.87</v>
      </c>
      <c r="N8" t="str">
        <f t="shared" si="2"/>
        <v>Excelsa</v>
      </c>
      <c r="O8" t="str">
        <f t="shared" si="0"/>
        <v>Dark</v>
      </c>
      <c r="P8" t="str">
        <f>_xlfn.XLOOKUP(OrdersTable[[#This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IF(_xlfn.XLOOKUP(orders!C9,customers!$A$2:$A$1001,customers!$C$2:$C$1001,,0)=0," ",_xlfn.XLOOKUP(orders!C9,customers!$A$2:$A$1001,customers!$C$2:$C$1001,,0))</f>
        <v xml:space="preserve"> </v>
      </c>
      <c r="H9" s="2" t="str">
        <f>_xlfn.XLOOKUP(C9,customers!$A$2:$A$1001,customers!$G$2:$G$1001,,0)</f>
        <v>Ireland</v>
      </c>
      <c r="I9" t="str">
        <f>_xlfn.XLOOKUP(D9,products!$A$2:$A$49,products!$B$2:$B$49,,0)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1"/>
        <v>4.7549999999999999</v>
      </c>
      <c r="N9" t="str">
        <f t="shared" si="2"/>
        <v>Liberica</v>
      </c>
      <c r="O9" t="str">
        <f t="shared" si="0"/>
        <v>Light</v>
      </c>
      <c r="P9" t="str">
        <f>_xlfn.XLOOKUP(OrdersTable[[#This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IF(_xlfn.XLOOKUP(orders!C10,customers!$A$2:$A$1001,customers!$C$2:$C$1001,,0)=0," ",_xlfn.XLOOKUP(orders!C10,customers!$A$2:$A$1001,customers!$C$2:$C$1001,,0))</f>
        <v>gpetracci8@livejournal.com</v>
      </c>
      <c r="H10" s="2" t="str">
        <f>_xlfn.XLOOKUP(C10,customers!$A$2:$A$1001,customers!$G$2:$G$1001,,0)</f>
        <v>United States</v>
      </c>
      <c r="I10" t="str">
        <f>_xlfn.XLOOKUP(D10,products!$A$2:$A$49,products!$B$2:$B$49,,0)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1"/>
        <v>17.91</v>
      </c>
      <c r="N10" t="str">
        <f t="shared" si="2"/>
        <v>Robusta</v>
      </c>
      <c r="O10" t="str">
        <f t="shared" si="0"/>
        <v>Medium</v>
      </c>
      <c r="P10" t="str">
        <f>_xlfn.XLOOKUP(OrdersTable[[#This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IF(_xlfn.XLOOKUP(orders!C11,customers!$A$2:$A$1001,customers!$C$2:$C$1001,,0)=0," ",_xlfn.XLOOKUP(orders!C11,customers!$A$2:$A$1001,customers!$C$2:$C$1001,,0))</f>
        <v>rraven9@ed.gov</v>
      </c>
      <c r="H11" s="2" t="str">
        <f>_xlfn.XLOOKUP(C11,customers!$A$2:$A$1001,customers!$G$2:$G$1001,,0)</f>
        <v>United States</v>
      </c>
      <c r="I11" t="str">
        <f>_xlfn.XLOOKUP(D11,products!$A$2:$A$49,products!$B$2:$B$49,,0)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1"/>
        <v>5.97</v>
      </c>
      <c r="N11" t="str">
        <f t="shared" si="2"/>
        <v>Robusta</v>
      </c>
      <c r="O11" t="str">
        <f t="shared" si="0"/>
        <v>Medium</v>
      </c>
      <c r="P11" t="str">
        <f>_xlfn.XLOOKUP(OrdersTable[[#This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IF(_xlfn.XLOOKUP(orders!C12,customers!$A$2:$A$1001,customers!$C$2:$C$1001,,0)=0," ",_xlfn.XLOOKUP(orders!C12,customers!$A$2:$A$1001,customers!$C$2:$C$1001,,0))</f>
        <v>fferbera@businesswire.com</v>
      </c>
      <c r="H12" s="2" t="str">
        <f>_xlfn.XLOOKUP(C12,customers!$A$2:$A$1001,customers!$G$2:$G$1001,,0)</f>
        <v>United States</v>
      </c>
      <c r="I12" t="str">
        <f>_xlfn.XLOOKUP(D12,products!$A$2:$A$49,products!$B$2:$B$49,,0)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1"/>
        <v>39.799999999999997</v>
      </c>
      <c r="N12" t="str">
        <f t="shared" si="2"/>
        <v>Arabica</v>
      </c>
      <c r="O12" t="str">
        <f t="shared" si="0"/>
        <v>Dark</v>
      </c>
      <c r="P12" t="str">
        <f>_xlfn.XLOOKUP(OrdersTable[[#This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IF(_xlfn.XLOOKUP(orders!C13,customers!$A$2:$A$1001,customers!$C$2:$C$1001,,0)=0," ",_xlfn.XLOOKUP(orders!C13,customers!$A$2:$A$1001,customers!$C$2:$C$1001,,0))</f>
        <v>dphizackerlyb@utexas.edu</v>
      </c>
      <c r="H13" s="2" t="str">
        <f>_xlfn.XLOOKUP(C13,customers!$A$2:$A$1001,customers!$G$2:$G$1001,,0)</f>
        <v>United States</v>
      </c>
      <c r="I13" t="str">
        <f>_xlfn.XLOOKUP(D13,products!$A$2:$A$49,products!$B$2:$B$49,,0)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1"/>
        <v>170.77499999999998</v>
      </c>
      <c r="N13" t="str">
        <f t="shared" si="2"/>
        <v>Excelsa</v>
      </c>
      <c r="O13" t="str">
        <f t="shared" si="0"/>
        <v>Light</v>
      </c>
      <c r="P13" t="str">
        <f>_xlfn.XLOOKUP(OrdersTable[[#This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IF(_xlfn.XLOOKUP(orders!C14,customers!$A$2:$A$1001,customers!$C$2:$C$1001,,0)=0," ",_xlfn.XLOOKUP(orders!C14,customers!$A$2:$A$1001,customers!$C$2:$C$1001,,0))</f>
        <v>rscholarc@nyu.edu</v>
      </c>
      <c r="H14" s="2" t="str">
        <f>_xlfn.XLOOKUP(C14,customers!$A$2:$A$1001,customers!$G$2:$G$1001,,0)</f>
        <v>United States</v>
      </c>
      <c r="I14" t="str">
        <f>_xlfn.XLOOKUP(D14,products!$A$2:$A$49,products!$B$2:$B$49,,0)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1"/>
        <v>49.75</v>
      </c>
      <c r="N14" t="str">
        <f t="shared" si="2"/>
        <v>Robusta</v>
      </c>
      <c r="O14" t="str">
        <f t="shared" si="0"/>
        <v>Medium</v>
      </c>
      <c r="P14" t="str">
        <f>_xlfn.XLOOKUP(OrdersTable[[#This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IF(_xlfn.XLOOKUP(orders!C15,customers!$A$2:$A$1001,customers!$C$2:$C$1001,,0)=0," ",_xlfn.XLOOKUP(orders!C15,customers!$A$2:$A$1001,customers!$C$2:$C$1001,,0))</f>
        <v>tvanyutind@wix.com</v>
      </c>
      <c r="H15" s="2" t="str">
        <f>_xlfn.XLOOKUP(C15,customers!$A$2:$A$1001,customers!$G$2:$G$1001,,0)</f>
        <v>United States</v>
      </c>
      <c r="I15" t="str">
        <f>_xlfn.XLOOKUP(D15,products!$A$2:$A$49,products!$B$2:$B$49,,0)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1"/>
        <v>41.169999999999995</v>
      </c>
      <c r="N15" t="str">
        <f t="shared" si="2"/>
        <v>Robusta</v>
      </c>
      <c r="O15" t="str">
        <f t="shared" si="0"/>
        <v>Dark</v>
      </c>
      <c r="P15" t="str">
        <f>_xlfn.XLOOKUP(OrdersTable[[#This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IF(_xlfn.XLOOKUP(orders!C16,customers!$A$2:$A$1001,customers!$C$2:$C$1001,,0)=0," ",_xlfn.XLOOKUP(orders!C16,customers!$A$2:$A$1001,customers!$C$2:$C$1001,,0))</f>
        <v>ptrobee@wunderground.com</v>
      </c>
      <c r="H16" s="2" t="str">
        <f>_xlfn.XLOOKUP(C16,customers!$A$2:$A$1001,customers!$G$2:$G$1001,,0)</f>
        <v>United States</v>
      </c>
      <c r="I16" t="str">
        <f>_xlfn.XLOOKUP(D16,products!$A$2:$A$49,products!$B$2:$B$49,,0)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1"/>
        <v>11.654999999999999</v>
      </c>
      <c r="N16" t="str">
        <f t="shared" si="2"/>
        <v>Liberica</v>
      </c>
      <c r="O16" t="str">
        <f t="shared" si="0"/>
        <v>Dark</v>
      </c>
      <c r="P16" t="str">
        <f>_xlfn.XLOOKUP(OrdersTable[[#This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IF(_xlfn.XLOOKUP(orders!C17,customers!$A$2:$A$1001,customers!$C$2:$C$1001,,0)=0," ",_xlfn.XLOOKUP(orders!C17,customers!$A$2:$A$1001,customers!$C$2:$C$1001,,0))</f>
        <v>loscroftf@ebay.co.uk</v>
      </c>
      <c r="H17" s="2" t="str">
        <f>_xlfn.XLOOKUP(C17,customers!$A$2:$A$1001,customers!$G$2:$G$1001,,0)</f>
        <v>United States</v>
      </c>
      <c r="I17" t="str">
        <f>_xlfn.XLOOKUP(D17,products!$A$2:$A$49,products!$B$2:$B$49,,0)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1"/>
        <v>114.42499999999998</v>
      </c>
      <c r="N17" t="str">
        <f t="shared" si="2"/>
        <v>Robusta</v>
      </c>
      <c r="O17" t="str">
        <f t="shared" si="0"/>
        <v>Medium</v>
      </c>
      <c r="P17" t="str">
        <f>_xlfn.XLOOKUP(OrdersTable[[#This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IF(_xlfn.XLOOKUP(orders!C18,customers!$A$2:$A$1001,customers!$C$2:$C$1001,,0)=0," ",_xlfn.XLOOKUP(orders!C18,customers!$A$2:$A$1001,customers!$C$2:$C$1001,,0))</f>
        <v>malabasterg@hexun.com</v>
      </c>
      <c r="H18" s="2" t="str">
        <f>_xlfn.XLOOKUP(C18,customers!$A$2:$A$1001,customers!$G$2:$G$1001,,0)</f>
        <v>United States</v>
      </c>
      <c r="I18" t="str">
        <f>_xlfn.XLOOKUP(D18,products!$A$2:$A$49,products!$B$2:$B$49,,0)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1"/>
        <v>20.25</v>
      </c>
      <c r="N18" t="str">
        <f t="shared" si="2"/>
        <v>Arabica</v>
      </c>
      <c r="O18" t="str">
        <f t="shared" si="0"/>
        <v>Medium</v>
      </c>
      <c r="P18" t="str">
        <f>_xlfn.XLOOKUP(OrdersTable[[#This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IF(_xlfn.XLOOKUP(orders!C19,customers!$A$2:$A$1001,customers!$C$2:$C$1001,,0)=0," ",_xlfn.XLOOKUP(orders!C19,customers!$A$2:$A$1001,customers!$C$2:$C$1001,,0))</f>
        <v>rbroxuph@jimdo.com</v>
      </c>
      <c r="H19" s="2" t="str">
        <f>_xlfn.XLOOKUP(C19,customers!$A$2:$A$1001,customers!$G$2:$G$1001,,0)</f>
        <v>United States</v>
      </c>
      <c r="I19" t="str">
        <f>_xlfn.XLOOKUP(D19,products!$A$2:$A$49,products!$B$2:$B$49,,0)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1"/>
        <v>77.699999999999989</v>
      </c>
      <c r="N19" t="str">
        <f t="shared" si="2"/>
        <v>Arabica</v>
      </c>
      <c r="O19" t="str">
        <f t="shared" si="0"/>
        <v>Light</v>
      </c>
      <c r="P19" t="str">
        <f>_xlfn.XLOOKUP(OrdersTable[[#This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IF(_xlfn.XLOOKUP(orders!C20,customers!$A$2:$A$1001,customers!$C$2:$C$1001,,0)=0," ",_xlfn.XLOOKUP(orders!C20,customers!$A$2:$A$1001,customers!$C$2:$C$1001,,0))</f>
        <v>predfordi@ow.ly</v>
      </c>
      <c r="H20" s="2" t="str">
        <f>_xlfn.XLOOKUP(C20,customers!$A$2:$A$1001,customers!$G$2:$G$1001,,0)</f>
        <v>Ireland</v>
      </c>
      <c r="I20" t="str">
        <f>_xlfn.XLOOKUP(D20,products!$A$2:$A$49,products!$B$2:$B$49,,0)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1"/>
        <v>82.339999999999989</v>
      </c>
      <c r="N20" t="str">
        <f t="shared" si="2"/>
        <v>Robusta</v>
      </c>
      <c r="O20" t="str">
        <f t="shared" si="0"/>
        <v>Dark</v>
      </c>
      <c r="P20" t="str">
        <f>_xlfn.XLOOKUP(OrdersTable[[#This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IF(_xlfn.XLOOKUP(orders!C21,customers!$A$2:$A$1001,customers!$C$2:$C$1001,,0)=0," ",_xlfn.XLOOKUP(orders!C21,customers!$A$2:$A$1001,customers!$C$2:$C$1001,,0))</f>
        <v>acorradinoj@harvard.edu</v>
      </c>
      <c r="H21" s="2" t="str">
        <f>_xlfn.XLOOKUP(C21,customers!$A$2:$A$1001,customers!$G$2:$G$1001,,0)</f>
        <v>United States</v>
      </c>
      <c r="I21" t="str">
        <f>_xlfn.XLOOKUP(D21,products!$A$2:$A$49,products!$B$2:$B$49,,0)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1"/>
        <v>16.875</v>
      </c>
      <c r="N21" t="str">
        <f t="shared" si="2"/>
        <v>Arabica</v>
      </c>
      <c r="O21" t="str">
        <f t="shared" si="0"/>
        <v>Medium</v>
      </c>
      <c r="P21" t="str">
        <f>_xlfn.XLOOKUP(OrdersTable[[#This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IF(_xlfn.XLOOKUP(orders!C22,customers!$A$2:$A$1001,customers!$C$2:$C$1001,,0)=0," ",_xlfn.XLOOKUP(orders!C22,customers!$A$2:$A$1001,customers!$C$2:$C$1001,,0))</f>
        <v>acorradinoj@harvard.edu</v>
      </c>
      <c r="H22" s="2" t="str">
        <f>_xlfn.XLOOKUP(C22,customers!$A$2:$A$1001,customers!$G$2:$G$1001,,0)</f>
        <v>United States</v>
      </c>
      <c r="I22" t="str">
        <f>_xlfn.XLOOKUP(D22,products!$A$2:$A$49,products!$B$2:$B$49,,0)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1"/>
        <v>14.58</v>
      </c>
      <c r="N22" t="str">
        <f t="shared" si="2"/>
        <v>Excelsa</v>
      </c>
      <c r="O22" t="str">
        <f t="shared" si="0"/>
        <v>Dark</v>
      </c>
      <c r="P22" t="str">
        <f>_xlfn.XLOOKUP(OrdersTable[[#This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IF(_xlfn.XLOOKUP(orders!C23,customers!$A$2:$A$1001,customers!$C$2:$C$1001,,0)=0," ",_xlfn.XLOOKUP(orders!C23,customers!$A$2:$A$1001,customers!$C$2:$C$1001,,0))</f>
        <v>adavidowskyl@netvibes.com</v>
      </c>
      <c r="H23" s="2" t="str">
        <f>_xlfn.XLOOKUP(C23,customers!$A$2:$A$1001,customers!$G$2:$G$1001,,0)</f>
        <v>United States</v>
      </c>
      <c r="I23" t="str">
        <f>_xlfn.XLOOKUP(D23,products!$A$2:$A$49,products!$B$2:$B$49,,0)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1"/>
        <v>17.91</v>
      </c>
      <c r="N23" t="str">
        <f t="shared" si="2"/>
        <v>Arabica</v>
      </c>
      <c r="O23" t="str">
        <f t="shared" si="0"/>
        <v>Dark</v>
      </c>
      <c r="P23" t="str">
        <f>_xlfn.XLOOKUP(OrdersTable[[#This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IF(_xlfn.XLOOKUP(orders!C24,customers!$A$2:$A$1001,customers!$C$2:$C$1001,,0)=0," ",_xlfn.XLOOKUP(orders!C24,customers!$A$2:$A$1001,customers!$C$2:$C$1001,,0))</f>
        <v>aantukm@kickstarter.com</v>
      </c>
      <c r="H24" s="2" t="str">
        <f>_xlfn.XLOOKUP(C24,customers!$A$2:$A$1001,customers!$G$2:$G$1001,,0)</f>
        <v>United States</v>
      </c>
      <c r="I24" t="str">
        <f>_xlfn.XLOOKUP(D24,products!$A$2:$A$49,products!$B$2:$B$49,,0)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1"/>
        <v>91.539999999999992</v>
      </c>
      <c r="N24" t="str">
        <f t="shared" si="2"/>
        <v>Robusta</v>
      </c>
      <c r="O24" t="str">
        <f t="shared" si="0"/>
        <v>Medium</v>
      </c>
      <c r="P24" t="str">
        <f>_xlfn.XLOOKUP(OrdersTable[[#This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IF(_xlfn.XLOOKUP(orders!C25,customers!$A$2:$A$1001,customers!$C$2:$C$1001,,0)=0," ",_xlfn.XLOOKUP(orders!C25,customers!$A$2:$A$1001,customers!$C$2:$C$1001,,0))</f>
        <v>ikleinertn@timesonline.co.uk</v>
      </c>
      <c r="H25" s="2" t="str">
        <f>_xlfn.XLOOKUP(C25,customers!$A$2:$A$1001,customers!$G$2:$G$1001,,0)</f>
        <v>United States</v>
      </c>
      <c r="I25" t="str">
        <f>_xlfn.XLOOKUP(D25,products!$A$2:$A$49,products!$B$2:$B$49,,0)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1"/>
        <v>11.94</v>
      </c>
      <c r="N25" t="str">
        <f t="shared" si="2"/>
        <v>Arabica</v>
      </c>
      <c r="O25" t="str">
        <f t="shared" si="0"/>
        <v>Dark</v>
      </c>
      <c r="P25" t="str">
        <f>_xlfn.XLOOKUP(OrdersTable[[#This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IF(_xlfn.XLOOKUP(orders!C26,customers!$A$2:$A$1001,customers!$C$2:$C$1001,,0)=0," ",_xlfn.XLOOKUP(orders!C26,customers!$A$2:$A$1001,customers!$C$2:$C$1001,,0))</f>
        <v>cblofeldo@amazon.co.uk</v>
      </c>
      <c r="H26" s="2" t="str">
        <f>_xlfn.XLOOKUP(C26,customers!$A$2:$A$1001,customers!$G$2:$G$1001,,0)</f>
        <v>United States</v>
      </c>
      <c r="I26" t="str">
        <f>_xlfn.XLOOKUP(D26,products!$A$2:$A$49,products!$B$2:$B$49,,0)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1"/>
        <v>11.25</v>
      </c>
      <c r="N26" t="str">
        <f t="shared" si="2"/>
        <v>Arabica</v>
      </c>
      <c r="O26" t="str">
        <f t="shared" si="0"/>
        <v>Medium</v>
      </c>
      <c r="P26" t="str">
        <f>_xlfn.XLOOKUP(OrdersTable[[#This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IF(_xlfn.XLOOKUP(orders!C27,customers!$A$2:$A$1001,customers!$C$2:$C$1001,,0)=0," ",_xlfn.XLOOKUP(orders!C27,customers!$A$2:$A$1001,customers!$C$2:$C$1001,,0))</f>
        <v xml:space="preserve"> </v>
      </c>
      <c r="H27" s="2" t="str">
        <f>_xlfn.XLOOKUP(C27,customers!$A$2:$A$1001,customers!$G$2:$G$1001,,0)</f>
        <v>United States</v>
      </c>
      <c r="I27" t="str">
        <f>_xlfn.XLOOKUP(D27,products!$A$2:$A$49,products!$B$2:$B$49,,0)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1"/>
        <v>12.375</v>
      </c>
      <c r="N27" t="str">
        <f t="shared" si="2"/>
        <v>Excelsa</v>
      </c>
      <c r="O27" t="str">
        <f t="shared" si="0"/>
        <v>Medium</v>
      </c>
      <c r="P27" t="str">
        <f>_xlfn.XLOOKUP(OrdersTable[[#This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IF(_xlfn.XLOOKUP(orders!C28,customers!$A$2:$A$1001,customers!$C$2:$C$1001,,0)=0," ",_xlfn.XLOOKUP(orders!C28,customers!$A$2:$A$1001,customers!$C$2:$C$1001,,0))</f>
        <v>sshalesq@umich.edu</v>
      </c>
      <c r="H28" s="2" t="str">
        <f>_xlfn.XLOOKUP(C28,customers!$A$2:$A$1001,customers!$G$2:$G$1001,,0)</f>
        <v>United States</v>
      </c>
      <c r="I28" t="str">
        <f>_xlfn.XLOOKUP(D28,products!$A$2:$A$49,products!$B$2:$B$49,,0)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1"/>
        <v>27</v>
      </c>
      <c r="N28" t="str">
        <f t="shared" si="2"/>
        <v>Arabica</v>
      </c>
      <c r="O28" t="str">
        <f t="shared" si="0"/>
        <v>Medium</v>
      </c>
      <c r="P28" t="str">
        <f>_xlfn.XLOOKUP(OrdersTable[[#This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IF(_xlfn.XLOOKUP(orders!C29,customers!$A$2:$A$1001,customers!$C$2:$C$1001,,0)=0," ",_xlfn.XLOOKUP(orders!C29,customers!$A$2:$A$1001,customers!$C$2:$C$1001,,0))</f>
        <v>vdanneilr@mtv.com</v>
      </c>
      <c r="H29" s="2" t="str">
        <f>_xlfn.XLOOKUP(C29,customers!$A$2:$A$1001,customers!$G$2:$G$1001,,0)</f>
        <v>Ireland</v>
      </c>
      <c r="I29" t="str">
        <f>_xlfn.XLOOKUP(D29,products!$A$2:$A$49,products!$B$2:$B$49,,0)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1"/>
        <v>16.875</v>
      </c>
      <c r="N29" t="str">
        <f t="shared" si="2"/>
        <v>Arabica</v>
      </c>
      <c r="O29" t="str">
        <f t="shared" si="0"/>
        <v>Medium</v>
      </c>
      <c r="P29" t="str">
        <f>_xlfn.XLOOKUP(OrdersTable[[#This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IF(_xlfn.XLOOKUP(orders!C30,customers!$A$2:$A$1001,customers!$C$2:$C$1001,,0)=0," ",_xlfn.XLOOKUP(orders!C30,customers!$A$2:$A$1001,customers!$C$2:$C$1001,,0))</f>
        <v>tnewburys@usda.gov</v>
      </c>
      <c r="H30" s="2" t="str">
        <f>_xlfn.XLOOKUP(C30,customers!$A$2:$A$1001,customers!$G$2:$G$1001,,0)</f>
        <v>Ireland</v>
      </c>
      <c r="I30" t="str">
        <f>_xlfn.XLOOKUP(D30,products!$A$2:$A$49,products!$B$2:$B$49,,0)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1"/>
        <v>17.91</v>
      </c>
      <c r="N30" t="str">
        <f t="shared" si="2"/>
        <v>Arabica</v>
      </c>
      <c r="O30" t="str">
        <f t="shared" si="0"/>
        <v>Dark</v>
      </c>
      <c r="P30" t="str">
        <f>_xlfn.XLOOKUP(OrdersTable[[#This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IF(_xlfn.XLOOKUP(orders!C31,customers!$A$2:$A$1001,customers!$C$2:$C$1001,,0)=0," ",_xlfn.XLOOKUP(orders!C31,customers!$A$2:$A$1001,customers!$C$2:$C$1001,,0))</f>
        <v>mcalcuttt@baidu.com</v>
      </c>
      <c r="H31" s="2" t="str">
        <f>_xlfn.XLOOKUP(C31,customers!$A$2:$A$1001,customers!$G$2:$G$1001,,0)</f>
        <v>Ireland</v>
      </c>
      <c r="I31" t="str">
        <f>_xlfn.XLOOKUP(D31,products!$A$2:$A$49,products!$B$2:$B$49,,0)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1"/>
        <v>39.799999999999997</v>
      </c>
      <c r="N31" t="str">
        <f t="shared" si="2"/>
        <v>Arabica</v>
      </c>
      <c r="O31" t="str">
        <f t="shared" si="0"/>
        <v>Dark</v>
      </c>
      <c r="P31" t="str">
        <f>_xlfn.XLOOKUP(OrdersTable[[#This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IF(_xlfn.XLOOKUP(orders!C32,customers!$A$2:$A$1001,customers!$C$2:$C$1001,,0)=0," ",_xlfn.XLOOKUP(orders!C32,customers!$A$2:$A$1001,customers!$C$2:$C$1001,,0))</f>
        <v xml:space="preserve"> </v>
      </c>
      <c r="H32" s="2" t="str">
        <f>_xlfn.XLOOKUP(C32,customers!$A$2:$A$1001,customers!$G$2:$G$1001,,0)</f>
        <v>United States</v>
      </c>
      <c r="I32" t="str">
        <f>_xlfn.XLOOKUP(D32,products!$A$2:$A$49,products!$B$2:$B$49,,0)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1"/>
        <v>21.825000000000003</v>
      </c>
      <c r="N32" t="str">
        <f t="shared" si="2"/>
        <v>Liberica</v>
      </c>
      <c r="O32" t="str">
        <f t="shared" si="0"/>
        <v>Medium</v>
      </c>
      <c r="P32" t="str">
        <f>_xlfn.XLOOKUP(OrdersTable[[#This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IF(_xlfn.XLOOKUP(orders!C33,customers!$A$2:$A$1001,customers!$C$2:$C$1001,,0)=0," ",_xlfn.XLOOKUP(orders!C33,customers!$A$2:$A$1001,customers!$C$2:$C$1001,,0))</f>
        <v xml:space="preserve"> </v>
      </c>
      <c r="H33" s="2" t="str">
        <f>_xlfn.XLOOKUP(C33,customers!$A$2:$A$1001,customers!$G$2:$G$1001,,0)</f>
        <v>United States</v>
      </c>
      <c r="I33" t="str">
        <f>_xlfn.XLOOKUP(D33,products!$A$2:$A$49,products!$B$2:$B$49,,0)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1"/>
        <v>35.82</v>
      </c>
      <c r="N33" t="str">
        <f t="shared" si="2"/>
        <v>Arabica</v>
      </c>
      <c r="O33" t="str">
        <f t="shared" si="0"/>
        <v>Dark</v>
      </c>
      <c r="P33" t="str">
        <f>_xlfn.XLOOKUP(OrdersTable[[#This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IF(_xlfn.XLOOKUP(orders!C34,customers!$A$2:$A$1001,customers!$C$2:$C$1001,,0)=0," ",_xlfn.XLOOKUP(orders!C34,customers!$A$2:$A$1001,customers!$C$2:$C$1001,,0))</f>
        <v xml:space="preserve"> </v>
      </c>
      <c r="H34" s="2" t="str">
        <f>_xlfn.XLOOKUP(C34,customers!$A$2:$A$1001,customers!$G$2:$G$1001,,0)</f>
        <v>United States</v>
      </c>
      <c r="I34" t="str">
        <f>_xlfn.XLOOKUP(D34,products!$A$2:$A$49,products!$B$2:$B$49,,0)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1"/>
        <v>52.38</v>
      </c>
      <c r="N34" t="str">
        <f t="shared" si="2"/>
        <v>Liberica</v>
      </c>
      <c r="O34" t="str">
        <f t="shared" si="0"/>
        <v>Medium</v>
      </c>
      <c r="P34" t="str">
        <f>_xlfn.XLOOKUP(OrdersTable[[#This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IF(_xlfn.XLOOKUP(orders!C35,customers!$A$2:$A$1001,customers!$C$2:$C$1001,,0)=0," ",_xlfn.XLOOKUP(orders!C35,customers!$A$2:$A$1001,customers!$C$2:$C$1001,,0))</f>
        <v>ggatheralx@123-reg.co.uk</v>
      </c>
      <c r="H35" s="2" t="str">
        <f>_xlfn.XLOOKUP(C35,customers!$A$2:$A$1001,customers!$G$2:$G$1001,,0)</f>
        <v>United States</v>
      </c>
      <c r="I35" t="str">
        <f>_xlfn.XLOOKUP(D35,products!$A$2:$A$49,products!$B$2:$B$49,,0)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1"/>
        <v>23.774999999999999</v>
      </c>
      <c r="N35" t="str">
        <f t="shared" si="2"/>
        <v>Liberica</v>
      </c>
      <c r="O35" t="str">
        <f t="shared" si="0"/>
        <v>Light</v>
      </c>
      <c r="P35" t="str">
        <f>_xlfn.XLOOKUP(OrdersTable[[#This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IF(_xlfn.XLOOKUP(orders!C36,customers!$A$2:$A$1001,customers!$C$2:$C$1001,,0)=0," ",_xlfn.XLOOKUP(orders!C36,customers!$A$2:$A$1001,customers!$C$2:$C$1001,,0))</f>
        <v>uwelberryy@ebay.co.uk</v>
      </c>
      <c r="H36" s="2" t="str">
        <f>_xlfn.XLOOKUP(C36,customers!$A$2:$A$1001,customers!$G$2:$G$1001,,0)</f>
        <v>United Kingdom</v>
      </c>
      <c r="I36" t="str">
        <f>_xlfn.XLOOKUP(D36,products!$A$2:$A$49,products!$B$2:$B$49,,0)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1"/>
        <v>57.06</v>
      </c>
      <c r="N36" t="str">
        <f t="shared" si="2"/>
        <v>Liberica</v>
      </c>
      <c r="O36" t="str">
        <f t="shared" si="0"/>
        <v>Light</v>
      </c>
      <c r="P36" t="str">
        <f>_xlfn.XLOOKUP(OrdersTable[[#This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IF(_xlfn.XLOOKUP(orders!C37,customers!$A$2:$A$1001,customers!$C$2:$C$1001,,0)=0," ",_xlfn.XLOOKUP(orders!C37,customers!$A$2:$A$1001,customers!$C$2:$C$1001,,0))</f>
        <v>feilhartz@who.int</v>
      </c>
      <c r="H37" s="2" t="str">
        <f>_xlfn.XLOOKUP(C37,customers!$A$2:$A$1001,customers!$G$2:$G$1001,,0)</f>
        <v>United States</v>
      </c>
      <c r="I37" t="str">
        <f>_xlfn.XLOOKUP(D37,products!$A$2:$A$49,products!$B$2:$B$49,,0)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1"/>
        <v>35.82</v>
      </c>
      <c r="N37" t="str">
        <f t="shared" si="2"/>
        <v>Arabica</v>
      </c>
      <c r="O37" t="str">
        <f t="shared" si="0"/>
        <v>Dark</v>
      </c>
      <c r="P37" t="str">
        <f>_xlfn.XLOOKUP(OrdersTable[[#This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IF(_xlfn.XLOOKUP(orders!C38,customers!$A$2:$A$1001,customers!$C$2:$C$1001,,0)=0," ",_xlfn.XLOOKUP(orders!C38,customers!$A$2:$A$1001,customers!$C$2:$C$1001,,0))</f>
        <v>zponting10@altervista.org</v>
      </c>
      <c r="H38" s="2" t="str">
        <f>_xlfn.XLOOKUP(C38,customers!$A$2:$A$1001,customers!$G$2:$G$1001,,0)</f>
        <v>United States</v>
      </c>
      <c r="I38" t="str">
        <f>_xlfn.XLOOKUP(D38,products!$A$2:$A$49,products!$B$2:$B$49,,0)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1"/>
        <v>8.73</v>
      </c>
      <c r="N38" t="str">
        <f t="shared" si="2"/>
        <v>Liberica</v>
      </c>
      <c r="O38" t="str">
        <f t="shared" si="0"/>
        <v>Medium</v>
      </c>
      <c r="P38" t="str">
        <f>_xlfn.XLOOKUP(OrdersTable[[#This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IF(_xlfn.XLOOKUP(orders!C39,customers!$A$2:$A$1001,customers!$C$2:$C$1001,,0)=0," ",_xlfn.XLOOKUP(orders!C39,customers!$A$2:$A$1001,customers!$C$2:$C$1001,,0))</f>
        <v>sstrase11@booking.com</v>
      </c>
      <c r="H39" s="2" t="str">
        <f>_xlfn.XLOOKUP(C39,customers!$A$2:$A$1001,customers!$G$2:$G$1001,,0)</f>
        <v>United States</v>
      </c>
      <c r="I39" t="str">
        <f>_xlfn.XLOOKUP(D39,products!$A$2:$A$49,products!$B$2:$B$49,,0)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1"/>
        <v>28.53</v>
      </c>
      <c r="N39" t="str">
        <f t="shared" si="2"/>
        <v>Liberica</v>
      </c>
      <c r="O39" t="str">
        <f t="shared" si="0"/>
        <v>Light</v>
      </c>
      <c r="P39" t="str">
        <f>_xlfn.XLOOKUP(OrdersTable[[#This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IF(_xlfn.XLOOKUP(orders!C40,customers!$A$2:$A$1001,customers!$C$2:$C$1001,,0)=0," ",_xlfn.XLOOKUP(orders!C40,customers!$A$2:$A$1001,customers!$C$2:$C$1001,,0))</f>
        <v>dde12@unesco.org</v>
      </c>
      <c r="H40" s="2" t="str">
        <f>_xlfn.XLOOKUP(C40,customers!$A$2:$A$1001,customers!$G$2:$G$1001,,0)</f>
        <v>United States</v>
      </c>
      <c r="I40" t="str">
        <f>_xlfn.XLOOKUP(D40,products!$A$2:$A$49,products!$B$2:$B$49,,0)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1"/>
        <v>114.42499999999998</v>
      </c>
      <c r="N40" t="str">
        <f t="shared" si="2"/>
        <v>Robusta</v>
      </c>
      <c r="O40" t="str">
        <f t="shared" si="0"/>
        <v>Medium</v>
      </c>
      <c r="P40" t="str">
        <f>_xlfn.XLOOKUP(OrdersTable[[#This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IF(_xlfn.XLOOKUP(orders!C41,customers!$A$2:$A$1001,customers!$C$2:$C$1001,,0)=0," ",_xlfn.XLOOKUP(orders!C41,customers!$A$2:$A$1001,customers!$C$2:$C$1001,,0))</f>
        <v xml:space="preserve"> </v>
      </c>
      <c r="H41" s="2" t="str">
        <f>_xlfn.XLOOKUP(C41,customers!$A$2:$A$1001,customers!$G$2:$G$1001,,0)</f>
        <v>United States</v>
      </c>
      <c r="I41" t="str">
        <f>_xlfn.XLOOKUP(D41,products!$A$2:$A$49,products!$B$2:$B$49,,0)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1"/>
        <v>59.699999999999996</v>
      </c>
      <c r="N41" t="str">
        <f t="shared" si="2"/>
        <v>Robusta</v>
      </c>
      <c r="O41" t="str">
        <f t="shared" si="0"/>
        <v>Medium</v>
      </c>
      <c r="P41" t="str">
        <f>_xlfn.XLOOKUP(OrdersTable[[#This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IF(_xlfn.XLOOKUP(orders!C42,customers!$A$2:$A$1001,customers!$C$2:$C$1001,,0)=0," ",_xlfn.XLOOKUP(orders!C42,customers!$A$2:$A$1001,customers!$C$2:$C$1001,,0))</f>
        <v xml:space="preserve"> </v>
      </c>
      <c r="H42" s="2" t="str">
        <f>_xlfn.XLOOKUP(C42,customers!$A$2:$A$1001,customers!$G$2:$G$1001,,0)</f>
        <v>United States</v>
      </c>
      <c r="I42" t="str">
        <f>_xlfn.XLOOKUP(D42,products!$A$2:$A$49,products!$B$2:$B$49,,0)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1"/>
        <v>43.650000000000006</v>
      </c>
      <c r="N42" t="str">
        <f t="shared" si="2"/>
        <v>Liberica</v>
      </c>
      <c r="O42" t="str">
        <f t="shared" si="0"/>
        <v>Medium</v>
      </c>
      <c r="P42" t="str">
        <f>_xlfn.XLOOKUP(OrdersTable[[#This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IF(_xlfn.XLOOKUP(orders!C43,customers!$A$2:$A$1001,customers!$C$2:$C$1001,,0)=0," ",_xlfn.XLOOKUP(orders!C43,customers!$A$2:$A$1001,customers!$C$2:$C$1001,,0))</f>
        <v>lyeoland15@pbs.org</v>
      </c>
      <c r="H43" s="2" t="str">
        <f>_xlfn.XLOOKUP(C43,customers!$A$2:$A$1001,customers!$G$2:$G$1001,,0)</f>
        <v>United States</v>
      </c>
      <c r="I43" t="str">
        <f>_xlfn.XLOOKUP(D43,products!$A$2:$A$49,products!$B$2:$B$49,,0)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1"/>
        <v>7.29</v>
      </c>
      <c r="N43" t="str">
        <f t="shared" si="2"/>
        <v>Excelsa</v>
      </c>
      <c r="O43" t="str">
        <f t="shared" si="0"/>
        <v>Dark</v>
      </c>
      <c r="P43" t="str">
        <f>_xlfn.XLOOKUP(OrdersTable[[#This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IF(_xlfn.XLOOKUP(orders!C44,customers!$A$2:$A$1001,customers!$C$2:$C$1001,,0)=0," ",_xlfn.XLOOKUP(orders!C44,customers!$A$2:$A$1001,customers!$C$2:$C$1001,,0))</f>
        <v>atolworthy16@toplist.cz</v>
      </c>
      <c r="H44" s="2" t="str">
        <f>_xlfn.XLOOKUP(C44,customers!$A$2:$A$1001,customers!$G$2:$G$1001,,0)</f>
        <v>United States</v>
      </c>
      <c r="I44" t="str">
        <f>_xlfn.XLOOKUP(D44,products!$A$2:$A$49,products!$B$2:$B$49,,0)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1"/>
        <v>8.0549999999999997</v>
      </c>
      <c r="N44" t="str">
        <f t="shared" si="2"/>
        <v>Robusta</v>
      </c>
      <c r="O44" t="str">
        <f t="shared" si="0"/>
        <v>Dark</v>
      </c>
      <c r="P44" t="str">
        <f>_xlfn.XLOOKUP(OrdersTable[[#This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IF(_xlfn.XLOOKUP(orders!C45,customers!$A$2:$A$1001,customers!$C$2:$C$1001,,0)=0," ",_xlfn.XLOOKUP(orders!C45,customers!$A$2:$A$1001,customers!$C$2:$C$1001,,0))</f>
        <v xml:space="preserve"> </v>
      </c>
      <c r="H45" s="2" t="str">
        <f>_xlfn.XLOOKUP(C45,customers!$A$2:$A$1001,customers!$G$2:$G$1001,,0)</f>
        <v>United States</v>
      </c>
      <c r="I45" t="str">
        <f>_xlfn.XLOOKUP(D45,products!$A$2:$A$49,products!$B$2:$B$49,,0)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1"/>
        <v>72.91</v>
      </c>
      <c r="N45" t="str">
        <f t="shared" si="2"/>
        <v>Liberica</v>
      </c>
      <c r="O45" t="str">
        <f t="shared" si="0"/>
        <v>Light</v>
      </c>
      <c r="P45" t="str">
        <f>_xlfn.XLOOKUP(OrdersTable[[#This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IF(_xlfn.XLOOKUP(orders!C46,customers!$A$2:$A$1001,customers!$C$2:$C$1001,,0)=0," ",_xlfn.XLOOKUP(orders!C46,customers!$A$2:$A$1001,customers!$C$2:$C$1001,,0))</f>
        <v>obaudassi18@seesaa.net</v>
      </c>
      <c r="H46" s="2" t="str">
        <f>_xlfn.XLOOKUP(C46,customers!$A$2:$A$1001,customers!$G$2:$G$1001,,0)</f>
        <v>United States</v>
      </c>
      <c r="I46" t="str">
        <f>_xlfn.XLOOKUP(D46,products!$A$2:$A$49,products!$B$2:$B$49,,0)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1"/>
        <v>16.5</v>
      </c>
      <c r="N46" t="str">
        <f t="shared" si="2"/>
        <v>Excelsa</v>
      </c>
      <c r="O46" t="str">
        <f t="shared" si="0"/>
        <v>Medium</v>
      </c>
      <c r="P46" t="str">
        <f>_xlfn.XLOOKUP(OrdersTable[[#This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IF(_xlfn.XLOOKUP(orders!C47,customers!$A$2:$A$1001,customers!$C$2:$C$1001,,0)=0," ",_xlfn.XLOOKUP(orders!C47,customers!$A$2:$A$1001,customers!$C$2:$C$1001,,0))</f>
        <v>pkingsbury19@comcast.net</v>
      </c>
      <c r="H47" s="2" t="str">
        <f>_xlfn.XLOOKUP(C47,customers!$A$2:$A$1001,customers!$G$2:$G$1001,,0)</f>
        <v>United States</v>
      </c>
      <c r="I47" t="str">
        <f>_xlfn.XLOOKUP(D47,products!$A$2:$A$49,products!$B$2:$B$49,,0)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1"/>
        <v>178.70999999999998</v>
      </c>
      <c r="N47" t="str">
        <f t="shared" si="2"/>
        <v>Liberica</v>
      </c>
      <c r="O47" t="str">
        <f t="shared" si="0"/>
        <v>Dark</v>
      </c>
      <c r="P47" t="str">
        <f>_xlfn.XLOOKUP(OrdersTable[[#This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IF(_xlfn.XLOOKUP(orders!C48,customers!$A$2:$A$1001,customers!$C$2:$C$1001,,0)=0," ",_xlfn.XLOOKUP(orders!C48,customers!$A$2:$A$1001,customers!$C$2:$C$1001,,0))</f>
        <v xml:space="preserve"> </v>
      </c>
      <c r="H48" s="2" t="str">
        <f>_xlfn.XLOOKUP(C48,customers!$A$2:$A$1001,customers!$G$2:$G$1001,,0)</f>
        <v>United States</v>
      </c>
      <c r="I48" t="str">
        <f>_xlfn.XLOOKUP(D48,products!$A$2:$A$49,products!$B$2:$B$49,,0)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1"/>
        <v>63.249999999999993</v>
      </c>
      <c r="N48" t="str">
        <f t="shared" si="2"/>
        <v>Excelsa</v>
      </c>
      <c r="O48" t="str">
        <f t="shared" si="0"/>
        <v>Medium</v>
      </c>
      <c r="P48" t="str">
        <f>_xlfn.XLOOKUP(OrdersTable[[#This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IF(_xlfn.XLOOKUP(orders!C49,customers!$A$2:$A$1001,customers!$C$2:$C$1001,,0)=0," ",_xlfn.XLOOKUP(orders!C49,customers!$A$2:$A$1001,customers!$C$2:$C$1001,,0))</f>
        <v>acurley1b@hao123.com</v>
      </c>
      <c r="H49" s="2" t="str">
        <f>_xlfn.XLOOKUP(C49,customers!$A$2:$A$1001,customers!$G$2:$G$1001,,0)</f>
        <v>United States</v>
      </c>
      <c r="I49" t="str">
        <f>_xlfn.XLOOKUP(D49,products!$A$2:$A$49,products!$B$2:$B$49,,0)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1"/>
        <v>7.77</v>
      </c>
      <c r="N49" t="str">
        <f t="shared" si="2"/>
        <v>Arabica</v>
      </c>
      <c r="O49" t="str">
        <f t="shared" si="0"/>
        <v>Light</v>
      </c>
      <c r="P49" t="str">
        <f>_xlfn.XLOOKUP(OrdersTable[[#This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IF(_xlfn.XLOOKUP(orders!C50,customers!$A$2:$A$1001,customers!$C$2:$C$1001,,0)=0," ",_xlfn.XLOOKUP(orders!C50,customers!$A$2:$A$1001,customers!$C$2:$C$1001,,0))</f>
        <v>rmcgilvary1c@tamu.edu</v>
      </c>
      <c r="H50" s="2" t="str">
        <f>_xlfn.XLOOKUP(C50,customers!$A$2:$A$1001,customers!$G$2:$G$1001,,0)</f>
        <v>United States</v>
      </c>
      <c r="I50" t="str">
        <f>_xlfn.XLOOKUP(D50,products!$A$2:$A$49,products!$B$2:$B$49,,0)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1"/>
        <v>91.539999999999992</v>
      </c>
      <c r="N50" t="str">
        <f t="shared" si="2"/>
        <v>Arabica</v>
      </c>
      <c r="O50" t="str">
        <f t="shared" si="0"/>
        <v>Dark</v>
      </c>
      <c r="P50" t="str">
        <f>_xlfn.XLOOKUP(OrdersTable[[#This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IF(_xlfn.XLOOKUP(orders!C51,customers!$A$2:$A$1001,customers!$C$2:$C$1001,,0)=0," ",_xlfn.XLOOKUP(orders!C51,customers!$A$2:$A$1001,customers!$C$2:$C$1001,,0))</f>
        <v>ipikett1d@xinhuanet.com</v>
      </c>
      <c r="H51" s="2" t="str">
        <f>_xlfn.XLOOKUP(C51,customers!$A$2:$A$1001,customers!$G$2:$G$1001,,0)</f>
        <v>United States</v>
      </c>
      <c r="I51" t="str">
        <f>_xlfn.XLOOKUP(D51,products!$A$2:$A$49,products!$B$2:$B$49,,0)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1"/>
        <v>38.849999999999994</v>
      </c>
      <c r="N51" t="str">
        <f t="shared" si="2"/>
        <v>Arabica</v>
      </c>
      <c r="O51" t="str">
        <f t="shared" si="0"/>
        <v>Light</v>
      </c>
      <c r="P51" t="str">
        <f>_xlfn.XLOOKUP(OrdersTable[[#This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IF(_xlfn.XLOOKUP(orders!C52,customers!$A$2:$A$1001,customers!$C$2:$C$1001,,0)=0," ",_xlfn.XLOOKUP(orders!C52,customers!$A$2:$A$1001,customers!$C$2:$C$1001,,0))</f>
        <v>ibouldon1e@gizmodo.com</v>
      </c>
      <c r="H52" s="2" t="str">
        <f>_xlfn.XLOOKUP(C52,customers!$A$2:$A$1001,customers!$G$2:$G$1001,,0)</f>
        <v>United States</v>
      </c>
      <c r="I52" t="str">
        <f>_xlfn.XLOOKUP(D52,products!$A$2:$A$49,products!$B$2:$B$49,,0)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1"/>
        <v>15.54</v>
      </c>
      <c r="N52" t="str">
        <f t="shared" si="2"/>
        <v>Liberica</v>
      </c>
      <c r="O52" t="str">
        <f t="shared" si="0"/>
        <v>Dark</v>
      </c>
      <c r="P52" t="str">
        <f>_xlfn.XLOOKUP(OrdersTable[[#This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IF(_xlfn.XLOOKUP(orders!C53,customers!$A$2:$A$1001,customers!$C$2:$C$1001,,0)=0," ",_xlfn.XLOOKUP(orders!C53,customers!$A$2:$A$1001,customers!$C$2:$C$1001,,0))</f>
        <v>kflanders1f@over-blog.com</v>
      </c>
      <c r="H53" s="2" t="str">
        <f>_xlfn.XLOOKUP(C53,customers!$A$2:$A$1001,customers!$G$2:$G$1001,,0)</f>
        <v>Ireland</v>
      </c>
      <c r="I53" t="str">
        <f>_xlfn.XLOOKUP(D53,products!$A$2:$A$49,products!$B$2:$B$49,,0)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1"/>
        <v>145.82</v>
      </c>
      <c r="N53" t="str">
        <f t="shared" si="2"/>
        <v>Liberica</v>
      </c>
      <c r="O53" t="str">
        <f t="shared" si="0"/>
        <v>Light</v>
      </c>
      <c r="P53" t="str">
        <f>_xlfn.XLOOKUP(OrdersTable[[#This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IF(_xlfn.XLOOKUP(orders!C54,customers!$A$2:$A$1001,customers!$C$2:$C$1001,,0)=0," ",_xlfn.XLOOKUP(orders!C54,customers!$A$2:$A$1001,customers!$C$2:$C$1001,,0))</f>
        <v>hmattioli1g@webmd.com</v>
      </c>
      <c r="H54" s="2" t="str">
        <f>_xlfn.XLOOKUP(C54,customers!$A$2:$A$1001,customers!$G$2:$G$1001,,0)</f>
        <v>United Kingdom</v>
      </c>
      <c r="I54" t="str">
        <f>_xlfn.XLOOKUP(D54,products!$A$2:$A$49,products!$B$2:$B$49,,0)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1"/>
        <v>29.849999999999998</v>
      </c>
      <c r="N54" t="str">
        <f t="shared" si="2"/>
        <v>Robusta</v>
      </c>
      <c r="O54" t="str">
        <f t="shared" si="0"/>
        <v>Medium</v>
      </c>
      <c r="P54" t="str">
        <f>_xlfn.XLOOKUP(OrdersTable[[#This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IF(_xlfn.XLOOKUP(orders!C55,customers!$A$2:$A$1001,customers!$C$2:$C$1001,,0)=0," ",_xlfn.XLOOKUP(orders!C55,customers!$A$2:$A$1001,customers!$C$2:$C$1001,,0))</f>
        <v>hmattioli1g@webmd.com</v>
      </c>
      <c r="H55" s="2" t="str">
        <f>_xlfn.XLOOKUP(C55,customers!$A$2:$A$1001,customers!$G$2:$G$1001,,0)</f>
        <v>United Kingdom</v>
      </c>
      <c r="I55" t="str">
        <f>_xlfn.XLOOKUP(D55,products!$A$2:$A$49,products!$B$2:$B$49,,0)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1"/>
        <v>72.91</v>
      </c>
      <c r="N55" t="str">
        <f t="shared" si="2"/>
        <v>Liberica</v>
      </c>
      <c r="O55" t="str">
        <f t="shared" si="0"/>
        <v>Light</v>
      </c>
      <c r="P55" t="str">
        <f>_xlfn.XLOOKUP(OrdersTable[[#This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IF(_xlfn.XLOOKUP(orders!C56,customers!$A$2:$A$1001,customers!$C$2:$C$1001,,0)=0," ",_xlfn.XLOOKUP(orders!C56,customers!$A$2:$A$1001,customers!$C$2:$C$1001,,0))</f>
        <v>agillard1i@issuu.com</v>
      </c>
      <c r="H56" s="2" t="str">
        <f>_xlfn.XLOOKUP(C56,customers!$A$2:$A$1001,customers!$G$2:$G$1001,,0)</f>
        <v>United States</v>
      </c>
      <c r="I56" t="str">
        <f>_xlfn.XLOOKUP(D56,products!$A$2:$A$49,products!$B$2:$B$49,,0)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1"/>
        <v>72.75</v>
      </c>
      <c r="N56" t="str">
        <f t="shared" si="2"/>
        <v>Liberica</v>
      </c>
      <c r="O56" t="str">
        <f t="shared" si="0"/>
        <v>Medium</v>
      </c>
      <c r="P56" t="str">
        <f>_xlfn.XLOOKUP(OrdersTable[[#This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IF(_xlfn.XLOOKUP(orders!C57,customers!$A$2:$A$1001,customers!$C$2:$C$1001,,0)=0," ",_xlfn.XLOOKUP(orders!C57,customers!$A$2:$A$1001,customers!$C$2:$C$1001,,0))</f>
        <v xml:space="preserve"> </v>
      </c>
      <c r="H57" s="2" t="str">
        <f>_xlfn.XLOOKUP(C57,customers!$A$2:$A$1001,customers!$G$2:$G$1001,,0)</f>
        <v>United States</v>
      </c>
      <c r="I57" t="str">
        <f>_xlfn.XLOOKUP(D57,products!$A$2:$A$49,products!$B$2:$B$49,,0)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1"/>
        <v>47.55</v>
      </c>
      <c r="N57" t="str">
        <f t="shared" si="2"/>
        <v>Liberica</v>
      </c>
      <c r="O57" t="str">
        <f t="shared" si="0"/>
        <v>Light</v>
      </c>
      <c r="P57" t="str">
        <f>_xlfn.XLOOKUP(OrdersTable[[#This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IF(_xlfn.XLOOKUP(orders!C58,customers!$A$2:$A$1001,customers!$C$2:$C$1001,,0)=0," ",_xlfn.XLOOKUP(orders!C58,customers!$A$2:$A$1001,customers!$C$2:$C$1001,,0))</f>
        <v>tgrizard1k@odnoklassniki.ru</v>
      </c>
      <c r="H58" s="2" t="str">
        <f>_xlfn.XLOOKUP(C58,customers!$A$2:$A$1001,customers!$G$2:$G$1001,,0)</f>
        <v>United States</v>
      </c>
      <c r="I58" t="str">
        <f>_xlfn.XLOOKUP(D58,products!$A$2:$A$49,products!$B$2:$B$49,,0)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1"/>
        <v>10.935</v>
      </c>
      <c r="N58" t="str">
        <f t="shared" si="2"/>
        <v>Excelsa</v>
      </c>
      <c r="O58" t="str">
        <f t="shared" si="0"/>
        <v>Dark</v>
      </c>
      <c r="P58" t="str">
        <f>_xlfn.XLOOKUP(OrdersTable[[#This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IF(_xlfn.XLOOKUP(orders!C59,customers!$A$2:$A$1001,customers!$C$2:$C$1001,,0)=0," ",_xlfn.XLOOKUP(orders!C59,customers!$A$2:$A$1001,customers!$C$2:$C$1001,,0))</f>
        <v>rrelton1l@stanford.edu</v>
      </c>
      <c r="H59" s="2" t="str">
        <f>_xlfn.XLOOKUP(C59,customers!$A$2:$A$1001,customers!$G$2:$G$1001,,0)</f>
        <v>United States</v>
      </c>
      <c r="I59" t="str">
        <f>_xlfn.XLOOKUP(D59,products!$A$2:$A$49,products!$B$2:$B$49,,0)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1"/>
        <v>59.4</v>
      </c>
      <c r="N59" t="str">
        <f t="shared" si="2"/>
        <v>Excelsa</v>
      </c>
      <c r="O59" t="str">
        <f t="shared" si="0"/>
        <v>Light</v>
      </c>
      <c r="P59" t="str">
        <f>_xlfn.XLOOKUP(OrdersTable[[#This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IF(_xlfn.XLOOKUP(orders!C60,customers!$A$2:$A$1001,customers!$C$2:$C$1001,,0)=0," ",_xlfn.XLOOKUP(orders!C60,customers!$A$2:$A$1001,customers!$C$2:$C$1001,,0))</f>
        <v xml:space="preserve"> </v>
      </c>
      <c r="H60" s="2" t="str">
        <f>_xlfn.XLOOKUP(C60,customers!$A$2:$A$1001,customers!$G$2:$G$1001,,0)</f>
        <v>United States</v>
      </c>
      <c r="I60" t="str">
        <f>_xlfn.XLOOKUP(D60,products!$A$2:$A$49,products!$B$2:$B$49,,0)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1"/>
        <v>89.35499999999999</v>
      </c>
      <c r="N60" t="str">
        <f t="shared" si="2"/>
        <v>Liberica</v>
      </c>
      <c r="O60" t="str">
        <f t="shared" si="0"/>
        <v>Dark</v>
      </c>
      <c r="P60" t="str">
        <f>_xlfn.XLOOKUP(OrdersTable[[#This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IF(_xlfn.XLOOKUP(orders!C61,customers!$A$2:$A$1001,customers!$C$2:$C$1001,,0)=0," ",_xlfn.XLOOKUP(orders!C61,customers!$A$2:$A$1001,customers!$C$2:$C$1001,,0))</f>
        <v>sgilroy1n@eepurl.com</v>
      </c>
      <c r="H61" s="2" t="str">
        <f>_xlfn.XLOOKUP(C61,customers!$A$2:$A$1001,customers!$G$2:$G$1001,,0)</f>
        <v>United States</v>
      </c>
      <c r="I61" t="str">
        <f>_xlfn.XLOOKUP(D61,products!$A$2:$A$49,products!$B$2:$B$49,,0)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1"/>
        <v>26.19</v>
      </c>
      <c r="N61" t="str">
        <f t="shared" si="2"/>
        <v>Liberica</v>
      </c>
      <c r="O61" t="str">
        <f t="shared" si="0"/>
        <v>Medium</v>
      </c>
      <c r="P61" t="str">
        <f>_xlfn.XLOOKUP(OrdersTable[[#This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IF(_xlfn.XLOOKUP(orders!C62,customers!$A$2:$A$1001,customers!$C$2:$C$1001,,0)=0," ",_xlfn.XLOOKUP(orders!C62,customers!$A$2:$A$1001,customers!$C$2:$C$1001,,0))</f>
        <v>ccottingham1o@wikipedia.org</v>
      </c>
      <c r="H62" s="2" t="str">
        <f>_xlfn.XLOOKUP(C62,customers!$A$2:$A$1001,customers!$G$2:$G$1001,,0)</f>
        <v>United States</v>
      </c>
      <c r="I62" t="str">
        <f>_xlfn.XLOOKUP(D62,products!$A$2:$A$49,products!$B$2:$B$49,,0)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1"/>
        <v>114.42499999999998</v>
      </c>
      <c r="N62" t="str">
        <f t="shared" si="2"/>
        <v>Arabica</v>
      </c>
      <c r="O62" t="str">
        <f t="shared" si="0"/>
        <v>Dark</v>
      </c>
      <c r="P62" t="str">
        <f>_xlfn.XLOOKUP(OrdersTable[[#This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IF(_xlfn.XLOOKUP(orders!C63,customers!$A$2:$A$1001,customers!$C$2:$C$1001,,0)=0," ",_xlfn.XLOOKUP(orders!C63,customers!$A$2:$A$1001,customers!$C$2:$C$1001,,0))</f>
        <v xml:space="preserve"> </v>
      </c>
      <c r="H63" s="2" t="str">
        <f>_xlfn.XLOOKUP(C63,customers!$A$2:$A$1001,customers!$G$2:$G$1001,,0)</f>
        <v>United Kingdom</v>
      </c>
      <c r="I63" t="str">
        <f>_xlfn.XLOOKUP(D63,products!$A$2:$A$49,products!$B$2:$B$49,,0)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1"/>
        <v>26.849999999999994</v>
      </c>
      <c r="N63" t="str">
        <f t="shared" si="2"/>
        <v>Robusta</v>
      </c>
      <c r="O63" t="str">
        <f t="shared" si="0"/>
        <v>Dark</v>
      </c>
      <c r="P63" t="str">
        <f>_xlfn.XLOOKUP(OrdersTable[[#This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IF(_xlfn.XLOOKUP(orders!C64,customers!$A$2:$A$1001,customers!$C$2:$C$1001,,0)=0," ",_xlfn.XLOOKUP(orders!C64,customers!$A$2:$A$1001,customers!$C$2:$C$1001,,0))</f>
        <v xml:space="preserve"> </v>
      </c>
      <c r="H64" s="2" t="str">
        <f>_xlfn.XLOOKUP(C64,customers!$A$2:$A$1001,customers!$G$2:$G$1001,,0)</f>
        <v>United States</v>
      </c>
      <c r="I64" t="str">
        <f>_xlfn.XLOOKUP(D64,products!$A$2:$A$49,products!$B$2:$B$49,,0)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1"/>
        <v>23.774999999999999</v>
      </c>
      <c r="N64" t="str">
        <f t="shared" si="2"/>
        <v>Liberica</v>
      </c>
      <c r="O64" t="str">
        <f t="shared" si="0"/>
        <v>Light</v>
      </c>
      <c r="P64" t="str">
        <f>_xlfn.XLOOKUP(OrdersTable[[#This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IF(_xlfn.XLOOKUP(orders!C65,customers!$A$2:$A$1001,customers!$C$2:$C$1001,,0)=0," ",_xlfn.XLOOKUP(orders!C65,customers!$A$2:$A$1001,customers!$C$2:$C$1001,,0))</f>
        <v>adykes1r@eventbrite.com</v>
      </c>
      <c r="H65" s="2" t="str">
        <f>_xlfn.XLOOKUP(C65,customers!$A$2:$A$1001,customers!$G$2:$G$1001,,0)</f>
        <v>United States</v>
      </c>
      <c r="I65" t="str">
        <f>_xlfn.XLOOKUP(D65,products!$A$2:$A$49,products!$B$2:$B$49,,0)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1"/>
        <v>6.75</v>
      </c>
      <c r="N65" t="str">
        <f t="shared" si="2"/>
        <v>Arabica</v>
      </c>
      <c r="O65" t="str">
        <f t="shared" si="0"/>
        <v>Medium</v>
      </c>
      <c r="P65" t="str">
        <f>_xlfn.XLOOKUP(OrdersTable[[#This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IF(_xlfn.XLOOKUP(orders!C66,customers!$A$2:$A$1001,customers!$C$2:$C$1001,,0)=0," ",_xlfn.XLOOKUP(orders!C66,customers!$A$2:$A$1001,customers!$C$2:$C$1001,,0))</f>
        <v xml:space="preserve"> </v>
      </c>
      <c r="H66" s="2" t="str">
        <f>_xlfn.XLOOKUP(C66,customers!$A$2:$A$1001,customers!$G$2:$G$1001,,0)</f>
        <v>United States</v>
      </c>
      <c r="I66" t="str">
        <f>_xlfn.XLOOKUP(D66,products!$A$2:$A$49,products!$B$2:$B$49,,0)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1"/>
        <v>35.82</v>
      </c>
      <c r="N66" t="str">
        <f t="shared" si="2"/>
        <v>Robusta</v>
      </c>
      <c r="O66" t="str">
        <f t="shared" ref="O66:O129" si="3">IF(J66="M","Medium",IF(J66="L","Light",IF(J66="D","Dark","")))</f>
        <v>Medium</v>
      </c>
      <c r="P66" t="str">
        <f>_xlfn.XLOOKUP(OrdersTable[[#This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IF(_xlfn.XLOOKUP(orders!C67,customers!$A$2:$A$1001,customers!$C$2:$C$1001,,0)=0," ",_xlfn.XLOOKUP(orders!C67,customers!$A$2:$A$1001,customers!$C$2:$C$1001,,0))</f>
        <v>acockrem1t@engadget.com</v>
      </c>
      <c r="H67" s="2" t="str">
        <f>_xlfn.XLOOKUP(C67,customers!$A$2:$A$1001,customers!$G$2:$G$1001,,0)</f>
        <v>United States</v>
      </c>
      <c r="I67" t="str">
        <f>_xlfn.XLOOKUP(D67,products!$A$2:$A$49,products!$B$2:$B$49,,0)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4">SUM(L67*E67)</f>
        <v>82.339999999999989</v>
      </c>
      <c r="N67" t="str">
        <f t="shared" ref="N67:N130" si="5">IF(I67="Rob","Robusta",IF(I67="Exc","Excelsa",IF(I67="Ara","Arabica",IF(I67="Lib","Liberica"))))</f>
        <v>Robusta</v>
      </c>
      <c r="O67" t="str">
        <f t="shared" si="3"/>
        <v>Dark</v>
      </c>
      <c r="P67" t="str">
        <f>_xlfn.XLOOKUP(OrdersTable[[#This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IF(_xlfn.XLOOKUP(orders!C68,customers!$A$2:$A$1001,customers!$C$2:$C$1001,,0)=0," ",_xlfn.XLOOKUP(orders!C68,customers!$A$2:$A$1001,customers!$C$2:$C$1001,,0))</f>
        <v>bumpleby1u@soundcloud.com</v>
      </c>
      <c r="H68" s="2" t="str">
        <f>_xlfn.XLOOKUP(C68,customers!$A$2:$A$1001,customers!$G$2:$G$1001,,0)</f>
        <v>United States</v>
      </c>
      <c r="I68" t="str">
        <f>_xlfn.XLOOKUP(D68,products!$A$2:$A$49,products!$B$2:$B$49,,0)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4"/>
        <v>7.169999999999999</v>
      </c>
      <c r="N68" t="str">
        <f t="shared" si="5"/>
        <v>Robusta</v>
      </c>
      <c r="O68" t="str">
        <f t="shared" si="3"/>
        <v>Light</v>
      </c>
      <c r="P68" t="str">
        <f>_xlfn.XLOOKUP(OrdersTable[[#This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IF(_xlfn.XLOOKUP(orders!C69,customers!$A$2:$A$1001,customers!$C$2:$C$1001,,0)=0," ",_xlfn.XLOOKUP(orders!C69,customers!$A$2:$A$1001,customers!$C$2:$C$1001,,0))</f>
        <v>nsaleway1v@dedecms.com</v>
      </c>
      <c r="H69" s="2" t="str">
        <f>_xlfn.XLOOKUP(C69,customers!$A$2:$A$1001,customers!$G$2:$G$1001,,0)</f>
        <v>United States</v>
      </c>
      <c r="I69" t="str">
        <f>_xlfn.XLOOKUP(D69,products!$A$2:$A$49,products!$B$2:$B$49,,0)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4"/>
        <v>9.51</v>
      </c>
      <c r="N69" t="str">
        <f t="shared" si="5"/>
        <v>Liberica</v>
      </c>
      <c r="O69" t="str">
        <f t="shared" si="3"/>
        <v>Light</v>
      </c>
      <c r="P69" t="str">
        <f>_xlfn.XLOOKUP(OrdersTable[[#This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IF(_xlfn.XLOOKUP(orders!C70,customers!$A$2:$A$1001,customers!$C$2:$C$1001,,0)=0," ",_xlfn.XLOOKUP(orders!C70,customers!$A$2:$A$1001,customers!$C$2:$C$1001,,0))</f>
        <v>hgoulter1w@abc.net.au</v>
      </c>
      <c r="H70" s="2" t="str">
        <f>_xlfn.XLOOKUP(C70,customers!$A$2:$A$1001,customers!$G$2:$G$1001,,0)</f>
        <v>United States</v>
      </c>
      <c r="I70" t="str">
        <f>_xlfn.XLOOKUP(D70,products!$A$2:$A$49,products!$B$2:$B$49,,0)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4"/>
        <v>2.9849999999999999</v>
      </c>
      <c r="N70" t="str">
        <f t="shared" si="5"/>
        <v>Robusta</v>
      </c>
      <c r="O70" t="str">
        <f t="shared" si="3"/>
        <v>Medium</v>
      </c>
      <c r="P70" t="str">
        <f>_xlfn.XLOOKUP(OrdersTable[[#This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IF(_xlfn.XLOOKUP(orders!C71,customers!$A$2:$A$1001,customers!$C$2:$C$1001,,0)=0," ",_xlfn.XLOOKUP(orders!C71,customers!$A$2:$A$1001,customers!$C$2:$C$1001,,0))</f>
        <v>grizzello1x@symantec.com</v>
      </c>
      <c r="H71" s="2" t="str">
        <f>_xlfn.XLOOKUP(C71,customers!$A$2:$A$1001,customers!$G$2:$G$1001,,0)</f>
        <v>United Kingdom</v>
      </c>
      <c r="I71" t="str">
        <f>_xlfn.XLOOKUP(D71,products!$A$2:$A$49,products!$B$2:$B$49,,0)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4"/>
        <v>59.699999999999996</v>
      </c>
      <c r="N71" t="str">
        <f t="shared" si="5"/>
        <v>Robusta</v>
      </c>
      <c r="O71" t="str">
        <f t="shared" si="3"/>
        <v>Medium</v>
      </c>
      <c r="P71" t="str">
        <f>_xlfn.XLOOKUP(OrdersTable[[#This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IF(_xlfn.XLOOKUP(orders!C72,customers!$A$2:$A$1001,customers!$C$2:$C$1001,,0)=0," ",_xlfn.XLOOKUP(orders!C72,customers!$A$2:$A$1001,customers!$C$2:$C$1001,,0))</f>
        <v>slist1y@mapquest.com</v>
      </c>
      <c r="H72" s="2" t="str">
        <f>_xlfn.XLOOKUP(C72,customers!$A$2:$A$1001,customers!$G$2:$G$1001,,0)</f>
        <v>United States</v>
      </c>
      <c r="I72" t="str">
        <f>_xlfn.XLOOKUP(D72,products!$A$2:$A$49,products!$B$2:$B$49,,0)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4"/>
        <v>136.61999999999998</v>
      </c>
      <c r="N72" t="str">
        <f t="shared" si="5"/>
        <v>Excelsa</v>
      </c>
      <c r="O72" t="str">
        <f t="shared" si="3"/>
        <v>Light</v>
      </c>
      <c r="P72" t="str">
        <f>_xlfn.XLOOKUP(OrdersTable[[#This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IF(_xlfn.XLOOKUP(orders!C73,customers!$A$2:$A$1001,customers!$C$2:$C$1001,,0)=0," ",_xlfn.XLOOKUP(orders!C73,customers!$A$2:$A$1001,customers!$C$2:$C$1001,,0))</f>
        <v>sedmondson1z@theguardian.com</v>
      </c>
      <c r="H73" s="2" t="str">
        <f>_xlfn.XLOOKUP(C73,customers!$A$2:$A$1001,customers!$G$2:$G$1001,,0)</f>
        <v>Ireland</v>
      </c>
      <c r="I73" t="str">
        <f>_xlfn.XLOOKUP(D73,products!$A$2:$A$49,products!$B$2:$B$49,,0)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4"/>
        <v>9.51</v>
      </c>
      <c r="N73" t="str">
        <f t="shared" si="5"/>
        <v>Liberica</v>
      </c>
      <c r="O73" t="str">
        <f t="shared" si="3"/>
        <v>Light</v>
      </c>
      <c r="P73" t="str">
        <f>_xlfn.XLOOKUP(OrdersTable[[#This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IF(_xlfn.XLOOKUP(orders!C74,customers!$A$2:$A$1001,customers!$C$2:$C$1001,,0)=0," ",_xlfn.XLOOKUP(orders!C74,customers!$A$2:$A$1001,customers!$C$2:$C$1001,,0))</f>
        <v xml:space="preserve"> </v>
      </c>
      <c r="H74" s="2" t="str">
        <f>_xlfn.XLOOKUP(C74,customers!$A$2:$A$1001,customers!$G$2:$G$1001,,0)</f>
        <v>United States</v>
      </c>
      <c r="I74" t="str">
        <f>_xlfn.XLOOKUP(D74,products!$A$2:$A$49,products!$B$2:$B$49,,0)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4"/>
        <v>77.624999999999986</v>
      </c>
      <c r="N74" t="str">
        <f t="shared" si="5"/>
        <v>Arabica</v>
      </c>
      <c r="O74" t="str">
        <f t="shared" si="3"/>
        <v>Medium</v>
      </c>
      <c r="P74" t="str">
        <f>_xlfn.XLOOKUP(OrdersTable[[#This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IF(_xlfn.XLOOKUP(orders!C75,customers!$A$2:$A$1001,customers!$C$2:$C$1001,,0)=0," ",_xlfn.XLOOKUP(orders!C75,customers!$A$2:$A$1001,customers!$C$2:$C$1001,,0))</f>
        <v xml:space="preserve"> </v>
      </c>
      <c r="H75" s="2" t="str">
        <f>_xlfn.XLOOKUP(C75,customers!$A$2:$A$1001,customers!$G$2:$G$1001,,0)</f>
        <v>United States</v>
      </c>
      <c r="I75" t="str">
        <f>_xlfn.XLOOKUP(D75,products!$A$2:$A$49,products!$B$2:$B$49,,0)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4"/>
        <v>21.825000000000003</v>
      </c>
      <c r="N75" t="str">
        <f t="shared" si="5"/>
        <v>Liberica</v>
      </c>
      <c r="O75" t="str">
        <f t="shared" si="3"/>
        <v>Medium</v>
      </c>
      <c r="P75" t="str">
        <f>_xlfn.XLOOKUP(OrdersTable[[#This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IF(_xlfn.XLOOKUP(orders!C76,customers!$A$2:$A$1001,customers!$C$2:$C$1001,,0)=0," ",_xlfn.XLOOKUP(orders!C76,customers!$A$2:$A$1001,customers!$C$2:$C$1001,,0))</f>
        <v>jrangall22@newsvine.com</v>
      </c>
      <c r="H76" s="2" t="str">
        <f>_xlfn.XLOOKUP(C76,customers!$A$2:$A$1001,customers!$G$2:$G$1001,,0)</f>
        <v>United States</v>
      </c>
      <c r="I76" t="str">
        <f>_xlfn.XLOOKUP(D76,products!$A$2:$A$49,products!$B$2:$B$49,,0)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4"/>
        <v>17.82</v>
      </c>
      <c r="N76" t="str">
        <f t="shared" si="5"/>
        <v>Excelsa</v>
      </c>
      <c r="O76" t="str">
        <f t="shared" si="3"/>
        <v>Light</v>
      </c>
      <c r="P76" t="str">
        <f>_xlfn.XLOOKUP(OrdersTable[[#This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IF(_xlfn.XLOOKUP(orders!C77,customers!$A$2:$A$1001,customers!$C$2:$C$1001,,0)=0," ",_xlfn.XLOOKUP(orders!C77,customers!$A$2:$A$1001,customers!$C$2:$C$1001,,0))</f>
        <v>kboorn23@ezinearticles.com</v>
      </c>
      <c r="H77" s="2" t="str">
        <f>_xlfn.XLOOKUP(C77,customers!$A$2:$A$1001,customers!$G$2:$G$1001,,0)</f>
        <v>Ireland</v>
      </c>
      <c r="I77" t="str">
        <f>_xlfn.XLOOKUP(D77,products!$A$2:$A$49,products!$B$2:$B$49,,0)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4"/>
        <v>53.699999999999996</v>
      </c>
      <c r="N77" t="str">
        <f t="shared" si="5"/>
        <v>Robusta</v>
      </c>
      <c r="O77" t="str">
        <f t="shared" si="3"/>
        <v>Dark</v>
      </c>
      <c r="P77" t="str">
        <f>_xlfn.XLOOKUP(OrdersTable[[#This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IF(_xlfn.XLOOKUP(orders!C78,customers!$A$2:$A$1001,customers!$C$2:$C$1001,,0)=0," ",_xlfn.XLOOKUP(orders!C78,customers!$A$2:$A$1001,customers!$C$2:$C$1001,,0))</f>
        <v xml:space="preserve"> </v>
      </c>
      <c r="H78" s="2" t="str">
        <f>_xlfn.XLOOKUP(C78,customers!$A$2:$A$1001,customers!$G$2:$G$1001,,0)</f>
        <v>Ireland</v>
      </c>
      <c r="I78" t="str">
        <f>_xlfn.XLOOKUP(D78,products!$A$2:$A$49,products!$B$2:$B$49,,0)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4"/>
        <v>3.5849999999999995</v>
      </c>
      <c r="N78" t="str">
        <f t="shared" si="5"/>
        <v>Robusta</v>
      </c>
      <c r="O78" t="str">
        <f t="shared" si="3"/>
        <v>Light</v>
      </c>
      <c r="P78" t="str">
        <f>_xlfn.XLOOKUP(OrdersTable[[#This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IF(_xlfn.XLOOKUP(orders!C79,customers!$A$2:$A$1001,customers!$C$2:$C$1001,,0)=0," ",_xlfn.XLOOKUP(orders!C79,customers!$A$2:$A$1001,customers!$C$2:$C$1001,,0))</f>
        <v>celgey25@webs.com</v>
      </c>
      <c r="H79" s="2" t="str">
        <f>_xlfn.XLOOKUP(C79,customers!$A$2:$A$1001,customers!$G$2:$G$1001,,0)</f>
        <v>United States</v>
      </c>
      <c r="I79" t="str">
        <f>_xlfn.XLOOKUP(D79,products!$A$2:$A$49,products!$B$2:$B$49,,0)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4"/>
        <v>7.29</v>
      </c>
      <c r="N79" t="str">
        <f t="shared" si="5"/>
        <v>Excelsa</v>
      </c>
      <c r="O79" t="str">
        <f t="shared" si="3"/>
        <v>Dark</v>
      </c>
      <c r="P79" t="str">
        <f>_xlfn.XLOOKUP(OrdersTable[[#This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IF(_xlfn.XLOOKUP(orders!C80,customers!$A$2:$A$1001,customers!$C$2:$C$1001,,0)=0," ",_xlfn.XLOOKUP(orders!C80,customers!$A$2:$A$1001,customers!$C$2:$C$1001,,0))</f>
        <v>lmizzi26@rakuten.co.jp</v>
      </c>
      <c r="H80" s="2" t="str">
        <f>_xlfn.XLOOKUP(C80,customers!$A$2:$A$1001,customers!$G$2:$G$1001,,0)</f>
        <v>United States</v>
      </c>
      <c r="I80" t="str">
        <f>_xlfn.XLOOKUP(D80,products!$A$2:$A$49,products!$B$2:$B$49,,0)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4"/>
        <v>40.5</v>
      </c>
      <c r="N80" t="str">
        <f t="shared" si="5"/>
        <v>Arabica</v>
      </c>
      <c r="O80" t="str">
        <f t="shared" si="3"/>
        <v>Medium</v>
      </c>
      <c r="P80" t="str">
        <f>_xlfn.XLOOKUP(OrdersTable[[#This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IF(_xlfn.XLOOKUP(orders!C81,customers!$A$2:$A$1001,customers!$C$2:$C$1001,,0)=0," ",_xlfn.XLOOKUP(orders!C81,customers!$A$2:$A$1001,customers!$C$2:$C$1001,,0))</f>
        <v>cgiacomazzo27@jigsy.com</v>
      </c>
      <c r="H81" s="2" t="str">
        <f>_xlfn.XLOOKUP(C81,customers!$A$2:$A$1001,customers!$G$2:$G$1001,,0)</f>
        <v>United States</v>
      </c>
      <c r="I81" t="str">
        <f>_xlfn.XLOOKUP(D81,products!$A$2:$A$49,products!$B$2:$B$49,,0)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4"/>
        <v>47.8</v>
      </c>
      <c r="N81" t="str">
        <f t="shared" si="5"/>
        <v>Robusta</v>
      </c>
      <c r="O81" t="str">
        <f t="shared" si="3"/>
        <v>Light</v>
      </c>
      <c r="P81" t="str">
        <f>_xlfn.XLOOKUP(OrdersTable[[#This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IF(_xlfn.XLOOKUP(orders!C82,customers!$A$2:$A$1001,customers!$C$2:$C$1001,,0)=0," ",_xlfn.XLOOKUP(orders!C82,customers!$A$2:$A$1001,customers!$C$2:$C$1001,,0))</f>
        <v>aarnow28@arizona.edu</v>
      </c>
      <c r="H82" s="2" t="str">
        <f>_xlfn.XLOOKUP(C82,customers!$A$2:$A$1001,customers!$G$2:$G$1001,,0)</f>
        <v>United States</v>
      </c>
      <c r="I82" t="str">
        <f>_xlfn.XLOOKUP(D82,products!$A$2:$A$49,products!$B$2:$B$49,,0)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4"/>
        <v>38.849999999999994</v>
      </c>
      <c r="N82" t="str">
        <f t="shared" si="5"/>
        <v>Arabica</v>
      </c>
      <c r="O82" t="str">
        <f t="shared" si="3"/>
        <v>Light</v>
      </c>
      <c r="P82" t="str">
        <f>_xlfn.XLOOKUP(OrdersTable[[#This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IF(_xlfn.XLOOKUP(orders!C83,customers!$A$2:$A$1001,customers!$C$2:$C$1001,,0)=0," ",_xlfn.XLOOKUP(orders!C83,customers!$A$2:$A$1001,customers!$C$2:$C$1001,,0))</f>
        <v>syann29@senate.gov</v>
      </c>
      <c r="H83" s="2" t="str">
        <f>_xlfn.XLOOKUP(C83,customers!$A$2:$A$1001,customers!$G$2:$G$1001,,0)</f>
        <v>United States</v>
      </c>
      <c r="I83" t="str">
        <f>_xlfn.XLOOKUP(D83,products!$A$2:$A$49,products!$B$2:$B$49,,0)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4"/>
        <v>109.36499999999999</v>
      </c>
      <c r="N83" t="str">
        <f t="shared" si="5"/>
        <v>Liberica</v>
      </c>
      <c r="O83" t="str">
        <f t="shared" si="3"/>
        <v>Light</v>
      </c>
      <c r="P83" t="str">
        <f>_xlfn.XLOOKUP(OrdersTable[[#This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IF(_xlfn.XLOOKUP(orders!C84,customers!$A$2:$A$1001,customers!$C$2:$C$1001,,0)=0," ",_xlfn.XLOOKUP(orders!C84,customers!$A$2:$A$1001,customers!$C$2:$C$1001,,0))</f>
        <v>bnaulls2a@tiny.cc</v>
      </c>
      <c r="H84" s="2" t="str">
        <f>_xlfn.XLOOKUP(C84,customers!$A$2:$A$1001,customers!$G$2:$G$1001,,0)</f>
        <v>Ireland</v>
      </c>
      <c r="I84" t="str">
        <f>_xlfn.XLOOKUP(D84,products!$A$2:$A$49,products!$B$2:$B$49,,0)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4"/>
        <v>100.39499999999998</v>
      </c>
      <c r="N84" t="str">
        <f t="shared" si="5"/>
        <v>Liberica</v>
      </c>
      <c r="O84" t="str">
        <f t="shared" si="3"/>
        <v>Medium</v>
      </c>
      <c r="P84" t="str">
        <f>_xlfn.XLOOKUP(OrdersTable[[#This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IF(_xlfn.XLOOKUP(orders!C85,customers!$A$2:$A$1001,customers!$C$2:$C$1001,,0)=0," ",_xlfn.XLOOKUP(orders!C85,customers!$A$2:$A$1001,customers!$C$2:$C$1001,,0))</f>
        <v xml:space="preserve"> </v>
      </c>
      <c r="H85" s="2" t="str">
        <f>_xlfn.XLOOKUP(C85,customers!$A$2:$A$1001,customers!$G$2:$G$1001,,0)</f>
        <v>United States</v>
      </c>
      <c r="I85" t="str">
        <f>_xlfn.XLOOKUP(D85,products!$A$2:$A$49,products!$B$2:$B$49,,0)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4"/>
        <v>82.339999999999989</v>
      </c>
      <c r="N85" t="str">
        <f t="shared" si="5"/>
        <v>Robusta</v>
      </c>
      <c r="O85" t="str">
        <f t="shared" si="3"/>
        <v>Dark</v>
      </c>
      <c r="P85" t="str">
        <f>_xlfn.XLOOKUP(OrdersTable[[#This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IF(_xlfn.XLOOKUP(orders!C86,customers!$A$2:$A$1001,customers!$C$2:$C$1001,,0)=0," ",_xlfn.XLOOKUP(orders!C86,customers!$A$2:$A$1001,customers!$C$2:$C$1001,,0))</f>
        <v>zsherewood2c@apache.org</v>
      </c>
      <c r="H86" s="2" t="str">
        <f>_xlfn.XLOOKUP(C86,customers!$A$2:$A$1001,customers!$G$2:$G$1001,,0)</f>
        <v>United States</v>
      </c>
      <c r="I86" t="str">
        <f>_xlfn.XLOOKUP(D86,products!$A$2:$A$49,products!$B$2:$B$49,,0)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4"/>
        <v>9.51</v>
      </c>
      <c r="N86" t="str">
        <f t="shared" si="5"/>
        <v>Liberica</v>
      </c>
      <c r="O86" t="str">
        <f t="shared" si="3"/>
        <v>Light</v>
      </c>
      <c r="P86" t="str">
        <f>_xlfn.XLOOKUP(OrdersTable[[#This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IF(_xlfn.XLOOKUP(orders!C87,customers!$A$2:$A$1001,customers!$C$2:$C$1001,,0)=0," ",_xlfn.XLOOKUP(orders!C87,customers!$A$2:$A$1001,customers!$C$2:$C$1001,,0))</f>
        <v>jdufaire2d@fc2.com</v>
      </c>
      <c r="H87" s="2" t="str">
        <f>_xlfn.XLOOKUP(C87,customers!$A$2:$A$1001,customers!$G$2:$G$1001,,0)</f>
        <v>United States</v>
      </c>
      <c r="I87" t="str">
        <f>_xlfn.XLOOKUP(D87,products!$A$2:$A$49,products!$B$2:$B$49,,0)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4"/>
        <v>89.35499999999999</v>
      </c>
      <c r="N87" t="str">
        <f t="shared" si="5"/>
        <v>Arabica</v>
      </c>
      <c r="O87" t="str">
        <f t="shared" si="3"/>
        <v>Light</v>
      </c>
      <c r="P87" t="str">
        <f>_xlfn.XLOOKUP(OrdersTable[[#This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IF(_xlfn.XLOOKUP(orders!C88,customers!$A$2:$A$1001,customers!$C$2:$C$1001,,0)=0," ",_xlfn.XLOOKUP(orders!C88,customers!$A$2:$A$1001,customers!$C$2:$C$1001,,0))</f>
        <v>jdufaire2d@fc2.com</v>
      </c>
      <c r="H88" s="2" t="str">
        <f>_xlfn.XLOOKUP(C88,customers!$A$2:$A$1001,customers!$G$2:$G$1001,,0)</f>
        <v>United States</v>
      </c>
      <c r="I88" t="str">
        <f>_xlfn.XLOOKUP(D88,products!$A$2:$A$49,products!$B$2:$B$49,,0)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4"/>
        <v>11.94</v>
      </c>
      <c r="N88" t="str">
        <f t="shared" si="5"/>
        <v>Arabica</v>
      </c>
      <c r="O88" t="str">
        <f t="shared" si="3"/>
        <v>Dark</v>
      </c>
      <c r="P88" t="str">
        <f>_xlfn.XLOOKUP(OrdersTable[[#This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IF(_xlfn.XLOOKUP(orders!C89,customers!$A$2:$A$1001,customers!$C$2:$C$1001,,0)=0," ",_xlfn.XLOOKUP(orders!C89,customers!$A$2:$A$1001,customers!$C$2:$C$1001,,0))</f>
        <v>bkeaveney2f@netlog.com</v>
      </c>
      <c r="H89" s="2" t="str">
        <f>_xlfn.XLOOKUP(C89,customers!$A$2:$A$1001,customers!$G$2:$G$1001,,0)</f>
        <v>United States</v>
      </c>
      <c r="I89" t="str">
        <f>_xlfn.XLOOKUP(D89,products!$A$2:$A$49,products!$B$2:$B$49,,0)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4"/>
        <v>33.75</v>
      </c>
      <c r="N89" t="str">
        <f t="shared" si="5"/>
        <v>Arabica</v>
      </c>
      <c r="O89" t="str">
        <f t="shared" si="3"/>
        <v>Medium</v>
      </c>
      <c r="P89" t="str">
        <f>_xlfn.XLOOKUP(OrdersTable[[#This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IF(_xlfn.XLOOKUP(orders!C90,customers!$A$2:$A$1001,customers!$C$2:$C$1001,,0)=0," ",_xlfn.XLOOKUP(orders!C90,customers!$A$2:$A$1001,customers!$C$2:$C$1001,,0))</f>
        <v>egrise2g@cargocollective.com</v>
      </c>
      <c r="H90" s="2" t="str">
        <f>_xlfn.XLOOKUP(C90,customers!$A$2:$A$1001,customers!$G$2:$G$1001,,0)</f>
        <v>United States</v>
      </c>
      <c r="I90" t="str">
        <f>_xlfn.XLOOKUP(D90,products!$A$2:$A$49,products!$B$2:$B$49,,0)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4"/>
        <v>35.849999999999994</v>
      </c>
      <c r="N90" t="str">
        <f t="shared" si="5"/>
        <v>Robusta</v>
      </c>
      <c r="O90" t="str">
        <f t="shared" si="3"/>
        <v>Light</v>
      </c>
      <c r="P90" t="str">
        <f>_xlfn.XLOOKUP(OrdersTable[[#This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IF(_xlfn.XLOOKUP(orders!C91,customers!$A$2:$A$1001,customers!$C$2:$C$1001,,0)=0," ",_xlfn.XLOOKUP(orders!C91,customers!$A$2:$A$1001,customers!$C$2:$C$1001,,0))</f>
        <v>tgottelier2h@vistaprint.com</v>
      </c>
      <c r="H91" s="2" t="str">
        <f>_xlfn.XLOOKUP(C91,customers!$A$2:$A$1001,customers!$G$2:$G$1001,,0)</f>
        <v>United States</v>
      </c>
      <c r="I91" t="str">
        <f>_xlfn.XLOOKUP(D91,products!$A$2:$A$49,products!$B$2:$B$49,,0)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4"/>
        <v>77.699999999999989</v>
      </c>
      <c r="N91" t="str">
        <f t="shared" si="5"/>
        <v>Arabica</v>
      </c>
      <c r="O91" t="str">
        <f t="shared" si="3"/>
        <v>Light</v>
      </c>
      <c r="P91" t="str">
        <f>_xlfn.XLOOKUP(OrdersTable[[#This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IF(_xlfn.XLOOKUP(orders!C92,customers!$A$2:$A$1001,customers!$C$2:$C$1001,,0)=0," ",_xlfn.XLOOKUP(orders!C92,customers!$A$2:$A$1001,customers!$C$2:$C$1001,,0))</f>
        <v xml:space="preserve"> </v>
      </c>
      <c r="H92" s="2" t="str">
        <f>_xlfn.XLOOKUP(C92,customers!$A$2:$A$1001,customers!$G$2:$G$1001,,0)</f>
        <v>Ireland</v>
      </c>
      <c r="I92" t="str">
        <f>_xlfn.XLOOKUP(D92,products!$A$2:$A$49,products!$B$2:$B$49,,0)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4"/>
        <v>51.8</v>
      </c>
      <c r="N92" t="str">
        <f t="shared" si="5"/>
        <v>Arabica</v>
      </c>
      <c r="O92" t="str">
        <f t="shared" si="3"/>
        <v>Light</v>
      </c>
      <c r="P92" t="str">
        <f>_xlfn.XLOOKUP(OrdersTable[[#This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IF(_xlfn.XLOOKUP(orders!C93,customers!$A$2:$A$1001,customers!$C$2:$C$1001,,0)=0," ",_xlfn.XLOOKUP(orders!C93,customers!$A$2:$A$1001,customers!$C$2:$C$1001,,0))</f>
        <v>agreenhead2j@dailymail.co.uk</v>
      </c>
      <c r="H93" s="2" t="str">
        <f>_xlfn.XLOOKUP(C93,customers!$A$2:$A$1001,customers!$G$2:$G$1001,,0)</f>
        <v>United States</v>
      </c>
      <c r="I93" t="str">
        <f>_xlfn.XLOOKUP(D93,products!$A$2:$A$49,products!$B$2:$B$49,,0)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4"/>
        <v>103.49999999999999</v>
      </c>
      <c r="N93" t="str">
        <f t="shared" si="5"/>
        <v>Arabica</v>
      </c>
      <c r="O93" t="str">
        <f t="shared" si="3"/>
        <v>Medium</v>
      </c>
      <c r="P93" t="str">
        <f>_xlfn.XLOOKUP(OrdersTable[[#This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IF(_xlfn.XLOOKUP(orders!C94,customers!$A$2:$A$1001,customers!$C$2:$C$1001,,0)=0," ",_xlfn.XLOOKUP(orders!C94,customers!$A$2:$A$1001,customers!$C$2:$C$1001,,0))</f>
        <v xml:space="preserve"> </v>
      </c>
      <c r="H94" s="2" t="str">
        <f>_xlfn.XLOOKUP(C94,customers!$A$2:$A$1001,customers!$G$2:$G$1001,,0)</f>
        <v>United States</v>
      </c>
      <c r="I94" t="str">
        <f>_xlfn.XLOOKUP(D94,products!$A$2:$A$49,products!$B$2:$B$49,,0)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4"/>
        <v>44.55</v>
      </c>
      <c r="N94" t="str">
        <f t="shared" si="5"/>
        <v>Excelsa</v>
      </c>
      <c r="O94" t="str">
        <f t="shared" si="3"/>
        <v>Light</v>
      </c>
      <c r="P94" t="str">
        <f>_xlfn.XLOOKUP(OrdersTable[[#This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IF(_xlfn.XLOOKUP(orders!C95,customers!$A$2:$A$1001,customers!$C$2:$C$1001,,0)=0," ",_xlfn.XLOOKUP(orders!C95,customers!$A$2:$A$1001,customers!$C$2:$C$1001,,0))</f>
        <v>elangcaster2l@spotify.com</v>
      </c>
      <c r="H95" s="2" t="str">
        <f>_xlfn.XLOOKUP(C95,customers!$A$2:$A$1001,customers!$G$2:$G$1001,,0)</f>
        <v>United Kingdom</v>
      </c>
      <c r="I95" t="str">
        <f>_xlfn.XLOOKUP(D95,products!$A$2:$A$49,products!$B$2:$B$49,,0)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4"/>
        <v>35.64</v>
      </c>
      <c r="N95" t="str">
        <f t="shared" si="5"/>
        <v>Excelsa</v>
      </c>
      <c r="O95" t="str">
        <f t="shared" si="3"/>
        <v>Light</v>
      </c>
      <c r="P95" t="str">
        <f>_xlfn.XLOOKUP(OrdersTable[[#This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IF(_xlfn.XLOOKUP(orders!C96,customers!$A$2:$A$1001,customers!$C$2:$C$1001,,0)=0," ",_xlfn.XLOOKUP(orders!C96,customers!$A$2:$A$1001,customers!$C$2:$C$1001,,0))</f>
        <v xml:space="preserve"> </v>
      </c>
      <c r="H96" s="2" t="str">
        <f>_xlfn.XLOOKUP(C96,customers!$A$2:$A$1001,customers!$G$2:$G$1001,,0)</f>
        <v>Ireland</v>
      </c>
      <c r="I96" t="str">
        <f>_xlfn.XLOOKUP(D96,products!$A$2:$A$49,products!$B$2:$B$49,,0)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4"/>
        <v>17.91</v>
      </c>
      <c r="N96" t="str">
        <f t="shared" si="5"/>
        <v>Arabica</v>
      </c>
      <c r="O96" t="str">
        <f t="shared" si="3"/>
        <v>Dark</v>
      </c>
      <c r="P96" t="str">
        <f>_xlfn.XLOOKUP(OrdersTable[[#This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IF(_xlfn.XLOOKUP(orders!C97,customers!$A$2:$A$1001,customers!$C$2:$C$1001,,0)=0," ",_xlfn.XLOOKUP(orders!C97,customers!$A$2:$A$1001,customers!$C$2:$C$1001,,0))</f>
        <v>nmagauran2n@51.la</v>
      </c>
      <c r="H97" s="2" t="str">
        <f>_xlfn.XLOOKUP(C97,customers!$A$2:$A$1001,customers!$G$2:$G$1001,,0)</f>
        <v>United States</v>
      </c>
      <c r="I97" t="str">
        <f>_xlfn.XLOOKUP(D97,products!$A$2:$A$49,products!$B$2:$B$49,,0)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4"/>
        <v>155.24999999999997</v>
      </c>
      <c r="N97" t="str">
        <f t="shared" si="5"/>
        <v>Arabica</v>
      </c>
      <c r="O97" t="str">
        <f t="shared" si="3"/>
        <v>Medium</v>
      </c>
      <c r="P97" t="str">
        <f>_xlfn.XLOOKUP(OrdersTable[[#This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IF(_xlfn.XLOOKUP(orders!C98,customers!$A$2:$A$1001,customers!$C$2:$C$1001,,0)=0," ",_xlfn.XLOOKUP(orders!C98,customers!$A$2:$A$1001,customers!$C$2:$C$1001,,0))</f>
        <v>vkirdsch2o@google.fr</v>
      </c>
      <c r="H98" s="2" t="str">
        <f>_xlfn.XLOOKUP(C98,customers!$A$2:$A$1001,customers!$G$2:$G$1001,,0)</f>
        <v>United States</v>
      </c>
      <c r="I98" t="str">
        <f>_xlfn.XLOOKUP(D98,products!$A$2:$A$49,products!$B$2:$B$49,,0)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4"/>
        <v>5.97</v>
      </c>
      <c r="N98" t="str">
        <f t="shared" si="5"/>
        <v>Arabica</v>
      </c>
      <c r="O98" t="str">
        <f t="shared" si="3"/>
        <v>Dark</v>
      </c>
      <c r="P98" t="str">
        <f>_xlfn.XLOOKUP(OrdersTable[[#This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IF(_xlfn.XLOOKUP(orders!C99,customers!$A$2:$A$1001,customers!$C$2:$C$1001,,0)=0," ",_xlfn.XLOOKUP(orders!C99,customers!$A$2:$A$1001,customers!$C$2:$C$1001,,0))</f>
        <v>iwhapple2p@com.com</v>
      </c>
      <c r="H99" s="2" t="str">
        <f>_xlfn.XLOOKUP(C99,customers!$A$2:$A$1001,customers!$G$2:$G$1001,,0)</f>
        <v>United States</v>
      </c>
      <c r="I99" t="str">
        <f>_xlfn.XLOOKUP(D99,products!$A$2:$A$49,products!$B$2:$B$49,,0)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4"/>
        <v>13.5</v>
      </c>
      <c r="N99" t="str">
        <f t="shared" si="5"/>
        <v>Arabica</v>
      </c>
      <c r="O99" t="str">
        <f t="shared" si="3"/>
        <v>Medium</v>
      </c>
      <c r="P99" t="str">
        <f>_xlfn.XLOOKUP(OrdersTable[[#This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IF(_xlfn.XLOOKUP(orders!C100,customers!$A$2:$A$1001,customers!$C$2:$C$1001,,0)=0," ",_xlfn.XLOOKUP(orders!C100,customers!$A$2:$A$1001,customers!$C$2:$C$1001,,0))</f>
        <v xml:space="preserve"> </v>
      </c>
      <c r="H100" s="2" t="str">
        <f>_xlfn.XLOOKUP(C100,customers!$A$2:$A$1001,customers!$G$2:$G$1001,,0)</f>
        <v>Ireland</v>
      </c>
      <c r="I100" t="str">
        <f>_xlfn.XLOOKUP(D100,products!$A$2:$A$49,products!$B$2:$B$49,,0)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4"/>
        <v>2.9849999999999999</v>
      </c>
      <c r="N100" t="str">
        <f t="shared" si="5"/>
        <v>Arabica</v>
      </c>
      <c r="O100" t="str">
        <f t="shared" si="3"/>
        <v>Dark</v>
      </c>
      <c r="P100" t="str">
        <f>_xlfn.XLOOKUP(OrdersTable[[#This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IF(_xlfn.XLOOKUP(orders!C101,customers!$A$2:$A$1001,customers!$C$2:$C$1001,,0)=0," ",_xlfn.XLOOKUP(orders!C101,customers!$A$2:$A$1001,customers!$C$2:$C$1001,,0))</f>
        <v xml:space="preserve"> </v>
      </c>
      <c r="H101" s="2" t="str">
        <f>_xlfn.XLOOKUP(C101,customers!$A$2:$A$1001,customers!$G$2:$G$1001,,0)</f>
        <v>United States</v>
      </c>
      <c r="I101" t="str">
        <f>_xlfn.XLOOKUP(D101,products!$A$2:$A$49,products!$B$2:$B$49,,0)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4"/>
        <v>13.095000000000001</v>
      </c>
      <c r="N101" t="str">
        <f t="shared" si="5"/>
        <v>Liberica</v>
      </c>
      <c r="O101" t="str">
        <f t="shared" si="3"/>
        <v>Medium</v>
      </c>
      <c r="P101" t="str">
        <f>_xlfn.XLOOKUP(OrdersTable[[#This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IF(_xlfn.XLOOKUP(orders!C102,customers!$A$2:$A$1001,customers!$C$2:$C$1001,,0)=0," ",_xlfn.XLOOKUP(orders!C102,customers!$A$2:$A$1001,customers!$C$2:$C$1001,,0))</f>
        <v xml:space="preserve"> </v>
      </c>
      <c r="H102" s="2" t="str">
        <f>_xlfn.XLOOKUP(C102,customers!$A$2:$A$1001,customers!$G$2:$G$1001,,0)</f>
        <v>United States</v>
      </c>
      <c r="I102" t="str">
        <f>_xlfn.XLOOKUP(D102,products!$A$2:$A$49,products!$B$2:$B$49,,0)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4"/>
        <v>7.77</v>
      </c>
      <c r="N102" t="str">
        <f t="shared" si="5"/>
        <v>Arabica</v>
      </c>
      <c r="O102" t="str">
        <f t="shared" si="3"/>
        <v>Light</v>
      </c>
      <c r="P102" t="str">
        <f>_xlfn.XLOOKUP(OrdersTable[[#This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IF(_xlfn.XLOOKUP(orders!C103,customers!$A$2:$A$1001,customers!$C$2:$C$1001,,0)=0," ",_xlfn.XLOOKUP(orders!C103,customers!$A$2:$A$1001,customers!$C$2:$C$1001,,0))</f>
        <v>nyoules2t@reference.com</v>
      </c>
      <c r="H103" s="2" t="str">
        <f>_xlfn.XLOOKUP(C103,customers!$A$2:$A$1001,customers!$G$2:$G$1001,,0)</f>
        <v>Ireland</v>
      </c>
      <c r="I103" t="str">
        <f>_xlfn.XLOOKUP(D103,products!$A$2:$A$49,products!$B$2:$B$49,,0)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4"/>
        <v>148.92499999999998</v>
      </c>
      <c r="N103" t="str">
        <f t="shared" si="5"/>
        <v>Liberica</v>
      </c>
      <c r="O103" t="str">
        <f t="shared" si="3"/>
        <v>Dark</v>
      </c>
      <c r="P103" t="str">
        <f>_xlfn.XLOOKUP(OrdersTable[[#This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IF(_xlfn.XLOOKUP(orders!C104,customers!$A$2:$A$1001,customers!$C$2:$C$1001,,0)=0," ",_xlfn.XLOOKUP(orders!C104,customers!$A$2:$A$1001,customers!$C$2:$C$1001,,0))</f>
        <v>daizikovitz2u@answers.com</v>
      </c>
      <c r="H104" s="2" t="str">
        <f>_xlfn.XLOOKUP(C104,customers!$A$2:$A$1001,customers!$G$2:$G$1001,,0)</f>
        <v>Ireland</v>
      </c>
      <c r="I104" t="str">
        <f>_xlfn.XLOOKUP(D104,products!$A$2:$A$49,products!$B$2:$B$49,,0)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4"/>
        <v>38.849999999999994</v>
      </c>
      <c r="N104" t="str">
        <f t="shared" si="5"/>
        <v>Liberica</v>
      </c>
      <c r="O104" t="str">
        <f t="shared" si="3"/>
        <v>Dark</v>
      </c>
      <c r="P104" t="str">
        <f>_xlfn.XLOOKUP(OrdersTable[[#This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IF(_xlfn.XLOOKUP(orders!C105,customers!$A$2:$A$1001,customers!$C$2:$C$1001,,0)=0," ",_xlfn.XLOOKUP(orders!C105,customers!$A$2:$A$1001,customers!$C$2:$C$1001,,0))</f>
        <v>brevel2v@fastcompany.com</v>
      </c>
      <c r="H105" s="2" t="str">
        <f>_xlfn.XLOOKUP(C105,customers!$A$2:$A$1001,customers!$G$2:$G$1001,,0)</f>
        <v>United States</v>
      </c>
      <c r="I105" t="str">
        <f>_xlfn.XLOOKUP(D105,products!$A$2:$A$49,products!$B$2:$B$49,,0)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4"/>
        <v>11.94</v>
      </c>
      <c r="N105" t="str">
        <f t="shared" si="5"/>
        <v>Robusta</v>
      </c>
      <c r="O105" t="str">
        <f t="shared" si="3"/>
        <v>Medium</v>
      </c>
      <c r="P105" t="str">
        <f>_xlfn.XLOOKUP(OrdersTable[[#This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IF(_xlfn.XLOOKUP(orders!C106,customers!$A$2:$A$1001,customers!$C$2:$C$1001,,0)=0," ",_xlfn.XLOOKUP(orders!C106,customers!$A$2:$A$1001,customers!$C$2:$C$1001,,0))</f>
        <v>epriddis2w@nationalgeographic.com</v>
      </c>
      <c r="H106" s="2" t="str">
        <f>_xlfn.XLOOKUP(C106,customers!$A$2:$A$1001,customers!$G$2:$G$1001,,0)</f>
        <v>United States</v>
      </c>
      <c r="I106" t="str">
        <f>_xlfn.XLOOKUP(D106,products!$A$2:$A$49,products!$B$2:$B$49,,0)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4"/>
        <v>87.300000000000011</v>
      </c>
      <c r="N106" t="str">
        <f t="shared" si="5"/>
        <v>Liberica</v>
      </c>
      <c r="O106" t="str">
        <f t="shared" si="3"/>
        <v>Medium</v>
      </c>
      <c r="P106" t="str">
        <f>_xlfn.XLOOKUP(OrdersTable[[#This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IF(_xlfn.XLOOKUP(orders!C107,customers!$A$2:$A$1001,customers!$C$2:$C$1001,,0)=0," ",_xlfn.XLOOKUP(orders!C107,customers!$A$2:$A$1001,customers!$C$2:$C$1001,,0))</f>
        <v>qveel2x@jugem.jp</v>
      </c>
      <c r="H107" s="2" t="str">
        <f>_xlfn.XLOOKUP(C107,customers!$A$2:$A$1001,customers!$G$2:$G$1001,,0)</f>
        <v>United States</v>
      </c>
      <c r="I107" t="str">
        <f>_xlfn.XLOOKUP(D107,products!$A$2:$A$49,products!$B$2:$B$49,,0)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4"/>
        <v>40.5</v>
      </c>
      <c r="N107" t="str">
        <f t="shared" si="5"/>
        <v>Arabica</v>
      </c>
      <c r="O107" t="str">
        <f t="shared" si="3"/>
        <v>Medium</v>
      </c>
      <c r="P107" t="str">
        <f>_xlfn.XLOOKUP(OrdersTable[[#This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IF(_xlfn.XLOOKUP(orders!C108,customers!$A$2:$A$1001,customers!$C$2:$C$1001,,0)=0," ",_xlfn.XLOOKUP(orders!C108,customers!$A$2:$A$1001,customers!$C$2:$C$1001,,0))</f>
        <v>lconyers2y@twitter.com</v>
      </c>
      <c r="H108" s="2" t="str">
        <f>_xlfn.XLOOKUP(C108,customers!$A$2:$A$1001,customers!$G$2:$G$1001,,0)</f>
        <v>United States</v>
      </c>
      <c r="I108" t="str">
        <f>_xlfn.XLOOKUP(D108,products!$A$2:$A$49,products!$B$2:$B$49,,0)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4"/>
        <v>24.3</v>
      </c>
      <c r="N108" t="str">
        <f t="shared" si="5"/>
        <v>Excelsa</v>
      </c>
      <c r="O108" t="str">
        <f t="shared" si="3"/>
        <v>Dark</v>
      </c>
      <c r="P108" t="str">
        <f>_xlfn.XLOOKUP(OrdersTable[[#This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IF(_xlfn.XLOOKUP(orders!C109,customers!$A$2:$A$1001,customers!$C$2:$C$1001,,0)=0," ",_xlfn.XLOOKUP(orders!C109,customers!$A$2:$A$1001,customers!$C$2:$C$1001,,0))</f>
        <v>pwye2z@dagondesign.com</v>
      </c>
      <c r="H109" s="2" t="str">
        <f>_xlfn.XLOOKUP(C109,customers!$A$2:$A$1001,customers!$G$2:$G$1001,,0)</f>
        <v>United States</v>
      </c>
      <c r="I109" t="str">
        <f>_xlfn.XLOOKUP(D109,products!$A$2:$A$49,products!$B$2:$B$49,,0)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4"/>
        <v>17.91</v>
      </c>
      <c r="N109" t="str">
        <f t="shared" si="5"/>
        <v>Robusta</v>
      </c>
      <c r="O109" t="str">
        <f t="shared" si="3"/>
        <v>Medium</v>
      </c>
      <c r="P109" t="str">
        <f>_xlfn.XLOOKUP(OrdersTable[[#This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IF(_xlfn.XLOOKUP(orders!C110,customers!$A$2:$A$1001,customers!$C$2:$C$1001,,0)=0," ",_xlfn.XLOOKUP(orders!C110,customers!$A$2:$A$1001,customers!$C$2:$C$1001,,0))</f>
        <v xml:space="preserve"> </v>
      </c>
      <c r="H110" s="2" t="str">
        <f>_xlfn.XLOOKUP(C110,customers!$A$2:$A$1001,customers!$G$2:$G$1001,,0)</f>
        <v>United States</v>
      </c>
      <c r="I110" t="str">
        <f>_xlfn.XLOOKUP(D110,products!$A$2:$A$49,products!$B$2:$B$49,,0)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4"/>
        <v>27</v>
      </c>
      <c r="N110" t="str">
        <f t="shared" si="5"/>
        <v>Arabica</v>
      </c>
      <c r="O110" t="str">
        <f t="shared" si="3"/>
        <v>Medium</v>
      </c>
      <c r="P110" t="str">
        <f>_xlfn.XLOOKUP(OrdersTable[[#This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IF(_xlfn.XLOOKUP(orders!C111,customers!$A$2:$A$1001,customers!$C$2:$C$1001,,0)=0," ",_xlfn.XLOOKUP(orders!C111,customers!$A$2:$A$1001,customers!$C$2:$C$1001,,0))</f>
        <v>tsheryn31@mtv.com</v>
      </c>
      <c r="H111" s="2" t="str">
        <f>_xlfn.XLOOKUP(C111,customers!$A$2:$A$1001,customers!$G$2:$G$1001,,0)</f>
        <v>United States</v>
      </c>
      <c r="I111" t="str">
        <f>_xlfn.XLOOKUP(D111,products!$A$2:$A$49,products!$B$2:$B$49,,0)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4"/>
        <v>7.77</v>
      </c>
      <c r="N111" t="str">
        <f t="shared" si="5"/>
        <v>Liberica</v>
      </c>
      <c r="O111" t="str">
        <f t="shared" si="3"/>
        <v>Dark</v>
      </c>
      <c r="P111" t="str">
        <f>_xlfn.XLOOKUP(OrdersTable[[#This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IF(_xlfn.XLOOKUP(orders!C112,customers!$A$2:$A$1001,customers!$C$2:$C$1001,,0)=0," ",_xlfn.XLOOKUP(orders!C112,customers!$A$2:$A$1001,customers!$C$2:$C$1001,,0))</f>
        <v>mredgrave32@cargocollective.com</v>
      </c>
      <c r="H112" s="2" t="str">
        <f>_xlfn.XLOOKUP(C112,customers!$A$2:$A$1001,customers!$G$2:$G$1001,,0)</f>
        <v>United States</v>
      </c>
      <c r="I112" t="str">
        <f>_xlfn.XLOOKUP(D112,products!$A$2:$A$49,products!$B$2:$B$49,,0)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4"/>
        <v>13.365</v>
      </c>
      <c r="N112" t="str">
        <f t="shared" si="5"/>
        <v>Excelsa</v>
      </c>
      <c r="O112" t="str">
        <f t="shared" si="3"/>
        <v>Light</v>
      </c>
      <c r="P112" t="str">
        <f>_xlfn.XLOOKUP(OrdersTable[[#This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IF(_xlfn.XLOOKUP(orders!C113,customers!$A$2:$A$1001,customers!$C$2:$C$1001,,0)=0," ",_xlfn.XLOOKUP(orders!C113,customers!$A$2:$A$1001,customers!$C$2:$C$1001,,0))</f>
        <v>bfominov33@yale.edu</v>
      </c>
      <c r="H113" s="2" t="str">
        <f>_xlfn.XLOOKUP(C113,customers!$A$2:$A$1001,customers!$G$2:$G$1001,,0)</f>
        <v>United States</v>
      </c>
      <c r="I113" t="str">
        <f>_xlfn.XLOOKUP(D113,products!$A$2:$A$49,products!$B$2:$B$49,,0)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4"/>
        <v>26.849999999999994</v>
      </c>
      <c r="N113" t="str">
        <f t="shared" si="5"/>
        <v>Robusta</v>
      </c>
      <c r="O113" t="str">
        <f t="shared" si="3"/>
        <v>Dark</v>
      </c>
      <c r="P113" t="str">
        <f>_xlfn.XLOOKUP(OrdersTable[[#This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IF(_xlfn.XLOOKUP(orders!C114,customers!$A$2:$A$1001,customers!$C$2:$C$1001,,0)=0," ",_xlfn.XLOOKUP(orders!C114,customers!$A$2:$A$1001,customers!$C$2:$C$1001,,0))</f>
        <v>scritchlow34@un.org</v>
      </c>
      <c r="H114" s="2" t="str">
        <f>_xlfn.XLOOKUP(C114,customers!$A$2:$A$1001,customers!$G$2:$G$1001,,0)</f>
        <v>United States</v>
      </c>
      <c r="I114" t="str">
        <f>_xlfn.XLOOKUP(D114,products!$A$2:$A$49,products!$B$2:$B$49,,0)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4"/>
        <v>11.25</v>
      </c>
      <c r="N114" t="str">
        <f t="shared" si="5"/>
        <v>Arabica</v>
      </c>
      <c r="O114" t="str">
        <f t="shared" si="3"/>
        <v>Medium</v>
      </c>
      <c r="P114" t="str">
        <f>_xlfn.XLOOKUP(OrdersTable[[#This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IF(_xlfn.XLOOKUP(orders!C115,customers!$A$2:$A$1001,customers!$C$2:$C$1001,,0)=0," ",_xlfn.XLOOKUP(orders!C115,customers!$A$2:$A$1001,customers!$C$2:$C$1001,,0))</f>
        <v>msteptow35@earthlink.net</v>
      </c>
      <c r="H115" s="2" t="str">
        <f>_xlfn.XLOOKUP(C115,customers!$A$2:$A$1001,customers!$G$2:$G$1001,,0)</f>
        <v>Ireland</v>
      </c>
      <c r="I115" t="str">
        <f>_xlfn.XLOOKUP(D115,products!$A$2:$A$49,products!$B$2:$B$49,,0)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4"/>
        <v>14.55</v>
      </c>
      <c r="N115" t="str">
        <f t="shared" si="5"/>
        <v>Liberica</v>
      </c>
      <c r="O115" t="str">
        <f t="shared" si="3"/>
        <v>Medium</v>
      </c>
      <c r="P115" t="str">
        <f>_xlfn.XLOOKUP(OrdersTable[[#This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IF(_xlfn.XLOOKUP(orders!C116,customers!$A$2:$A$1001,customers!$C$2:$C$1001,,0)=0," ",_xlfn.XLOOKUP(orders!C116,customers!$A$2:$A$1001,customers!$C$2:$C$1001,,0))</f>
        <v xml:space="preserve"> </v>
      </c>
      <c r="H116" s="2" t="str">
        <f>_xlfn.XLOOKUP(C116,customers!$A$2:$A$1001,customers!$G$2:$G$1001,,0)</f>
        <v>United States</v>
      </c>
      <c r="I116" t="str">
        <f>_xlfn.XLOOKUP(D116,products!$A$2:$A$49,products!$B$2:$B$49,,0)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4"/>
        <v>14.339999999999998</v>
      </c>
      <c r="N116" t="str">
        <f t="shared" si="5"/>
        <v>Robusta</v>
      </c>
      <c r="O116" t="str">
        <f t="shared" si="3"/>
        <v>Light</v>
      </c>
      <c r="P116" t="str">
        <f>_xlfn.XLOOKUP(OrdersTable[[#This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IF(_xlfn.XLOOKUP(orders!C117,customers!$A$2:$A$1001,customers!$C$2:$C$1001,,0)=0," ",_xlfn.XLOOKUP(orders!C117,customers!$A$2:$A$1001,customers!$C$2:$C$1001,,0))</f>
        <v>imulliner37@pinterest.com</v>
      </c>
      <c r="H117" s="2" t="str">
        <f>_xlfn.XLOOKUP(C117,customers!$A$2:$A$1001,customers!$G$2:$G$1001,,0)</f>
        <v>United Kingdom</v>
      </c>
      <c r="I117" t="str">
        <f>_xlfn.XLOOKUP(D117,products!$A$2:$A$49,products!$B$2:$B$49,,0)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4"/>
        <v>15.85</v>
      </c>
      <c r="N117" t="str">
        <f t="shared" si="5"/>
        <v>Liberica</v>
      </c>
      <c r="O117" t="str">
        <f t="shared" si="3"/>
        <v>Light</v>
      </c>
      <c r="P117" t="str">
        <f>_xlfn.XLOOKUP(OrdersTable[[#This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IF(_xlfn.XLOOKUP(orders!C118,customers!$A$2:$A$1001,customers!$C$2:$C$1001,,0)=0," ",_xlfn.XLOOKUP(orders!C118,customers!$A$2:$A$1001,customers!$C$2:$C$1001,,0))</f>
        <v>gstandley38@dion.ne.jp</v>
      </c>
      <c r="H118" s="2" t="str">
        <f>_xlfn.XLOOKUP(C118,customers!$A$2:$A$1001,customers!$G$2:$G$1001,,0)</f>
        <v>Ireland</v>
      </c>
      <c r="I118" t="str">
        <f>_xlfn.XLOOKUP(D118,products!$A$2:$A$49,products!$B$2:$B$49,,0)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4"/>
        <v>19.02</v>
      </c>
      <c r="N118" t="str">
        <f t="shared" si="5"/>
        <v>Liberica</v>
      </c>
      <c r="O118" t="str">
        <f t="shared" si="3"/>
        <v>Light</v>
      </c>
      <c r="P118" t="str">
        <f>_xlfn.XLOOKUP(OrdersTable[[#This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IF(_xlfn.XLOOKUP(orders!C119,customers!$A$2:$A$1001,customers!$C$2:$C$1001,,0)=0," ",_xlfn.XLOOKUP(orders!C119,customers!$A$2:$A$1001,customers!$C$2:$C$1001,,0))</f>
        <v>bdrage39@youku.com</v>
      </c>
      <c r="H119" s="2" t="str">
        <f>_xlfn.XLOOKUP(C119,customers!$A$2:$A$1001,customers!$G$2:$G$1001,,0)</f>
        <v>United States</v>
      </c>
      <c r="I119" t="str">
        <f>_xlfn.XLOOKUP(D119,products!$A$2:$A$49,products!$B$2:$B$49,,0)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4"/>
        <v>38.04</v>
      </c>
      <c r="N119" t="str">
        <f t="shared" si="5"/>
        <v>Liberica</v>
      </c>
      <c r="O119" t="str">
        <f t="shared" si="3"/>
        <v>Light</v>
      </c>
      <c r="P119" t="str">
        <f>_xlfn.XLOOKUP(OrdersTable[[#This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IF(_xlfn.XLOOKUP(orders!C120,customers!$A$2:$A$1001,customers!$C$2:$C$1001,,0)=0," ",_xlfn.XLOOKUP(orders!C120,customers!$A$2:$A$1001,customers!$C$2:$C$1001,,0))</f>
        <v>myallop3a@fema.gov</v>
      </c>
      <c r="H120" s="2" t="str">
        <f>_xlfn.XLOOKUP(C120,customers!$A$2:$A$1001,customers!$G$2:$G$1001,,0)</f>
        <v>United States</v>
      </c>
      <c r="I120" t="str">
        <f>_xlfn.XLOOKUP(D120,products!$A$2:$A$49,products!$B$2:$B$49,,0)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4"/>
        <v>21.87</v>
      </c>
      <c r="N120" t="str">
        <f t="shared" si="5"/>
        <v>Excelsa</v>
      </c>
      <c r="O120" t="str">
        <f t="shared" si="3"/>
        <v>Dark</v>
      </c>
      <c r="P120" t="str">
        <f>_xlfn.XLOOKUP(OrdersTable[[#This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IF(_xlfn.XLOOKUP(orders!C121,customers!$A$2:$A$1001,customers!$C$2:$C$1001,,0)=0," ",_xlfn.XLOOKUP(orders!C121,customers!$A$2:$A$1001,customers!$C$2:$C$1001,,0))</f>
        <v>cswitsur3b@chronoengine.com</v>
      </c>
      <c r="H121" s="2" t="str">
        <f>_xlfn.XLOOKUP(C121,customers!$A$2:$A$1001,customers!$G$2:$G$1001,,0)</f>
        <v>United States</v>
      </c>
      <c r="I121" t="str">
        <f>_xlfn.XLOOKUP(D121,products!$A$2:$A$49,products!$B$2:$B$49,,0)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4"/>
        <v>4.125</v>
      </c>
      <c r="N121" t="str">
        <f t="shared" si="5"/>
        <v>Excelsa</v>
      </c>
      <c r="O121" t="str">
        <f t="shared" si="3"/>
        <v>Medium</v>
      </c>
      <c r="P121" t="str">
        <f>_xlfn.XLOOKUP(OrdersTable[[#This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IF(_xlfn.XLOOKUP(orders!C122,customers!$A$2:$A$1001,customers!$C$2:$C$1001,,0)=0," ",_xlfn.XLOOKUP(orders!C122,customers!$A$2:$A$1001,customers!$C$2:$C$1001,,0))</f>
        <v>cswitsur3b@chronoengine.com</v>
      </c>
      <c r="H122" s="2" t="str">
        <f>_xlfn.XLOOKUP(C122,customers!$A$2:$A$1001,customers!$G$2:$G$1001,,0)</f>
        <v>United States</v>
      </c>
      <c r="I122" t="str">
        <f>_xlfn.XLOOKUP(D122,products!$A$2:$A$49,products!$B$2:$B$49,,0)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4"/>
        <v>3.8849999999999998</v>
      </c>
      <c r="N122" t="str">
        <f t="shared" si="5"/>
        <v>Arabica</v>
      </c>
      <c r="O122" t="str">
        <f t="shared" si="3"/>
        <v>Light</v>
      </c>
      <c r="P122" t="str">
        <f>_xlfn.XLOOKUP(OrdersTable[[#This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IF(_xlfn.XLOOKUP(orders!C123,customers!$A$2:$A$1001,customers!$C$2:$C$1001,,0)=0," ",_xlfn.XLOOKUP(orders!C123,customers!$A$2:$A$1001,customers!$C$2:$C$1001,,0))</f>
        <v>cswitsur3b@chronoengine.com</v>
      </c>
      <c r="H123" s="2" t="str">
        <f>_xlfn.XLOOKUP(C123,customers!$A$2:$A$1001,customers!$G$2:$G$1001,,0)</f>
        <v>United States</v>
      </c>
      <c r="I123" t="str">
        <f>_xlfn.XLOOKUP(D123,products!$A$2:$A$49,products!$B$2:$B$49,,0)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4"/>
        <v>68.75</v>
      </c>
      <c r="N123" t="str">
        <f t="shared" si="5"/>
        <v>Excelsa</v>
      </c>
      <c r="O123" t="str">
        <f t="shared" si="3"/>
        <v>Medium</v>
      </c>
      <c r="P123" t="str">
        <f>_xlfn.XLOOKUP(OrdersTable[[#This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IF(_xlfn.XLOOKUP(orders!C124,customers!$A$2:$A$1001,customers!$C$2:$C$1001,,0)=0," ",_xlfn.XLOOKUP(orders!C124,customers!$A$2:$A$1001,customers!$C$2:$C$1001,,0))</f>
        <v>mludwell3e@blogger.com</v>
      </c>
      <c r="H124" s="2" t="str">
        <f>_xlfn.XLOOKUP(C124,customers!$A$2:$A$1001,customers!$G$2:$G$1001,,0)</f>
        <v>United States</v>
      </c>
      <c r="I124" t="str">
        <f>_xlfn.XLOOKUP(D124,products!$A$2:$A$49,products!$B$2:$B$49,,0)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4"/>
        <v>23.88</v>
      </c>
      <c r="N124" t="str">
        <f t="shared" si="5"/>
        <v>Arabica</v>
      </c>
      <c r="O124" t="str">
        <f t="shared" si="3"/>
        <v>Dark</v>
      </c>
      <c r="P124" t="str">
        <f>_xlfn.XLOOKUP(OrdersTable[[#This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IF(_xlfn.XLOOKUP(orders!C125,customers!$A$2:$A$1001,customers!$C$2:$C$1001,,0)=0," ",_xlfn.XLOOKUP(orders!C125,customers!$A$2:$A$1001,customers!$C$2:$C$1001,,0))</f>
        <v>dbeauchamp3f@usda.gov</v>
      </c>
      <c r="H125" s="2" t="str">
        <f>_xlfn.XLOOKUP(C125,customers!$A$2:$A$1001,customers!$G$2:$G$1001,,0)</f>
        <v>United States</v>
      </c>
      <c r="I125" t="str">
        <f>_xlfn.XLOOKUP(D125,products!$A$2:$A$49,products!$B$2:$B$49,,0)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4"/>
        <v>145.82</v>
      </c>
      <c r="N125" t="str">
        <f t="shared" si="5"/>
        <v>Liberica</v>
      </c>
      <c r="O125" t="str">
        <f t="shared" si="3"/>
        <v>Light</v>
      </c>
      <c r="P125" t="str">
        <f>_xlfn.XLOOKUP(OrdersTable[[#This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IF(_xlfn.XLOOKUP(orders!C126,customers!$A$2:$A$1001,customers!$C$2:$C$1001,,0)=0," ",_xlfn.XLOOKUP(orders!C126,customers!$A$2:$A$1001,customers!$C$2:$C$1001,,0))</f>
        <v>srodliff3g@ted.com</v>
      </c>
      <c r="H126" s="2" t="str">
        <f>_xlfn.XLOOKUP(C126,customers!$A$2:$A$1001,customers!$G$2:$G$1001,,0)</f>
        <v>United States</v>
      </c>
      <c r="I126" t="str">
        <f>_xlfn.XLOOKUP(D126,products!$A$2:$A$49,products!$B$2:$B$49,,0)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4"/>
        <v>21.825000000000003</v>
      </c>
      <c r="N126" t="str">
        <f t="shared" si="5"/>
        <v>Liberica</v>
      </c>
      <c r="O126" t="str">
        <f t="shared" si="3"/>
        <v>Medium</v>
      </c>
      <c r="P126" t="str">
        <f>_xlfn.XLOOKUP(OrdersTable[[#This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IF(_xlfn.XLOOKUP(orders!C127,customers!$A$2:$A$1001,customers!$C$2:$C$1001,,0)=0," ",_xlfn.XLOOKUP(orders!C127,customers!$A$2:$A$1001,customers!$C$2:$C$1001,,0))</f>
        <v>swoodham3h@businesswire.com</v>
      </c>
      <c r="H127" s="2" t="str">
        <f>_xlfn.XLOOKUP(C127,customers!$A$2:$A$1001,customers!$G$2:$G$1001,,0)</f>
        <v>Ireland</v>
      </c>
      <c r="I127" t="str">
        <f>_xlfn.XLOOKUP(D127,products!$A$2:$A$49,products!$B$2:$B$49,,0)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4"/>
        <v>26.19</v>
      </c>
      <c r="N127" t="str">
        <f t="shared" si="5"/>
        <v>Liberica</v>
      </c>
      <c r="O127" t="str">
        <f t="shared" si="3"/>
        <v>Medium</v>
      </c>
      <c r="P127" t="str">
        <f>_xlfn.XLOOKUP(OrdersTable[[#This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IF(_xlfn.XLOOKUP(orders!C128,customers!$A$2:$A$1001,customers!$C$2:$C$1001,,0)=0," ",_xlfn.XLOOKUP(orders!C128,customers!$A$2:$A$1001,customers!$C$2:$C$1001,,0))</f>
        <v>hsynnot3i@about.com</v>
      </c>
      <c r="H128" s="2" t="str">
        <f>_xlfn.XLOOKUP(C128,customers!$A$2:$A$1001,customers!$G$2:$G$1001,,0)</f>
        <v>United States</v>
      </c>
      <c r="I128" t="str">
        <f>_xlfn.XLOOKUP(D128,products!$A$2:$A$49,products!$B$2:$B$49,,0)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4"/>
        <v>11.25</v>
      </c>
      <c r="N128" t="str">
        <f t="shared" si="5"/>
        <v>Arabica</v>
      </c>
      <c r="O128" t="str">
        <f t="shared" si="3"/>
        <v>Medium</v>
      </c>
      <c r="P128" t="str">
        <f>_xlfn.XLOOKUP(OrdersTable[[#This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IF(_xlfn.XLOOKUP(orders!C129,customers!$A$2:$A$1001,customers!$C$2:$C$1001,,0)=0," ",_xlfn.XLOOKUP(orders!C129,customers!$A$2:$A$1001,customers!$C$2:$C$1001,,0))</f>
        <v>rlepere3j@shop-pro.jp</v>
      </c>
      <c r="H129" s="2" t="str">
        <f>_xlfn.XLOOKUP(C129,customers!$A$2:$A$1001,customers!$G$2:$G$1001,,0)</f>
        <v>Ireland</v>
      </c>
      <c r="I129" t="str">
        <f>_xlfn.XLOOKUP(D129,products!$A$2:$A$49,products!$B$2:$B$49,,0)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4"/>
        <v>77.699999999999989</v>
      </c>
      <c r="N129" t="str">
        <f t="shared" si="5"/>
        <v>Liberica</v>
      </c>
      <c r="O129" t="str">
        <f t="shared" si="3"/>
        <v>Dark</v>
      </c>
      <c r="P129" t="str">
        <f>_xlfn.XLOOKUP(OrdersTable[[#This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IF(_xlfn.XLOOKUP(orders!C130,customers!$A$2:$A$1001,customers!$C$2:$C$1001,,0)=0," ",_xlfn.XLOOKUP(orders!C130,customers!$A$2:$A$1001,customers!$C$2:$C$1001,,0))</f>
        <v>twoofinden3k@businesswire.com</v>
      </c>
      <c r="H130" s="2" t="str">
        <f>_xlfn.XLOOKUP(C130,customers!$A$2:$A$1001,customers!$G$2:$G$1001,,0)</f>
        <v>United States</v>
      </c>
      <c r="I130" t="str">
        <f>_xlfn.XLOOKUP(D130,products!$A$2:$A$49,products!$B$2:$B$49,,0)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4"/>
        <v>6.75</v>
      </c>
      <c r="N130" t="str">
        <f t="shared" si="5"/>
        <v>Arabica</v>
      </c>
      <c r="O130" t="str">
        <f t="shared" ref="O130:O193" si="6">IF(J130="M","Medium",IF(J130="L","Light",IF(J130="D","Dark","")))</f>
        <v>Medium</v>
      </c>
      <c r="P130" t="str">
        <f>_xlfn.XLOOKUP(OrdersTable[[#This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IF(_xlfn.XLOOKUP(orders!C131,customers!$A$2:$A$1001,customers!$C$2:$C$1001,,0)=0," ",_xlfn.XLOOKUP(orders!C131,customers!$A$2:$A$1001,customers!$C$2:$C$1001,,0))</f>
        <v>edacca3l@google.pl</v>
      </c>
      <c r="H131" s="2" t="str">
        <f>_xlfn.XLOOKUP(C131,customers!$A$2:$A$1001,customers!$G$2:$G$1001,,0)</f>
        <v>United States</v>
      </c>
      <c r="I131" t="str">
        <f>_xlfn.XLOOKUP(D131,products!$A$2:$A$49,products!$B$2:$B$49,,0)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7">SUM(L131*E131)</f>
        <v>12.15</v>
      </c>
      <c r="N131" t="str">
        <f t="shared" ref="N131:N194" si="8">IF(I131="Rob","Robusta",IF(I131="Exc","Excelsa",IF(I131="Ara","Arabica",IF(I131="Lib","Liberica"))))</f>
        <v>Excelsa</v>
      </c>
      <c r="O131" t="str">
        <f t="shared" si="6"/>
        <v>Dark</v>
      </c>
      <c r="P131" t="str">
        <f>_xlfn.XLOOKUP(OrdersTable[[#This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IF(_xlfn.XLOOKUP(orders!C132,customers!$A$2:$A$1001,customers!$C$2:$C$1001,,0)=0," ",_xlfn.XLOOKUP(orders!C132,customers!$A$2:$A$1001,customers!$C$2:$C$1001,,0))</f>
        <v xml:space="preserve"> </v>
      </c>
      <c r="H132" s="2" t="str">
        <f>_xlfn.XLOOKUP(C132,customers!$A$2:$A$1001,customers!$G$2:$G$1001,,0)</f>
        <v>Ireland</v>
      </c>
      <c r="I132" t="str">
        <f>_xlfn.XLOOKUP(D132,products!$A$2:$A$49,products!$B$2:$B$49,,0)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7"/>
        <v>148.92499999999998</v>
      </c>
      <c r="N132" t="str">
        <f t="shared" si="8"/>
        <v>Arabica</v>
      </c>
      <c r="O132" t="str">
        <f t="shared" si="6"/>
        <v>Light</v>
      </c>
      <c r="P132" t="str">
        <f>_xlfn.XLOOKUP(OrdersTable[[#This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IF(_xlfn.XLOOKUP(orders!C133,customers!$A$2:$A$1001,customers!$C$2:$C$1001,,0)=0," ",_xlfn.XLOOKUP(orders!C133,customers!$A$2:$A$1001,customers!$C$2:$C$1001,,0))</f>
        <v>bhindsberg3n@blogs.com</v>
      </c>
      <c r="H133" s="2" t="str">
        <f>_xlfn.XLOOKUP(C133,customers!$A$2:$A$1001,customers!$G$2:$G$1001,,0)</f>
        <v>United States</v>
      </c>
      <c r="I133" t="str">
        <f>_xlfn.XLOOKUP(D133,products!$A$2:$A$49,products!$B$2:$B$49,,0)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7"/>
        <v>14.58</v>
      </c>
      <c r="N133" t="str">
        <f t="shared" si="8"/>
        <v>Excelsa</v>
      </c>
      <c r="O133" t="str">
        <f t="shared" si="6"/>
        <v>Dark</v>
      </c>
      <c r="P133" t="str">
        <f>_xlfn.XLOOKUP(OrdersTable[[#This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IF(_xlfn.XLOOKUP(orders!C134,customers!$A$2:$A$1001,customers!$C$2:$C$1001,,0)=0," ",_xlfn.XLOOKUP(orders!C134,customers!$A$2:$A$1001,customers!$C$2:$C$1001,,0))</f>
        <v>orobins3o@salon.com</v>
      </c>
      <c r="H134" s="2" t="str">
        <f>_xlfn.XLOOKUP(C134,customers!$A$2:$A$1001,customers!$G$2:$G$1001,,0)</f>
        <v>United States</v>
      </c>
      <c r="I134" t="str">
        <f>_xlfn.XLOOKUP(D134,products!$A$2:$A$49,products!$B$2:$B$49,,0)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7"/>
        <v>148.92499999999998</v>
      </c>
      <c r="N134" t="str">
        <f t="shared" si="8"/>
        <v>Arabica</v>
      </c>
      <c r="O134" t="str">
        <f t="shared" si="6"/>
        <v>Light</v>
      </c>
      <c r="P134" t="str">
        <f>_xlfn.XLOOKUP(OrdersTable[[#This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IF(_xlfn.XLOOKUP(orders!C135,customers!$A$2:$A$1001,customers!$C$2:$C$1001,,0)=0," ",_xlfn.XLOOKUP(orders!C135,customers!$A$2:$A$1001,customers!$C$2:$C$1001,,0))</f>
        <v>osyseland3p@independent.co.uk</v>
      </c>
      <c r="H135" s="2" t="str">
        <f>_xlfn.XLOOKUP(C135,customers!$A$2:$A$1001,customers!$G$2:$G$1001,,0)</f>
        <v>United States</v>
      </c>
      <c r="I135" t="str">
        <f>_xlfn.XLOOKUP(D135,products!$A$2:$A$49,products!$B$2:$B$49,,0)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7"/>
        <v>12.95</v>
      </c>
      <c r="N135" t="str">
        <f t="shared" si="8"/>
        <v>Liberica</v>
      </c>
      <c r="O135" t="str">
        <f t="shared" si="6"/>
        <v>Dark</v>
      </c>
      <c r="P135" t="str">
        <f>_xlfn.XLOOKUP(OrdersTable[[#This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IF(_xlfn.XLOOKUP(orders!C136,customers!$A$2:$A$1001,customers!$C$2:$C$1001,,0)=0," ",_xlfn.XLOOKUP(orders!C136,customers!$A$2:$A$1001,customers!$C$2:$C$1001,,0))</f>
        <v xml:space="preserve"> </v>
      </c>
      <c r="H136" s="2" t="str">
        <f>_xlfn.XLOOKUP(C136,customers!$A$2:$A$1001,customers!$G$2:$G$1001,,0)</f>
        <v>United States</v>
      </c>
      <c r="I136" t="str">
        <f>_xlfn.XLOOKUP(D136,products!$A$2:$A$49,products!$B$2:$B$49,,0)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7"/>
        <v>94.874999999999986</v>
      </c>
      <c r="N136" t="str">
        <f t="shared" si="8"/>
        <v>Excelsa</v>
      </c>
      <c r="O136" t="str">
        <f t="shared" si="6"/>
        <v>Medium</v>
      </c>
      <c r="P136" t="str">
        <f>_xlfn.XLOOKUP(OrdersTable[[#This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IF(_xlfn.XLOOKUP(orders!C137,customers!$A$2:$A$1001,customers!$C$2:$C$1001,,0)=0," ",_xlfn.XLOOKUP(orders!C137,customers!$A$2:$A$1001,customers!$C$2:$C$1001,,0))</f>
        <v>bmcamish2e@tripadvisor.com</v>
      </c>
      <c r="H137" s="2" t="str">
        <f>_xlfn.XLOOKUP(C137,customers!$A$2:$A$1001,customers!$G$2:$G$1001,,0)</f>
        <v>United States</v>
      </c>
      <c r="I137" t="str">
        <f>_xlfn.XLOOKUP(D137,products!$A$2:$A$49,products!$B$2:$B$49,,0)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7"/>
        <v>38.849999999999994</v>
      </c>
      <c r="N137" t="str">
        <f t="shared" si="8"/>
        <v>Arabica</v>
      </c>
      <c r="O137" t="str">
        <f t="shared" si="6"/>
        <v>Light</v>
      </c>
      <c r="P137" t="str">
        <f>_xlfn.XLOOKUP(OrdersTable[[#This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IF(_xlfn.XLOOKUP(orders!C138,customers!$A$2:$A$1001,customers!$C$2:$C$1001,,0)=0," ",_xlfn.XLOOKUP(orders!C138,customers!$A$2:$A$1001,customers!$C$2:$C$1001,,0))</f>
        <v>lkeenleyside3s@topsy.com</v>
      </c>
      <c r="H138" s="2" t="str">
        <f>_xlfn.XLOOKUP(C138,customers!$A$2:$A$1001,customers!$G$2:$G$1001,,0)</f>
        <v>United States</v>
      </c>
      <c r="I138" t="str">
        <f>_xlfn.XLOOKUP(D138,products!$A$2:$A$49,products!$B$2:$B$49,,0)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7"/>
        <v>11.94</v>
      </c>
      <c r="N138" t="str">
        <f t="shared" si="8"/>
        <v>Arabica</v>
      </c>
      <c r="O138" t="str">
        <f t="shared" si="6"/>
        <v>Dark</v>
      </c>
      <c r="P138" t="str">
        <f>_xlfn.XLOOKUP(OrdersTable[[#This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IF(_xlfn.XLOOKUP(orders!C139,customers!$A$2:$A$1001,customers!$C$2:$C$1001,,0)=0," ",_xlfn.XLOOKUP(orders!C139,customers!$A$2:$A$1001,customers!$C$2:$C$1001,,0))</f>
        <v xml:space="preserve"> </v>
      </c>
      <c r="H139" s="2" t="str">
        <f>_xlfn.XLOOKUP(C139,customers!$A$2:$A$1001,customers!$G$2:$G$1001,,0)</f>
        <v>Ireland</v>
      </c>
      <c r="I139" t="str">
        <f>_xlfn.XLOOKUP(D139,products!$A$2:$A$49,products!$B$2:$B$49,,0)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7"/>
        <v>102.46499999999997</v>
      </c>
      <c r="N139" t="str">
        <f t="shared" si="8"/>
        <v>Excelsa</v>
      </c>
      <c r="O139" t="str">
        <f t="shared" si="6"/>
        <v>Light</v>
      </c>
      <c r="P139" t="str">
        <f>_xlfn.XLOOKUP(OrdersTable[[#This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IF(_xlfn.XLOOKUP(orders!C140,customers!$A$2:$A$1001,customers!$C$2:$C$1001,,0)=0," ",_xlfn.XLOOKUP(orders!C140,customers!$A$2:$A$1001,customers!$C$2:$C$1001,,0))</f>
        <v xml:space="preserve"> </v>
      </c>
      <c r="H140" s="2" t="str">
        <f>_xlfn.XLOOKUP(C140,customers!$A$2:$A$1001,customers!$G$2:$G$1001,,0)</f>
        <v>United States</v>
      </c>
      <c r="I140" t="str">
        <f>_xlfn.XLOOKUP(D140,products!$A$2:$A$49,products!$B$2:$B$49,,0)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7"/>
        <v>48.6</v>
      </c>
      <c r="N140" t="str">
        <f t="shared" si="8"/>
        <v>Excelsa</v>
      </c>
      <c r="O140" t="str">
        <f t="shared" si="6"/>
        <v>Dark</v>
      </c>
      <c r="P140" t="str">
        <f>_xlfn.XLOOKUP(OrdersTable[[#This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IF(_xlfn.XLOOKUP(orders!C141,customers!$A$2:$A$1001,customers!$C$2:$C$1001,,0)=0," ",_xlfn.XLOOKUP(orders!C141,customers!$A$2:$A$1001,customers!$C$2:$C$1001,,0))</f>
        <v xml:space="preserve"> </v>
      </c>
      <c r="H141" s="2" t="str">
        <f>_xlfn.XLOOKUP(C141,customers!$A$2:$A$1001,customers!$G$2:$G$1001,,0)</f>
        <v>United States</v>
      </c>
      <c r="I141" t="str">
        <f>_xlfn.XLOOKUP(D141,products!$A$2:$A$49,products!$B$2:$B$49,,0)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7"/>
        <v>77.699999999999989</v>
      </c>
      <c r="N141" t="str">
        <f t="shared" si="8"/>
        <v>Liberica</v>
      </c>
      <c r="O141" t="str">
        <f t="shared" si="6"/>
        <v>Dark</v>
      </c>
      <c r="P141" t="str">
        <f>_xlfn.XLOOKUP(OrdersTable[[#This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IF(_xlfn.XLOOKUP(orders!C142,customers!$A$2:$A$1001,customers!$C$2:$C$1001,,0)=0," ",_xlfn.XLOOKUP(orders!C142,customers!$A$2:$A$1001,customers!$C$2:$C$1001,,0))</f>
        <v>vkundt3w@bigcartel.com</v>
      </c>
      <c r="H142" s="2" t="str">
        <f>_xlfn.XLOOKUP(C142,customers!$A$2:$A$1001,customers!$G$2:$G$1001,,0)</f>
        <v>Ireland</v>
      </c>
      <c r="I142" t="str">
        <f>_xlfn.XLOOKUP(D142,products!$A$2:$A$49,products!$B$2:$B$49,,0)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7"/>
        <v>29.784999999999997</v>
      </c>
      <c r="N142" t="str">
        <f t="shared" si="8"/>
        <v>Liberica</v>
      </c>
      <c r="O142" t="str">
        <f t="shared" si="6"/>
        <v>Dark</v>
      </c>
      <c r="P142" t="str">
        <f>_xlfn.XLOOKUP(OrdersTable[[#This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IF(_xlfn.XLOOKUP(orders!C143,customers!$A$2:$A$1001,customers!$C$2:$C$1001,,0)=0," ",_xlfn.XLOOKUP(orders!C143,customers!$A$2:$A$1001,customers!$C$2:$C$1001,,0))</f>
        <v>bbett3x@google.de</v>
      </c>
      <c r="H143" s="2" t="str">
        <f>_xlfn.XLOOKUP(C143,customers!$A$2:$A$1001,customers!$G$2:$G$1001,,0)</f>
        <v>United States</v>
      </c>
      <c r="I143" t="str">
        <f>_xlfn.XLOOKUP(D143,products!$A$2:$A$49,products!$B$2:$B$49,,0)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7"/>
        <v>15.54</v>
      </c>
      <c r="N143" t="str">
        <f t="shared" si="8"/>
        <v>Arabica</v>
      </c>
      <c r="O143" t="str">
        <f t="shared" si="6"/>
        <v>Light</v>
      </c>
      <c r="P143" t="str">
        <f>_xlfn.XLOOKUP(OrdersTable[[#This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IF(_xlfn.XLOOKUP(orders!C144,customers!$A$2:$A$1001,customers!$C$2:$C$1001,,0)=0," ",_xlfn.XLOOKUP(orders!C144,customers!$A$2:$A$1001,customers!$C$2:$C$1001,,0))</f>
        <v xml:space="preserve"> </v>
      </c>
      <c r="H144" s="2" t="str">
        <f>_xlfn.XLOOKUP(C144,customers!$A$2:$A$1001,customers!$G$2:$G$1001,,0)</f>
        <v>Ireland</v>
      </c>
      <c r="I144" t="str">
        <f>_xlfn.XLOOKUP(D144,products!$A$2:$A$49,products!$B$2:$B$49,,0)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7"/>
        <v>136.61999999999998</v>
      </c>
      <c r="N144" t="str">
        <f t="shared" si="8"/>
        <v>Excelsa</v>
      </c>
      <c r="O144" t="str">
        <f t="shared" si="6"/>
        <v>Light</v>
      </c>
      <c r="P144" t="str">
        <f>_xlfn.XLOOKUP(OrdersTable[[#This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IF(_xlfn.XLOOKUP(orders!C145,customers!$A$2:$A$1001,customers!$C$2:$C$1001,,0)=0," ",_xlfn.XLOOKUP(orders!C145,customers!$A$2:$A$1001,customers!$C$2:$C$1001,,0))</f>
        <v>dstaite3z@scientificamerican.com</v>
      </c>
      <c r="H145" s="2" t="str">
        <f>_xlfn.XLOOKUP(C145,customers!$A$2:$A$1001,customers!$G$2:$G$1001,,0)</f>
        <v>United States</v>
      </c>
      <c r="I145" t="str">
        <f>_xlfn.XLOOKUP(D145,products!$A$2:$A$49,products!$B$2:$B$49,,0)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7"/>
        <v>17.46</v>
      </c>
      <c r="N145" t="str">
        <f t="shared" si="8"/>
        <v>Liberica</v>
      </c>
      <c r="O145" t="str">
        <f t="shared" si="6"/>
        <v>Medium</v>
      </c>
      <c r="P145" t="str">
        <f>_xlfn.XLOOKUP(OrdersTable[[#This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IF(_xlfn.XLOOKUP(orders!C146,customers!$A$2:$A$1001,customers!$C$2:$C$1001,,0)=0," ",_xlfn.XLOOKUP(orders!C146,customers!$A$2:$A$1001,customers!$C$2:$C$1001,,0))</f>
        <v>wkeyse40@apple.com</v>
      </c>
      <c r="H146" s="2" t="str">
        <f>_xlfn.XLOOKUP(C146,customers!$A$2:$A$1001,customers!$G$2:$G$1001,,0)</f>
        <v>United States</v>
      </c>
      <c r="I146" t="str">
        <f>_xlfn.XLOOKUP(D146,products!$A$2:$A$49,products!$B$2:$B$49,,0)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7"/>
        <v>68.309999999999988</v>
      </c>
      <c r="N146" t="str">
        <f t="shared" si="8"/>
        <v>Excelsa</v>
      </c>
      <c r="O146" t="str">
        <f t="shared" si="6"/>
        <v>Light</v>
      </c>
      <c r="P146" t="str">
        <f>_xlfn.XLOOKUP(OrdersTable[[#This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IF(_xlfn.XLOOKUP(orders!C147,customers!$A$2:$A$1001,customers!$C$2:$C$1001,,0)=0," ",_xlfn.XLOOKUP(orders!C147,customers!$A$2:$A$1001,customers!$C$2:$C$1001,,0))</f>
        <v>oclausenthue41@marriott.com</v>
      </c>
      <c r="H147" s="2" t="str">
        <f>_xlfn.XLOOKUP(C147,customers!$A$2:$A$1001,customers!$G$2:$G$1001,,0)</f>
        <v>United States</v>
      </c>
      <c r="I147" t="str">
        <f>_xlfn.XLOOKUP(D147,products!$A$2:$A$49,products!$B$2:$B$49,,0)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7"/>
        <v>17.46</v>
      </c>
      <c r="N147" t="str">
        <f t="shared" si="8"/>
        <v>Liberica</v>
      </c>
      <c r="O147" t="str">
        <f t="shared" si="6"/>
        <v>Medium</v>
      </c>
      <c r="P147" t="str">
        <f>_xlfn.XLOOKUP(OrdersTable[[#This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IF(_xlfn.XLOOKUP(orders!C148,customers!$A$2:$A$1001,customers!$C$2:$C$1001,,0)=0," ",_xlfn.XLOOKUP(orders!C148,customers!$A$2:$A$1001,customers!$C$2:$C$1001,,0))</f>
        <v>lfrancisco42@fema.gov</v>
      </c>
      <c r="H148" s="2" t="str">
        <f>_xlfn.XLOOKUP(C148,customers!$A$2:$A$1001,customers!$G$2:$G$1001,,0)</f>
        <v>United States</v>
      </c>
      <c r="I148" t="str">
        <f>_xlfn.XLOOKUP(D148,products!$A$2:$A$49,products!$B$2:$B$49,,0)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7"/>
        <v>43.650000000000006</v>
      </c>
      <c r="N148" t="str">
        <f t="shared" si="8"/>
        <v>Liberica</v>
      </c>
      <c r="O148" t="str">
        <f t="shared" si="6"/>
        <v>Medium</v>
      </c>
      <c r="P148" t="str">
        <f>_xlfn.XLOOKUP(OrdersTable[[#This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IF(_xlfn.XLOOKUP(orders!C149,customers!$A$2:$A$1001,customers!$C$2:$C$1001,,0)=0," ",_xlfn.XLOOKUP(orders!C149,customers!$A$2:$A$1001,customers!$C$2:$C$1001,,0))</f>
        <v>lfrancisco42@fema.gov</v>
      </c>
      <c r="H149" s="2" t="str">
        <f>_xlfn.XLOOKUP(C149,customers!$A$2:$A$1001,customers!$G$2:$G$1001,,0)</f>
        <v>United States</v>
      </c>
      <c r="I149" t="str">
        <f>_xlfn.XLOOKUP(D149,products!$A$2:$A$49,products!$B$2:$B$49,,0)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7"/>
        <v>27.5</v>
      </c>
      <c r="N149" t="str">
        <f t="shared" si="8"/>
        <v>Excelsa</v>
      </c>
      <c r="O149" t="str">
        <f t="shared" si="6"/>
        <v>Medium</v>
      </c>
      <c r="P149" t="str">
        <f>_xlfn.XLOOKUP(OrdersTable[[#This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IF(_xlfn.XLOOKUP(orders!C150,customers!$A$2:$A$1001,customers!$C$2:$C$1001,,0)=0," ",_xlfn.XLOOKUP(orders!C150,customers!$A$2:$A$1001,customers!$C$2:$C$1001,,0))</f>
        <v>gskingle44@clickbank.net</v>
      </c>
      <c r="H150" s="2" t="str">
        <f>_xlfn.XLOOKUP(C150,customers!$A$2:$A$1001,customers!$G$2:$G$1001,,0)</f>
        <v>United States</v>
      </c>
      <c r="I150" t="str">
        <f>_xlfn.XLOOKUP(D150,products!$A$2:$A$49,products!$B$2:$B$49,,0)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7"/>
        <v>18.225000000000001</v>
      </c>
      <c r="N150" t="str">
        <f t="shared" si="8"/>
        <v>Excelsa</v>
      </c>
      <c r="O150" t="str">
        <f t="shared" si="6"/>
        <v>Dark</v>
      </c>
      <c r="P150" t="str">
        <f>_xlfn.XLOOKUP(OrdersTable[[#This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IF(_xlfn.XLOOKUP(orders!C151,customers!$A$2:$A$1001,customers!$C$2:$C$1001,,0)=0," ",_xlfn.XLOOKUP(orders!C151,customers!$A$2:$A$1001,customers!$C$2:$C$1001,,0))</f>
        <v xml:space="preserve"> </v>
      </c>
      <c r="H151" s="2" t="str">
        <f>_xlfn.XLOOKUP(C151,customers!$A$2:$A$1001,customers!$G$2:$G$1001,,0)</f>
        <v>United States</v>
      </c>
      <c r="I151" t="str">
        <f>_xlfn.XLOOKUP(D151,products!$A$2:$A$49,products!$B$2:$B$49,,0)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7"/>
        <v>51.749999999999993</v>
      </c>
      <c r="N151" t="str">
        <f t="shared" si="8"/>
        <v>Arabica</v>
      </c>
      <c r="O151" t="str">
        <f t="shared" si="6"/>
        <v>Medium</v>
      </c>
      <c r="P151" t="str">
        <f>_xlfn.XLOOKUP(OrdersTable[[#This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IF(_xlfn.XLOOKUP(orders!C152,customers!$A$2:$A$1001,customers!$C$2:$C$1001,,0)=0," ",_xlfn.XLOOKUP(orders!C152,customers!$A$2:$A$1001,customers!$C$2:$C$1001,,0))</f>
        <v>jbalsillie46@princeton.edu</v>
      </c>
      <c r="H152" s="2" t="str">
        <f>_xlfn.XLOOKUP(C152,customers!$A$2:$A$1001,customers!$G$2:$G$1001,,0)</f>
        <v>United States</v>
      </c>
      <c r="I152" t="str">
        <f>_xlfn.XLOOKUP(D152,products!$A$2:$A$49,products!$B$2:$B$49,,0)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7"/>
        <v>12.95</v>
      </c>
      <c r="N152" t="str">
        <f t="shared" si="8"/>
        <v>Liberica</v>
      </c>
      <c r="O152" t="str">
        <f t="shared" si="6"/>
        <v>Dark</v>
      </c>
      <c r="P152" t="str">
        <f>_xlfn.XLOOKUP(OrdersTable[[#This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IF(_xlfn.XLOOKUP(orders!C153,customers!$A$2:$A$1001,customers!$C$2:$C$1001,,0)=0," ",_xlfn.XLOOKUP(orders!C153,customers!$A$2:$A$1001,customers!$C$2:$C$1001,,0))</f>
        <v xml:space="preserve"> </v>
      </c>
      <c r="H153" s="2" t="str">
        <f>_xlfn.XLOOKUP(C153,customers!$A$2:$A$1001,customers!$G$2:$G$1001,,0)</f>
        <v>United States</v>
      </c>
      <c r="I153" t="str">
        <f>_xlfn.XLOOKUP(D153,products!$A$2:$A$49,products!$B$2:$B$49,,0)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7"/>
        <v>33.75</v>
      </c>
      <c r="N153" t="str">
        <f t="shared" si="8"/>
        <v>Arabica</v>
      </c>
      <c r="O153" t="str">
        <f t="shared" si="6"/>
        <v>Medium</v>
      </c>
      <c r="P153" t="str">
        <f>_xlfn.XLOOKUP(OrdersTable[[#This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IF(_xlfn.XLOOKUP(orders!C154,customers!$A$2:$A$1001,customers!$C$2:$C$1001,,0)=0," ",_xlfn.XLOOKUP(orders!C154,customers!$A$2:$A$1001,customers!$C$2:$C$1001,,0))</f>
        <v>bleffek48@ning.com</v>
      </c>
      <c r="H154" s="2" t="str">
        <f>_xlfn.XLOOKUP(C154,customers!$A$2:$A$1001,customers!$G$2:$G$1001,,0)</f>
        <v>United States</v>
      </c>
      <c r="I154" t="str">
        <f>_xlfn.XLOOKUP(D154,products!$A$2:$A$49,products!$B$2:$B$49,,0)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7"/>
        <v>68.655000000000001</v>
      </c>
      <c r="N154" t="str">
        <f t="shared" si="8"/>
        <v>Robusta</v>
      </c>
      <c r="O154" t="str">
        <f t="shared" si="6"/>
        <v>Medium</v>
      </c>
      <c r="P154" t="str">
        <f>_xlfn.XLOOKUP(OrdersTable[[#This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IF(_xlfn.XLOOKUP(orders!C155,customers!$A$2:$A$1001,customers!$C$2:$C$1001,,0)=0," ",_xlfn.XLOOKUP(orders!C155,customers!$A$2:$A$1001,customers!$C$2:$C$1001,,0))</f>
        <v xml:space="preserve"> </v>
      </c>
      <c r="H155" s="2" t="str">
        <f>_xlfn.XLOOKUP(C155,customers!$A$2:$A$1001,customers!$G$2:$G$1001,,0)</f>
        <v>United States</v>
      </c>
      <c r="I155" t="str">
        <f>_xlfn.XLOOKUP(D155,products!$A$2:$A$49,products!$B$2:$B$49,,0)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7"/>
        <v>2.6849999999999996</v>
      </c>
      <c r="N155" t="str">
        <f t="shared" si="8"/>
        <v>Robusta</v>
      </c>
      <c r="O155" t="str">
        <f t="shared" si="6"/>
        <v>Dark</v>
      </c>
      <c r="P155" t="str">
        <f>_xlfn.XLOOKUP(OrdersTable[[#This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IF(_xlfn.XLOOKUP(orders!C156,customers!$A$2:$A$1001,customers!$C$2:$C$1001,,0)=0," ",_xlfn.XLOOKUP(orders!C156,customers!$A$2:$A$1001,customers!$C$2:$C$1001,,0))</f>
        <v>jpray4a@youtube.com</v>
      </c>
      <c r="H156" s="2" t="str">
        <f>_xlfn.XLOOKUP(C156,customers!$A$2:$A$1001,customers!$G$2:$G$1001,,0)</f>
        <v>United States</v>
      </c>
      <c r="I156" t="str">
        <f>_xlfn.XLOOKUP(D156,products!$A$2:$A$49,products!$B$2:$B$49,,0)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7"/>
        <v>114.42499999999998</v>
      </c>
      <c r="N156" t="str">
        <f t="shared" si="8"/>
        <v>Arabica</v>
      </c>
      <c r="O156" t="str">
        <f t="shared" si="6"/>
        <v>Dark</v>
      </c>
      <c r="P156" t="str">
        <f>_xlfn.XLOOKUP(OrdersTable[[#This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IF(_xlfn.XLOOKUP(orders!C157,customers!$A$2:$A$1001,customers!$C$2:$C$1001,,0)=0," ",_xlfn.XLOOKUP(orders!C157,customers!$A$2:$A$1001,customers!$C$2:$C$1001,,0))</f>
        <v>gholborn4b@ow.ly</v>
      </c>
      <c r="H157" s="2" t="str">
        <f>_xlfn.XLOOKUP(C157,customers!$A$2:$A$1001,customers!$G$2:$G$1001,,0)</f>
        <v>United States</v>
      </c>
      <c r="I157" t="str">
        <f>_xlfn.XLOOKUP(D157,products!$A$2:$A$49,products!$B$2:$B$49,,0)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7"/>
        <v>155.24999999999997</v>
      </c>
      <c r="N157" t="str">
        <f t="shared" si="8"/>
        <v>Arabica</v>
      </c>
      <c r="O157" t="str">
        <f t="shared" si="6"/>
        <v>Medium</v>
      </c>
      <c r="P157" t="str">
        <f>_xlfn.XLOOKUP(OrdersTable[[#This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IF(_xlfn.XLOOKUP(orders!C158,customers!$A$2:$A$1001,customers!$C$2:$C$1001,,0)=0," ",_xlfn.XLOOKUP(orders!C158,customers!$A$2:$A$1001,customers!$C$2:$C$1001,,0))</f>
        <v>fkeinrat4c@dailymail.co.uk</v>
      </c>
      <c r="H158" s="2" t="str">
        <f>_xlfn.XLOOKUP(C158,customers!$A$2:$A$1001,customers!$G$2:$G$1001,,0)</f>
        <v>United States</v>
      </c>
      <c r="I158" t="str">
        <f>_xlfn.XLOOKUP(D158,products!$A$2:$A$49,products!$B$2:$B$49,,0)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7"/>
        <v>77.624999999999986</v>
      </c>
      <c r="N158" t="str">
        <f t="shared" si="8"/>
        <v>Arabica</v>
      </c>
      <c r="O158" t="str">
        <f t="shared" si="6"/>
        <v>Medium</v>
      </c>
      <c r="P158" t="str">
        <f>_xlfn.XLOOKUP(OrdersTable[[#This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IF(_xlfn.XLOOKUP(orders!C159,customers!$A$2:$A$1001,customers!$C$2:$C$1001,,0)=0," ",_xlfn.XLOOKUP(orders!C159,customers!$A$2:$A$1001,customers!$C$2:$C$1001,,0))</f>
        <v>pyea4d@aol.com</v>
      </c>
      <c r="H159" s="2" t="str">
        <f>_xlfn.XLOOKUP(C159,customers!$A$2:$A$1001,customers!$G$2:$G$1001,,0)</f>
        <v>Ireland</v>
      </c>
      <c r="I159" t="str">
        <f>_xlfn.XLOOKUP(D159,products!$A$2:$A$49,products!$B$2:$B$49,,0)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7"/>
        <v>61.754999999999995</v>
      </c>
      <c r="N159" t="str">
        <f t="shared" si="8"/>
        <v>Robusta</v>
      </c>
      <c r="O159" t="str">
        <f t="shared" si="6"/>
        <v>Dark</v>
      </c>
      <c r="P159" t="str">
        <f>_xlfn.XLOOKUP(OrdersTable[[#This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IF(_xlfn.XLOOKUP(orders!C160,customers!$A$2:$A$1001,customers!$C$2:$C$1001,,0)=0," ",_xlfn.XLOOKUP(orders!C160,customers!$A$2:$A$1001,customers!$C$2:$C$1001,,0))</f>
        <v xml:space="preserve"> </v>
      </c>
      <c r="H160" s="2" t="str">
        <f>_xlfn.XLOOKUP(C160,customers!$A$2:$A$1001,customers!$G$2:$G$1001,,0)</f>
        <v>United States</v>
      </c>
      <c r="I160" t="str">
        <f>_xlfn.XLOOKUP(D160,products!$A$2:$A$49,products!$B$2:$B$49,,0)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7"/>
        <v>123.50999999999999</v>
      </c>
      <c r="N160" t="str">
        <f t="shared" si="8"/>
        <v>Robusta</v>
      </c>
      <c r="O160" t="str">
        <f t="shared" si="6"/>
        <v>Dark</v>
      </c>
      <c r="P160" t="str">
        <f>_xlfn.XLOOKUP(OrdersTable[[#This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IF(_xlfn.XLOOKUP(orders!C161,customers!$A$2:$A$1001,customers!$C$2:$C$1001,,0)=0," ",_xlfn.XLOOKUP(orders!C161,customers!$A$2:$A$1001,customers!$C$2:$C$1001,,0))</f>
        <v xml:space="preserve"> </v>
      </c>
      <c r="H161" s="2" t="str">
        <f>_xlfn.XLOOKUP(C161,customers!$A$2:$A$1001,customers!$G$2:$G$1001,,0)</f>
        <v>United States</v>
      </c>
      <c r="I161" t="str">
        <f>_xlfn.XLOOKUP(D161,products!$A$2:$A$49,products!$B$2:$B$49,,0)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7"/>
        <v>218.73</v>
      </c>
      <c r="N161" t="str">
        <f t="shared" si="8"/>
        <v>Liberica</v>
      </c>
      <c r="O161" t="str">
        <f t="shared" si="6"/>
        <v>Light</v>
      </c>
      <c r="P161" t="str">
        <f>_xlfn.XLOOKUP(OrdersTable[[#This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IF(_xlfn.XLOOKUP(orders!C162,customers!$A$2:$A$1001,customers!$C$2:$C$1001,,0)=0," ",_xlfn.XLOOKUP(orders!C162,customers!$A$2:$A$1001,customers!$C$2:$C$1001,,0))</f>
        <v>kswede4g@addthis.com</v>
      </c>
      <c r="H162" s="2" t="str">
        <f>_xlfn.XLOOKUP(C162,customers!$A$2:$A$1001,customers!$G$2:$G$1001,,0)</f>
        <v>United States</v>
      </c>
      <c r="I162" t="str">
        <f>_xlfn.XLOOKUP(D162,products!$A$2:$A$49,products!$B$2:$B$49,,0)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7"/>
        <v>33</v>
      </c>
      <c r="N162" t="str">
        <f t="shared" si="8"/>
        <v>Excelsa</v>
      </c>
      <c r="O162" t="str">
        <f t="shared" si="6"/>
        <v>Medium</v>
      </c>
      <c r="P162" t="str">
        <f>_xlfn.XLOOKUP(OrdersTable[[#This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IF(_xlfn.XLOOKUP(orders!C163,customers!$A$2:$A$1001,customers!$C$2:$C$1001,,0)=0," ",_xlfn.XLOOKUP(orders!C163,customers!$A$2:$A$1001,customers!$C$2:$C$1001,,0))</f>
        <v>lrubrow4h@microsoft.com</v>
      </c>
      <c r="H163" s="2" t="str">
        <f>_xlfn.XLOOKUP(C163,customers!$A$2:$A$1001,customers!$G$2:$G$1001,,0)</f>
        <v>United States</v>
      </c>
      <c r="I163" t="str">
        <f>_xlfn.XLOOKUP(D163,products!$A$2:$A$49,products!$B$2:$B$49,,0)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7"/>
        <v>23.31</v>
      </c>
      <c r="N163" t="str">
        <f t="shared" si="8"/>
        <v>Arabica</v>
      </c>
      <c r="O163" t="str">
        <f t="shared" si="6"/>
        <v>Light</v>
      </c>
      <c r="P163" t="str">
        <f>_xlfn.XLOOKUP(OrdersTable[[#This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IF(_xlfn.XLOOKUP(orders!C164,customers!$A$2:$A$1001,customers!$C$2:$C$1001,,0)=0," ",_xlfn.XLOOKUP(orders!C164,customers!$A$2:$A$1001,customers!$C$2:$C$1001,,0))</f>
        <v>dtift4i@netvibes.com</v>
      </c>
      <c r="H164" s="2" t="str">
        <f>_xlfn.XLOOKUP(C164,customers!$A$2:$A$1001,customers!$G$2:$G$1001,,0)</f>
        <v>United States</v>
      </c>
      <c r="I164" t="str">
        <f>_xlfn.XLOOKUP(D164,products!$A$2:$A$49,products!$B$2:$B$49,,0)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7"/>
        <v>21.87</v>
      </c>
      <c r="N164" t="str">
        <f t="shared" si="8"/>
        <v>Excelsa</v>
      </c>
      <c r="O164" t="str">
        <f t="shared" si="6"/>
        <v>Dark</v>
      </c>
      <c r="P164" t="str">
        <f>_xlfn.XLOOKUP(OrdersTable[[#This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IF(_xlfn.XLOOKUP(orders!C165,customers!$A$2:$A$1001,customers!$C$2:$C$1001,,0)=0," ",_xlfn.XLOOKUP(orders!C165,customers!$A$2:$A$1001,customers!$C$2:$C$1001,,0))</f>
        <v>gschonfeld4j@oracle.com</v>
      </c>
      <c r="H165" s="2" t="str">
        <f>_xlfn.XLOOKUP(C165,customers!$A$2:$A$1001,customers!$G$2:$G$1001,,0)</f>
        <v>United States</v>
      </c>
      <c r="I165" t="str">
        <f>_xlfn.XLOOKUP(D165,products!$A$2:$A$49,products!$B$2:$B$49,,0)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7"/>
        <v>16.11</v>
      </c>
      <c r="N165" t="str">
        <f t="shared" si="8"/>
        <v>Robusta</v>
      </c>
      <c r="O165" t="str">
        <f t="shared" si="6"/>
        <v>Dark</v>
      </c>
      <c r="P165" t="str">
        <f>_xlfn.XLOOKUP(OrdersTable[[#This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IF(_xlfn.XLOOKUP(orders!C166,customers!$A$2:$A$1001,customers!$C$2:$C$1001,,0)=0," ",_xlfn.XLOOKUP(orders!C166,customers!$A$2:$A$1001,customers!$C$2:$C$1001,,0))</f>
        <v>cfeye4k@google.co.jp</v>
      </c>
      <c r="H166" s="2" t="str">
        <f>_xlfn.XLOOKUP(C166,customers!$A$2:$A$1001,customers!$G$2:$G$1001,,0)</f>
        <v>Ireland</v>
      </c>
      <c r="I166" t="str">
        <f>_xlfn.XLOOKUP(D166,products!$A$2:$A$49,products!$B$2:$B$49,,0)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7"/>
        <v>29.16</v>
      </c>
      <c r="N166" t="str">
        <f t="shared" si="8"/>
        <v>Excelsa</v>
      </c>
      <c r="O166" t="str">
        <f t="shared" si="6"/>
        <v>Dark</v>
      </c>
      <c r="P166" t="str">
        <f>_xlfn.XLOOKUP(OrdersTable[[#This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IF(_xlfn.XLOOKUP(orders!C167,customers!$A$2:$A$1001,customers!$C$2:$C$1001,,0)=0," ",_xlfn.XLOOKUP(orders!C167,customers!$A$2:$A$1001,customers!$C$2:$C$1001,,0))</f>
        <v xml:space="preserve"> </v>
      </c>
      <c r="H167" s="2" t="str">
        <f>_xlfn.XLOOKUP(C167,customers!$A$2:$A$1001,customers!$G$2:$G$1001,,0)</f>
        <v>United States</v>
      </c>
      <c r="I167" t="str">
        <f>_xlfn.XLOOKUP(D167,products!$A$2:$A$49,products!$B$2:$B$49,,0)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7"/>
        <v>53.699999999999996</v>
      </c>
      <c r="N167" t="str">
        <f t="shared" si="8"/>
        <v>Robusta</v>
      </c>
      <c r="O167" t="str">
        <f t="shared" si="6"/>
        <v>Dark</v>
      </c>
      <c r="P167" t="str">
        <f>_xlfn.XLOOKUP(OrdersTable[[#This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IF(_xlfn.XLOOKUP(orders!C168,customers!$A$2:$A$1001,customers!$C$2:$C$1001,,0)=0," ",_xlfn.XLOOKUP(orders!C168,customers!$A$2:$A$1001,customers!$C$2:$C$1001,,0))</f>
        <v xml:space="preserve"> </v>
      </c>
      <c r="H168" s="2" t="str">
        <f>_xlfn.XLOOKUP(C168,customers!$A$2:$A$1001,customers!$G$2:$G$1001,,0)</f>
        <v>United States</v>
      </c>
      <c r="I168" t="str">
        <f>_xlfn.XLOOKUP(D168,products!$A$2:$A$49,products!$B$2:$B$49,,0)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7"/>
        <v>26.849999999999994</v>
      </c>
      <c r="N168" t="str">
        <f t="shared" si="8"/>
        <v>Robusta</v>
      </c>
      <c r="O168" t="str">
        <f t="shared" si="6"/>
        <v>Dark</v>
      </c>
      <c r="P168" t="str">
        <f>_xlfn.XLOOKUP(OrdersTable[[#This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IF(_xlfn.XLOOKUP(orders!C169,customers!$A$2:$A$1001,customers!$C$2:$C$1001,,0)=0," ",_xlfn.XLOOKUP(orders!C169,customers!$A$2:$A$1001,customers!$C$2:$C$1001,,0))</f>
        <v>tfero4n@comsenz.com</v>
      </c>
      <c r="H169" s="2" t="str">
        <f>_xlfn.XLOOKUP(C169,customers!$A$2:$A$1001,customers!$G$2:$G$1001,,0)</f>
        <v>United States</v>
      </c>
      <c r="I169" t="str">
        <f>_xlfn.XLOOKUP(D169,products!$A$2:$A$49,products!$B$2:$B$49,,0)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7"/>
        <v>41.25</v>
      </c>
      <c r="N169" t="str">
        <f t="shared" si="8"/>
        <v>Excelsa</v>
      </c>
      <c r="O169" t="str">
        <f t="shared" si="6"/>
        <v>Medium</v>
      </c>
      <c r="P169" t="str">
        <f>_xlfn.XLOOKUP(OrdersTable[[#This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IF(_xlfn.XLOOKUP(orders!C170,customers!$A$2:$A$1001,customers!$C$2:$C$1001,,0)=0," ",_xlfn.XLOOKUP(orders!C170,customers!$A$2:$A$1001,customers!$C$2:$C$1001,,0))</f>
        <v xml:space="preserve"> </v>
      </c>
      <c r="H170" s="2" t="str">
        <f>_xlfn.XLOOKUP(C170,customers!$A$2:$A$1001,customers!$G$2:$G$1001,,0)</f>
        <v>Ireland</v>
      </c>
      <c r="I170" t="str">
        <f>_xlfn.XLOOKUP(D170,products!$A$2:$A$49,products!$B$2:$B$49,,0)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7"/>
        <v>40.5</v>
      </c>
      <c r="N170" t="str">
        <f t="shared" si="8"/>
        <v>Arabica</v>
      </c>
      <c r="O170" t="str">
        <f t="shared" si="6"/>
        <v>Medium</v>
      </c>
      <c r="P170" t="str">
        <f>_xlfn.XLOOKUP(OrdersTable[[#This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IF(_xlfn.XLOOKUP(orders!C171,customers!$A$2:$A$1001,customers!$C$2:$C$1001,,0)=0," ",_xlfn.XLOOKUP(orders!C171,customers!$A$2:$A$1001,customers!$C$2:$C$1001,,0))</f>
        <v>fdauney4p@sphinn.com</v>
      </c>
      <c r="H171" s="2" t="str">
        <f>_xlfn.XLOOKUP(C171,customers!$A$2:$A$1001,customers!$G$2:$G$1001,,0)</f>
        <v>Ireland</v>
      </c>
      <c r="I171" t="str">
        <f>_xlfn.XLOOKUP(D171,products!$A$2:$A$49,products!$B$2:$B$49,,0)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7"/>
        <v>17.899999999999999</v>
      </c>
      <c r="N171" t="str">
        <f t="shared" si="8"/>
        <v>Robusta</v>
      </c>
      <c r="O171" t="str">
        <f t="shared" si="6"/>
        <v>Dark</v>
      </c>
      <c r="P171" t="str">
        <f>_xlfn.XLOOKUP(OrdersTable[[#This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IF(_xlfn.XLOOKUP(orders!C172,customers!$A$2:$A$1001,customers!$C$2:$C$1001,,0)=0," ",_xlfn.XLOOKUP(orders!C172,customers!$A$2:$A$1001,customers!$C$2:$C$1001,,0))</f>
        <v>searley4q@youku.com</v>
      </c>
      <c r="H172" s="2" t="str">
        <f>_xlfn.XLOOKUP(C172,customers!$A$2:$A$1001,customers!$G$2:$G$1001,,0)</f>
        <v>United Kingdom</v>
      </c>
      <c r="I172" t="str">
        <f>_xlfn.XLOOKUP(D172,products!$A$2:$A$49,products!$B$2:$B$49,,0)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7"/>
        <v>68.309999999999988</v>
      </c>
      <c r="N172" t="str">
        <f t="shared" si="8"/>
        <v>Excelsa</v>
      </c>
      <c r="O172" t="str">
        <f t="shared" si="6"/>
        <v>Light</v>
      </c>
      <c r="P172" t="str">
        <f>_xlfn.XLOOKUP(OrdersTable[[#This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IF(_xlfn.XLOOKUP(orders!C173,customers!$A$2:$A$1001,customers!$C$2:$C$1001,,0)=0," ",_xlfn.XLOOKUP(orders!C173,customers!$A$2:$A$1001,customers!$C$2:$C$1001,,0))</f>
        <v>mchamberlayne4r@bigcartel.com</v>
      </c>
      <c r="H173" s="2" t="str">
        <f>_xlfn.XLOOKUP(C173,customers!$A$2:$A$1001,customers!$G$2:$G$1001,,0)</f>
        <v>United States</v>
      </c>
      <c r="I173" t="str">
        <f>_xlfn.XLOOKUP(D173,products!$A$2:$A$49,products!$B$2:$B$49,,0)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7"/>
        <v>63.249999999999993</v>
      </c>
      <c r="N173" t="str">
        <f t="shared" si="8"/>
        <v>Excelsa</v>
      </c>
      <c r="O173" t="str">
        <f t="shared" si="6"/>
        <v>Medium</v>
      </c>
      <c r="P173" t="str">
        <f>_xlfn.XLOOKUP(OrdersTable[[#This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IF(_xlfn.XLOOKUP(orders!C174,customers!$A$2:$A$1001,customers!$C$2:$C$1001,,0)=0," ",_xlfn.XLOOKUP(orders!C174,customers!$A$2:$A$1001,customers!$C$2:$C$1001,,0))</f>
        <v>bflaherty4s@moonfruit.com</v>
      </c>
      <c r="H174" s="2" t="str">
        <f>_xlfn.XLOOKUP(C174,customers!$A$2:$A$1001,customers!$G$2:$G$1001,,0)</f>
        <v>Ireland</v>
      </c>
      <c r="I174" t="str">
        <f>_xlfn.XLOOKUP(D174,products!$A$2:$A$49,products!$B$2:$B$49,,0)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7"/>
        <v>21.87</v>
      </c>
      <c r="N174" t="str">
        <f t="shared" si="8"/>
        <v>Excelsa</v>
      </c>
      <c r="O174" t="str">
        <f t="shared" si="6"/>
        <v>Dark</v>
      </c>
      <c r="P174" t="str">
        <f>_xlfn.XLOOKUP(OrdersTable[[#This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IF(_xlfn.XLOOKUP(orders!C175,customers!$A$2:$A$1001,customers!$C$2:$C$1001,,0)=0," ",_xlfn.XLOOKUP(orders!C175,customers!$A$2:$A$1001,customers!$C$2:$C$1001,,0))</f>
        <v>ocolbeck4t@sina.com.cn</v>
      </c>
      <c r="H175" s="2" t="str">
        <f>_xlfn.XLOOKUP(C175,customers!$A$2:$A$1001,customers!$G$2:$G$1001,,0)</f>
        <v>United States</v>
      </c>
      <c r="I175" t="str">
        <f>_xlfn.XLOOKUP(D175,products!$A$2:$A$49,products!$B$2:$B$49,,0)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7"/>
        <v>91.539999999999992</v>
      </c>
      <c r="N175" t="str">
        <f t="shared" si="8"/>
        <v>Robusta</v>
      </c>
      <c r="O175" t="str">
        <f t="shared" si="6"/>
        <v>Medium</v>
      </c>
      <c r="P175" t="str">
        <f>_xlfn.XLOOKUP(OrdersTable[[#This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IF(_xlfn.XLOOKUP(orders!C176,customers!$A$2:$A$1001,customers!$C$2:$C$1001,,0)=0," ",_xlfn.XLOOKUP(orders!C176,customers!$A$2:$A$1001,customers!$C$2:$C$1001,,0))</f>
        <v xml:space="preserve"> </v>
      </c>
      <c r="H176" s="2" t="str">
        <f>_xlfn.XLOOKUP(C176,customers!$A$2:$A$1001,customers!$G$2:$G$1001,,0)</f>
        <v>United States</v>
      </c>
      <c r="I176" t="str">
        <f>_xlfn.XLOOKUP(D176,products!$A$2:$A$49,products!$B$2:$B$49,,0)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7"/>
        <v>204.92999999999995</v>
      </c>
      <c r="N176" t="str">
        <f t="shared" si="8"/>
        <v>Excelsa</v>
      </c>
      <c r="O176" t="str">
        <f t="shared" si="6"/>
        <v>Light</v>
      </c>
      <c r="P176" t="str">
        <f>_xlfn.XLOOKUP(OrdersTable[[#This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IF(_xlfn.XLOOKUP(orders!C177,customers!$A$2:$A$1001,customers!$C$2:$C$1001,,0)=0," ",_xlfn.XLOOKUP(orders!C177,customers!$A$2:$A$1001,customers!$C$2:$C$1001,,0))</f>
        <v>ehobbing4v@nsw.gov.au</v>
      </c>
      <c r="H177" s="2" t="str">
        <f>_xlfn.XLOOKUP(C177,customers!$A$2:$A$1001,customers!$G$2:$G$1001,,0)</f>
        <v>United States</v>
      </c>
      <c r="I177" t="str">
        <f>_xlfn.XLOOKUP(D177,products!$A$2:$A$49,products!$B$2:$B$49,,0)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7"/>
        <v>63.249999999999993</v>
      </c>
      <c r="N177" t="str">
        <f t="shared" si="8"/>
        <v>Excelsa</v>
      </c>
      <c r="O177" t="str">
        <f t="shared" si="6"/>
        <v>Medium</v>
      </c>
      <c r="P177" t="str">
        <f>_xlfn.XLOOKUP(OrdersTable[[#This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IF(_xlfn.XLOOKUP(orders!C178,customers!$A$2:$A$1001,customers!$C$2:$C$1001,,0)=0," ",_xlfn.XLOOKUP(orders!C178,customers!$A$2:$A$1001,customers!$C$2:$C$1001,,0))</f>
        <v>othynne4w@auda.org.au</v>
      </c>
      <c r="H178" s="2" t="str">
        <f>_xlfn.XLOOKUP(C178,customers!$A$2:$A$1001,customers!$G$2:$G$1001,,0)</f>
        <v>United States</v>
      </c>
      <c r="I178" t="str">
        <f>_xlfn.XLOOKUP(D178,products!$A$2:$A$49,products!$B$2:$B$49,,0)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7"/>
        <v>34.154999999999994</v>
      </c>
      <c r="N178" t="str">
        <f t="shared" si="8"/>
        <v>Excelsa</v>
      </c>
      <c r="O178" t="str">
        <f t="shared" si="6"/>
        <v>Light</v>
      </c>
      <c r="P178" t="str">
        <f>_xlfn.XLOOKUP(OrdersTable[[#This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IF(_xlfn.XLOOKUP(orders!C179,customers!$A$2:$A$1001,customers!$C$2:$C$1001,,0)=0," ",_xlfn.XLOOKUP(orders!C179,customers!$A$2:$A$1001,customers!$C$2:$C$1001,,0))</f>
        <v>eheining4x@flickr.com</v>
      </c>
      <c r="H179" s="2" t="str">
        <f>_xlfn.XLOOKUP(C179,customers!$A$2:$A$1001,customers!$G$2:$G$1001,,0)</f>
        <v>United States</v>
      </c>
      <c r="I179" t="str">
        <f>_xlfn.XLOOKUP(D179,products!$A$2:$A$49,products!$B$2:$B$49,,0)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7"/>
        <v>109.93999999999998</v>
      </c>
      <c r="N179" t="str">
        <f t="shared" si="8"/>
        <v>Robusta</v>
      </c>
      <c r="O179" t="str">
        <f t="shared" si="6"/>
        <v>Light</v>
      </c>
      <c r="P179" t="str">
        <f>_xlfn.XLOOKUP(OrdersTable[[#This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IF(_xlfn.XLOOKUP(orders!C180,customers!$A$2:$A$1001,customers!$C$2:$C$1001,,0)=0," ",_xlfn.XLOOKUP(orders!C180,customers!$A$2:$A$1001,customers!$C$2:$C$1001,,0))</f>
        <v>kmelloi4y@imdb.com</v>
      </c>
      <c r="H180" s="2" t="str">
        <f>_xlfn.XLOOKUP(C180,customers!$A$2:$A$1001,customers!$G$2:$G$1001,,0)</f>
        <v>United States</v>
      </c>
      <c r="I180" t="str">
        <f>_xlfn.XLOOKUP(D180,products!$A$2:$A$49,products!$B$2:$B$49,,0)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7"/>
        <v>25.9</v>
      </c>
      <c r="N180" t="str">
        <f t="shared" si="8"/>
        <v>Arabica</v>
      </c>
      <c r="O180" t="str">
        <f t="shared" si="6"/>
        <v>Light</v>
      </c>
      <c r="P180" t="str">
        <f>_xlfn.XLOOKUP(OrdersTable[[#This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IF(_xlfn.XLOOKUP(orders!C181,customers!$A$2:$A$1001,customers!$C$2:$C$1001,,0)=0," ",_xlfn.XLOOKUP(orders!C181,customers!$A$2:$A$1001,customers!$C$2:$C$1001,,0))</f>
        <v xml:space="preserve"> </v>
      </c>
      <c r="H181" s="2" t="str">
        <f>_xlfn.XLOOKUP(C181,customers!$A$2:$A$1001,customers!$G$2:$G$1001,,0)</f>
        <v>Ireland</v>
      </c>
      <c r="I181" t="str">
        <f>_xlfn.XLOOKUP(D181,products!$A$2:$A$49,products!$B$2:$B$49,,0)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7"/>
        <v>2.9849999999999999</v>
      </c>
      <c r="N181" t="str">
        <f t="shared" si="8"/>
        <v>Arabica</v>
      </c>
      <c r="O181" t="str">
        <f t="shared" si="6"/>
        <v>Dark</v>
      </c>
      <c r="P181" t="str">
        <f>_xlfn.XLOOKUP(OrdersTable[[#This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IF(_xlfn.XLOOKUP(orders!C182,customers!$A$2:$A$1001,customers!$C$2:$C$1001,,0)=0," ",_xlfn.XLOOKUP(orders!C182,customers!$A$2:$A$1001,customers!$C$2:$C$1001,,0))</f>
        <v>amussen50@51.la</v>
      </c>
      <c r="H182" s="2" t="str">
        <f>_xlfn.XLOOKUP(C182,customers!$A$2:$A$1001,customers!$G$2:$G$1001,,0)</f>
        <v>United States</v>
      </c>
      <c r="I182" t="str">
        <f>_xlfn.XLOOKUP(D182,products!$A$2:$A$49,products!$B$2:$B$49,,0)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7"/>
        <v>22.274999999999999</v>
      </c>
      <c r="N182" t="str">
        <f t="shared" si="8"/>
        <v>Excelsa</v>
      </c>
      <c r="O182" t="str">
        <f t="shared" si="6"/>
        <v>Light</v>
      </c>
      <c r="P182" t="str">
        <f>_xlfn.XLOOKUP(OrdersTable[[#This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IF(_xlfn.XLOOKUP(orders!C183,customers!$A$2:$A$1001,customers!$C$2:$C$1001,,0)=0," ",_xlfn.XLOOKUP(orders!C183,customers!$A$2:$A$1001,customers!$C$2:$C$1001,,0))</f>
        <v>amussen50@51.la</v>
      </c>
      <c r="H183" s="2" t="str">
        <f>_xlfn.XLOOKUP(C183,customers!$A$2:$A$1001,customers!$G$2:$G$1001,,0)</f>
        <v>United States</v>
      </c>
      <c r="I183" t="str">
        <f>_xlfn.XLOOKUP(D183,products!$A$2:$A$49,products!$B$2:$B$49,,0)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7"/>
        <v>29.849999999999998</v>
      </c>
      <c r="N183" t="str">
        <f t="shared" si="8"/>
        <v>Arabica</v>
      </c>
      <c r="O183" t="str">
        <f t="shared" si="6"/>
        <v>Dark</v>
      </c>
      <c r="P183" t="str">
        <f>_xlfn.XLOOKUP(OrdersTable[[#This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IF(_xlfn.XLOOKUP(orders!C184,customers!$A$2:$A$1001,customers!$C$2:$C$1001,,0)=0," ",_xlfn.XLOOKUP(orders!C184,customers!$A$2:$A$1001,customers!$C$2:$C$1001,,0))</f>
        <v>amundford52@nbcnews.com</v>
      </c>
      <c r="H184" s="2" t="str">
        <f>_xlfn.XLOOKUP(C184,customers!$A$2:$A$1001,customers!$G$2:$G$1001,,0)</f>
        <v>United States</v>
      </c>
      <c r="I184" t="str">
        <f>_xlfn.XLOOKUP(D184,products!$A$2:$A$49,products!$B$2:$B$49,,0)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7"/>
        <v>32.22</v>
      </c>
      <c r="N184" t="str">
        <f t="shared" si="8"/>
        <v>Robusta</v>
      </c>
      <c r="O184" t="str">
        <f t="shared" si="6"/>
        <v>Dark</v>
      </c>
      <c r="P184" t="str">
        <f>_xlfn.XLOOKUP(OrdersTable[[#This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IF(_xlfn.XLOOKUP(orders!C185,customers!$A$2:$A$1001,customers!$C$2:$C$1001,,0)=0," ",_xlfn.XLOOKUP(orders!C185,customers!$A$2:$A$1001,customers!$C$2:$C$1001,,0))</f>
        <v>twalas53@google.ca</v>
      </c>
      <c r="H185" s="2" t="str">
        <f>_xlfn.XLOOKUP(C185,customers!$A$2:$A$1001,customers!$G$2:$G$1001,,0)</f>
        <v>United States</v>
      </c>
      <c r="I185" t="str">
        <f>_xlfn.XLOOKUP(D185,products!$A$2:$A$49,products!$B$2:$B$49,,0)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7"/>
        <v>8.25</v>
      </c>
      <c r="N185" t="str">
        <f t="shared" si="8"/>
        <v>Excelsa</v>
      </c>
      <c r="O185" t="str">
        <f t="shared" si="6"/>
        <v>Medium</v>
      </c>
      <c r="P185" t="str">
        <f>_xlfn.XLOOKUP(OrdersTable[[#This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IF(_xlfn.XLOOKUP(orders!C186,customers!$A$2:$A$1001,customers!$C$2:$C$1001,,0)=0," ",_xlfn.XLOOKUP(orders!C186,customers!$A$2:$A$1001,customers!$C$2:$C$1001,,0))</f>
        <v>iblazewicz54@thetimes.co.uk</v>
      </c>
      <c r="H186" s="2" t="str">
        <f>_xlfn.XLOOKUP(C186,customers!$A$2:$A$1001,customers!$G$2:$G$1001,,0)</f>
        <v>United States</v>
      </c>
      <c r="I186" t="str">
        <f>_xlfn.XLOOKUP(D186,products!$A$2:$A$49,products!$B$2:$B$49,,0)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7"/>
        <v>31.08</v>
      </c>
      <c r="N186" t="str">
        <f t="shared" si="8"/>
        <v>Arabica</v>
      </c>
      <c r="O186" t="str">
        <f t="shared" si="6"/>
        <v>Light</v>
      </c>
      <c r="P186" t="str">
        <f>_xlfn.XLOOKUP(OrdersTable[[#This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IF(_xlfn.XLOOKUP(orders!C187,customers!$A$2:$A$1001,customers!$C$2:$C$1001,,0)=0," ",_xlfn.XLOOKUP(orders!C187,customers!$A$2:$A$1001,customers!$C$2:$C$1001,,0))</f>
        <v>arizzetti55@naver.com</v>
      </c>
      <c r="H187" s="2" t="str">
        <f>_xlfn.XLOOKUP(C187,customers!$A$2:$A$1001,customers!$G$2:$G$1001,,0)</f>
        <v>United States</v>
      </c>
      <c r="I187" t="str">
        <f>_xlfn.XLOOKUP(D187,products!$A$2:$A$49,products!$B$2:$B$49,,0)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7"/>
        <v>36.450000000000003</v>
      </c>
      <c r="N187" t="str">
        <f t="shared" si="8"/>
        <v>Excelsa</v>
      </c>
      <c r="O187" t="str">
        <f t="shared" si="6"/>
        <v>Dark</v>
      </c>
      <c r="P187" t="str">
        <f>_xlfn.XLOOKUP(OrdersTable[[#This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IF(_xlfn.XLOOKUP(orders!C188,customers!$A$2:$A$1001,customers!$C$2:$C$1001,,0)=0," ",_xlfn.XLOOKUP(orders!C188,customers!$A$2:$A$1001,customers!$C$2:$C$1001,,0))</f>
        <v>mmeriet56@noaa.gov</v>
      </c>
      <c r="H188" s="2" t="str">
        <f>_xlfn.XLOOKUP(C188,customers!$A$2:$A$1001,customers!$G$2:$G$1001,,0)</f>
        <v>United States</v>
      </c>
      <c r="I188" t="str">
        <f>_xlfn.XLOOKUP(D188,products!$A$2:$A$49,products!$B$2:$B$49,,0)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7"/>
        <v>68.655000000000001</v>
      </c>
      <c r="N188" t="str">
        <f t="shared" si="8"/>
        <v>Robusta</v>
      </c>
      <c r="O188" t="str">
        <f t="shared" si="6"/>
        <v>Medium</v>
      </c>
      <c r="P188" t="str">
        <f>_xlfn.XLOOKUP(OrdersTable[[#This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IF(_xlfn.XLOOKUP(orders!C189,customers!$A$2:$A$1001,customers!$C$2:$C$1001,,0)=0," ",_xlfn.XLOOKUP(orders!C189,customers!$A$2:$A$1001,customers!$C$2:$C$1001,,0))</f>
        <v>lpratt57@netvibes.com</v>
      </c>
      <c r="H189" s="2" t="str">
        <f>_xlfn.XLOOKUP(C189,customers!$A$2:$A$1001,customers!$G$2:$G$1001,,0)</f>
        <v>United States</v>
      </c>
      <c r="I189" t="str">
        <f>_xlfn.XLOOKUP(D189,products!$A$2:$A$49,products!$B$2:$B$49,,0)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7"/>
        <v>43.650000000000006</v>
      </c>
      <c r="N189" t="str">
        <f t="shared" si="8"/>
        <v>Liberica</v>
      </c>
      <c r="O189" t="str">
        <f t="shared" si="6"/>
        <v>Medium</v>
      </c>
      <c r="P189" t="str">
        <f>_xlfn.XLOOKUP(OrdersTable[[#This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IF(_xlfn.XLOOKUP(orders!C190,customers!$A$2:$A$1001,customers!$C$2:$C$1001,,0)=0," ",_xlfn.XLOOKUP(orders!C190,customers!$A$2:$A$1001,customers!$C$2:$C$1001,,0))</f>
        <v>akitchingham58@com.com</v>
      </c>
      <c r="H190" s="2" t="str">
        <f>_xlfn.XLOOKUP(C190,customers!$A$2:$A$1001,customers!$G$2:$G$1001,,0)</f>
        <v>United States</v>
      </c>
      <c r="I190" t="str">
        <f>_xlfn.XLOOKUP(D190,products!$A$2:$A$49,products!$B$2:$B$49,,0)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7"/>
        <v>4.4550000000000001</v>
      </c>
      <c r="N190" t="str">
        <f t="shared" si="8"/>
        <v>Excelsa</v>
      </c>
      <c r="O190" t="str">
        <f t="shared" si="6"/>
        <v>Light</v>
      </c>
      <c r="P190" t="str">
        <f>_xlfn.XLOOKUP(OrdersTable[[#This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IF(_xlfn.XLOOKUP(orders!C191,customers!$A$2:$A$1001,customers!$C$2:$C$1001,,0)=0," ",_xlfn.XLOOKUP(orders!C191,customers!$A$2:$A$1001,customers!$C$2:$C$1001,,0))</f>
        <v>bbartholin59@xinhuanet.com</v>
      </c>
      <c r="H191" s="2" t="str">
        <f>_xlfn.XLOOKUP(C191,customers!$A$2:$A$1001,customers!$G$2:$G$1001,,0)</f>
        <v>United States</v>
      </c>
      <c r="I191" t="str">
        <f>_xlfn.XLOOKUP(D191,products!$A$2:$A$49,products!$B$2:$B$49,,0)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7"/>
        <v>43.650000000000006</v>
      </c>
      <c r="N191" t="str">
        <f t="shared" si="8"/>
        <v>Liberica</v>
      </c>
      <c r="O191" t="str">
        <f t="shared" si="6"/>
        <v>Medium</v>
      </c>
      <c r="P191" t="str">
        <f>_xlfn.XLOOKUP(OrdersTable[[#This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IF(_xlfn.XLOOKUP(orders!C192,customers!$A$2:$A$1001,customers!$C$2:$C$1001,,0)=0," ",_xlfn.XLOOKUP(orders!C192,customers!$A$2:$A$1001,customers!$C$2:$C$1001,,0))</f>
        <v>mprinn5a@usa.gov</v>
      </c>
      <c r="H192" s="2" t="str">
        <f>_xlfn.XLOOKUP(C192,customers!$A$2:$A$1001,customers!$G$2:$G$1001,,0)</f>
        <v>United States</v>
      </c>
      <c r="I192" t="str">
        <f>_xlfn.XLOOKUP(D192,products!$A$2:$A$49,products!$B$2:$B$49,,0)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7"/>
        <v>33.464999999999996</v>
      </c>
      <c r="N192" t="str">
        <f t="shared" si="8"/>
        <v>Liberica</v>
      </c>
      <c r="O192" t="str">
        <f t="shared" si="6"/>
        <v>Medium</v>
      </c>
      <c r="P192" t="str">
        <f>_xlfn.XLOOKUP(OrdersTable[[#This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IF(_xlfn.XLOOKUP(orders!C193,customers!$A$2:$A$1001,customers!$C$2:$C$1001,,0)=0," ",_xlfn.XLOOKUP(orders!C193,customers!$A$2:$A$1001,customers!$C$2:$C$1001,,0))</f>
        <v>abaudino5b@netvibes.com</v>
      </c>
      <c r="H193" s="2" t="str">
        <f>_xlfn.XLOOKUP(C193,customers!$A$2:$A$1001,customers!$G$2:$G$1001,,0)</f>
        <v>United States</v>
      </c>
      <c r="I193" t="str">
        <f>_xlfn.XLOOKUP(D193,products!$A$2:$A$49,products!$B$2:$B$49,,0)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7"/>
        <v>19.424999999999997</v>
      </c>
      <c r="N193" t="str">
        <f t="shared" si="8"/>
        <v>Liberica</v>
      </c>
      <c r="O193" t="str">
        <f t="shared" si="6"/>
        <v>Dark</v>
      </c>
      <c r="P193" t="str">
        <f>_xlfn.XLOOKUP(OrdersTable[[#This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IF(_xlfn.XLOOKUP(orders!C194,customers!$A$2:$A$1001,customers!$C$2:$C$1001,,0)=0," ",_xlfn.XLOOKUP(orders!C194,customers!$A$2:$A$1001,customers!$C$2:$C$1001,,0))</f>
        <v>ppetrushanko5c@blinklist.com</v>
      </c>
      <c r="H194" s="2" t="str">
        <f>_xlfn.XLOOKUP(C194,customers!$A$2:$A$1001,customers!$G$2:$G$1001,,0)</f>
        <v>Ireland</v>
      </c>
      <c r="I194" t="str">
        <f>_xlfn.XLOOKUP(D194,products!$A$2:$A$49,products!$B$2:$B$49,,0)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7"/>
        <v>72.900000000000006</v>
      </c>
      <c r="N194" t="str">
        <f t="shared" si="8"/>
        <v>Excelsa</v>
      </c>
      <c r="O194" t="str">
        <f t="shared" ref="O194:O257" si="9">IF(J194="M","Medium",IF(J194="L","Light",IF(J194="D","Dark","")))</f>
        <v>Dark</v>
      </c>
      <c r="P194" t="str">
        <f>_xlfn.XLOOKUP(OrdersTable[[#This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IF(_xlfn.XLOOKUP(orders!C195,customers!$A$2:$A$1001,customers!$C$2:$C$1001,,0)=0," ",_xlfn.XLOOKUP(orders!C195,customers!$A$2:$A$1001,customers!$C$2:$C$1001,,0))</f>
        <v xml:space="preserve"> </v>
      </c>
      <c r="H195" s="2" t="str">
        <f>_xlfn.XLOOKUP(C195,customers!$A$2:$A$1001,customers!$G$2:$G$1001,,0)</f>
        <v>United States</v>
      </c>
      <c r="I195" t="str">
        <f>_xlfn.XLOOKUP(D195,products!$A$2:$A$49,products!$B$2:$B$49,,0)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10">SUM(L195*E195)</f>
        <v>44.55</v>
      </c>
      <c r="N195" t="str">
        <f t="shared" ref="N195:N258" si="11">IF(I195="Rob","Robusta",IF(I195="Exc","Excelsa",IF(I195="Ara","Arabica",IF(I195="Lib","Liberica"))))</f>
        <v>Excelsa</v>
      </c>
      <c r="O195" t="str">
        <f t="shared" si="9"/>
        <v>Light</v>
      </c>
      <c r="P195" t="str">
        <f>_xlfn.XLOOKUP(OrdersTable[[#This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IF(_xlfn.XLOOKUP(orders!C196,customers!$A$2:$A$1001,customers!$C$2:$C$1001,,0)=0," ",_xlfn.XLOOKUP(orders!C196,customers!$A$2:$A$1001,customers!$C$2:$C$1001,,0))</f>
        <v>elaird5e@bing.com</v>
      </c>
      <c r="H196" s="2" t="str">
        <f>_xlfn.XLOOKUP(C196,customers!$A$2:$A$1001,customers!$G$2:$G$1001,,0)</f>
        <v>United States</v>
      </c>
      <c r="I196" t="str">
        <f>_xlfn.XLOOKUP(D196,products!$A$2:$A$49,products!$B$2:$B$49,,0)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10"/>
        <v>36.450000000000003</v>
      </c>
      <c r="N196" t="str">
        <f t="shared" si="11"/>
        <v>Excelsa</v>
      </c>
      <c r="O196" t="str">
        <f t="shared" si="9"/>
        <v>Dark</v>
      </c>
      <c r="P196" t="str">
        <f>_xlfn.XLOOKUP(OrdersTable[[#This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IF(_xlfn.XLOOKUP(orders!C197,customers!$A$2:$A$1001,customers!$C$2:$C$1001,,0)=0," ",_xlfn.XLOOKUP(orders!C197,customers!$A$2:$A$1001,customers!$C$2:$C$1001,,0))</f>
        <v>mhowsden5f@infoseek.co.jp</v>
      </c>
      <c r="H197" s="2" t="str">
        <f>_xlfn.XLOOKUP(C197,customers!$A$2:$A$1001,customers!$G$2:$G$1001,,0)</f>
        <v>United States</v>
      </c>
      <c r="I197" t="str">
        <f>_xlfn.XLOOKUP(D197,products!$A$2:$A$49,products!$B$2:$B$49,,0)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10"/>
        <v>38.849999999999994</v>
      </c>
      <c r="N197" t="str">
        <f t="shared" si="11"/>
        <v>Arabica</v>
      </c>
      <c r="O197" t="str">
        <f t="shared" si="9"/>
        <v>Light</v>
      </c>
      <c r="P197" t="str">
        <f>_xlfn.XLOOKUP(OrdersTable[[#This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IF(_xlfn.XLOOKUP(orders!C198,customers!$A$2:$A$1001,customers!$C$2:$C$1001,,0)=0," ",_xlfn.XLOOKUP(orders!C198,customers!$A$2:$A$1001,customers!$C$2:$C$1001,,0))</f>
        <v>ncuttler5g@parallels.com</v>
      </c>
      <c r="H198" s="2" t="str">
        <f>_xlfn.XLOOKUP(C198,customers!$A$2:$A$1001,customers!$G$2:$G$1001,,0)</f>
        <v>United States</v>
      </c>
      <c r="I198" t="str">
        <f>_xlfn.XLOOKUP(D198,products!$A$2:$A$49,products!$B$2:$B$49,,0)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10"/>
        <v>53.46</v>
      </c>
      <c r="N198" t="str">
        <f t="shared" si="11"/>
        <v>Excelsa</v>
      </c>
      <c r="O198" t="str">
        <f t="shared" si="9"/>
        <v>Light</v>
      </c>
      <c r="P198" t="str">
        <f>_xlfn.XLOOKUP(OrdersTable[[#This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IF(_xlfn.XLOOKUP(orders!C199,customers!$A$2:$A$1001,customers!$C$2:$C$1001,,0)=0," ",_xlfn.XLOOKUP(orders!C199,customers!$A$2:$A$1001,customers!$C$2:$C$1001,,0))</f>
        <v>ncuttler5g@parallels.com</v>
      </c>
      <c r="H199" s="2" t="str">
        <f>_xlfn.XLOOKUP(C199,customers!$A$2:$A$1001,customers!$G$2:$G$1001,,0)</f>
        <v>United States</v>
      </c>
      <c r="I199" t="str">
        <f>_xlfn.XLOOKUP(D199,products!$A$2:$A$49,products!$B$2:$B$49,,0)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10"/>
        <v>59.569999999999993</v>
      </c>
      <c r="N199" t="str">
        <f t="shared" si="11"/>
        <v>Liberica</v>
      </c>
      <c r="O199" t="str">
        <f t="shared" si="9"/>
        <v>Dark</v>
      </c>
      <c r="P199" t="str">
        <f>_xlfn.XLOOKUP(OrdersTable[[#This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IF(_xlfn.XLOOKUP(orders!C200,customers!$A$2:$A$1001,customers!$C$2:$C$1001,,0)=0," ",_xlfn.XLOOKUP(orders!C200,customers!$A$2:$A$1001,customers!$C$2:$C$1001,,0))</f>
        <v>ncuttler5g@parallels.com</v>
      </c>
      <c r="H200" s="2" t="str">
        <f>_xlfn.XLOOKUP(C200,customers!$A$2:$A$1001,customers!$G$2:$G$1001,,0)</f>
        <v>United States</v>
      </c>
      <c r="I200" t="str">
        <f>_xlfn.XLOOKUP(D200,products!$A$2:$A$49,products!$B$2:$B$49,,0)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10"/>
        <v>89.35499999999999</v>
      </c>
      <c r="N200" t="str">
        <f t="shared" si="11"/>
        <v>Liberica</v>
      </c>
      <c r="O200" t="str">
        <f t="shared" si="9"/>
        <v>Dark</v>
      </c>
      <c r="P200" t="str">
        <f>_xlfn.XLOOKUP(OrdersTable[[#This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IF(_xlfn.XLOOKUP(orders!C201,customers!$A$2:$A$1001,customers!$C$2:$C$1001,,0)=0," ",_xlfn.XLOOKUP(orders!C201,customers!$A$2:$A$1001,customers!$C$2:$C$1001,,0))</f>
        <v>ncuttler5g@parallels.com</v>
      </c>
      <c r="H201" s="2" t="str">
        <f>_xlfn.XLOOKUP(C201,customers!$A$2:$A$1001,customers!$G$2:$G$1001,,0)</f>
        <v>United States</v>
      </c>
      <c r="I201" t="str">
        <f>_xlfn.XLOOKUP(D201,products!$A$2:$A$49,products!$B$2:$B$49,,0)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10"/>
        <v>38.04</v>
      </c>
      <c r="N201" t="str">
        <f t="shared" si="11"/>
        <v>Liberica</v>
      </c>
      <c r="O201" t="str">
        <f t="shared" si="9"/>
        <v>Light</v>
      </c>
      <c r="P201" t="str">
        <f>_xlfn.XLOOKUP(OrdersTable[[#This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IF(_xlfn.XLOOKUP(orders!C202,customers!$A$2:$A$1001,customers!$C$2:$C$1001,,0)=0," ",_xlfn.XLOOKUP(orders!C202,customers!$A$2:$A$1001,customers!$C$2:$C$1001,,0))</f>
        <v>ncuttler5g@parallels.com</v>
      </c>
      <c r="H202" s="2" t="str">
        <f>_xlfn.XLOOKUP(C202,customers!$A$2:$A$1001,customers!$G$2:$G$1001,,0)</f>
        <v>United States</v>
      </c>
      <c r="I202" t="str">
        <f>_xlfn.XLOOKUP(D202,products!$A$2:$A$49,products!$B$2:$B$49,,0)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10"/>
        <v>41.25</v>
      </c>
      <c r="N202" t="str">
        <f t="shared" si="11"/>
        <v>Excelsa</v>
      </c>
      <c r="O202" t="str">
        <f t="shared" si="9"/>
        <v>Medium</v>
      </c>
      <c r="P202" t="str">
        <f>_xlfn.XLOOKUP(OrdersTable[[#This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IF(_xlfn.XLOOKUP(orders!C203,customers!$A$2:$A$1001,customers!$C$2:$C$1001,,0)=0," ",_xlfn.XLOOKUP(orders!C203,customers!$A$2:$A$1001,customers!$C$2:$C$1001,,0))</f>
        <v xml:space="preserve"> </v>
      </c>
      <c r="H203" s="2" t="str">
        <f>_xlfn.XLOOKUP(C203,customers!$A$2:$A$1001,customers!$G$2:$G$1001,,0)</f>
        <v>United States</v>
      </c>
      <c r="I203" t="str">
        <f>_xlfn.XLOOKUP(D203,products!$A$2:$A$49,products!$B$2:$B$49,,0)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10"/>
        <v>57.06</v>
      </c>
      <c r="N203" t="str">
        <f t="shared" si="11"/>
        <v>Liberica</v>
      </c>
      <c r="O203" t="str">
        <f t="shared" si="9"/>
        <v>Light</v>
      </c>
      <c r="P203" t="str">
        <f>_xlfn.XLOOKUP(OrdersTable[[#This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IF(_xlfn.XLOOKUP(orders!C204,customers!$A$2:$A$1001,customers!$C$2:$C$1001,,0)=0," ",_xlfn.XLOOKUP(orders!C204,customers!$A$2:$A$1001,customers!$C$2:$C$1001,,0))</f>
        <v>tfelip5m@typepad.com</v>
      </c>
      <c r="H204" s="2" t="str">
        <f>_xlfn.XLOOKUP(C204,customers!$A$2:$A$1001,customers!$G$2:$G$1001,,0)</f>
        <v>United States</v>
      </c>
      <c r="I204" t="str">
        <f>_xlfn.XLOOKUP(D204,products!$A$2:$A$49,products!$B$2:$B$49,,0)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10"/>
        <v>178.70999999999998</v>
      </c>
      <c r="N204" t="str">
        <f t="shared" si="11"/>
        <v>Liberica</v>
      </c>
      <c r="O204" t="str">
        <f t="shared" si="9"/>
        <v>Dark</v>
      </c>
      <c r="P204" t="str">
        <f>_xlfn.XLOOKUP(OrdersTable[[#This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IF(_xlfn.XLOOKUP(orders!C205,customers!$A$2:$A$1001,customers!$C$2:$C$1001,,0)=0," ",_xlfn.XLOOKUP(orders!C205,customers!$A$2:$A$1001,customers!$C$2:$C$1001,,0))</f>
        <v>vle5n@disqus.com</v>
      </c>
      <c r="H205" s="2" t="str">
        <f>_xlfn.XLOOKUP(C205,customers!$A$2:$A$1001,customers!$G$2:$G$1001,,0)</f>
        <v>United States</v>
      </c>
      <c r="I205" t="str">
        <f>_xlfn.XLOOKUP(D205,products!$A$2:$A$49,products!$B$2:$B$49,,0)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10"/>
        <v>4.7549999999999999</v>
      </c>
      <c r="N205" t="str">
        <f t="shared" si="11"/>
        <v>Liberica</v>
      </c>
      <c r="O205" t="str">
        <f t="shared" si="9"/>
        <v>Light</v>
      </c>
      <c r="P205" t="str">
        <f>_xlfn.XLOOKUP(OrdersTable[[#This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IF(_xlfn.XLOOKUP(orders!C206,customers!$A$2:$A$1001,customers!$C$2:$C$1001,,0)=0," ",_xlfn.XLOOKUP(orders!C206,customers!$A$2:$A$1001,customers!$C$2:$C$1001,,0))</f>
        <v xml:space="preserve"> </v>
      </c>
      <c r="H206" s="2" t="str">
        <f>_xlfn.XLOOKUP(C206,customers!$A$2:$A$1001,customers!$G$2:$G$1001,,0)</f>
        <v>United States</v>
      </c>
      <c r="I206" t="str">
        <f>_xlfn.XLOOKUP(D206,products!$A$2:$A$49,products!$B$2:$B$49,,0)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10"/>
        <v>82.5</v>
      </c>
      <c r="N206" t="str">
        <f t="shared" si="11"/>
        <v>Excelsa</v>
      </c>
      <c r="O206" t="str">
        <f t="shared" si="9"/>
        <v>Medium</v>
      </c>
      <c r="P206" t="str">
        <f>_xlfn.XLOOKUP(OrdersTable[[#This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IF(_xlfn.XLOOKUP(orders!C207,customers!$A$2:$A$1001,customers!$C$2:$C$1001,,0)=0," ",_xlfn.XLOOKUP(orders!C207,customers!$A$2:$A$1001,customers!$C$2:$C$1001,,0))</f>
        <v xml:space="preserve"> </v>
      </c>
      <c r="H207" s="2" t="str">
        <f>_xlfn.XLOOKUP(C207,customers!$A$2:$A$1001,customers!$G$2:$G$1001,,0)</f>
        <v>United States</v>
      </c>
      <c r="I207" t="str">
        <f>_xlfn.XLOOKUP(D207,products!$A$2:$A$49,products!$B$2:$B$49,,0)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10"/>
        <v>8.0549999999999997</v>
      </c>
      <c r="N207" t="str">
        <f t="shared" si="11"/>
        <v>Robusta</v>
      </c>
      <c r="O207" t="str">
        <f t="shared" si="9"/>
        <v>Dark</v>
      </c>
      <c r="P207" t="str">
        <f>_xlfn.XLOOKUP(OrdersTable[[#This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IF(_xlfn.XLOOKUP(orders!C208,customers!$A$2:$A$1001,customers!$C$2:$C$1001,,0)=0," ",_xlfn.XLOOKUP(orders!C208,customers!$A$2:$A$1001,customers!$C$2:$C$1001,,0))</f>
        <v>npoolman5q@howstuffworks.com</v>
      </c>
      <c r="H208" s="2" t="str">
        <f>_xlfn.XLOOKUP(C208,customers!$A$2:$A$1001,customers!$G$2:$G$1001,,0)</f>
        <v>United States</v>
      </c>
      <c r="I208" t="str">
        <f>_xlfn.XLOOKUP(D208,products!$A$2:$A$49,products!$B$2:$B$49,,0)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10"/>
        <v>22.5</v>
      </c>
      <c r="N208" t="str">
        <f t="shared" si="11"/>
        <v>Arabica</v>
      </c>
      <c r="O208" t="str">
        <f t="shared" si="9"/>
        <v>Medium</v>
      </c>
      <c r="P208" t="str">
        <f>_xlfn.XLOOKUP(OrdersTable[[#This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IF(_xlfn.XLOOKUP(orders!C209,customers!$A$2:$A$1001,customers!$C$2:$C$1001,,0)=0," ",_xlfn.XLOOKUP(orders!C209,customers!$A$2:$A$1001,customers!$C$2:$C$1001,,0))</f>
        <v>oduny5r@constantcontact.com</v>
      </c>
      <c r="H209" s="2" t="str">
        <f>_xlfn.XLOOKUP(C209,customers!$A$2:$A$1001,customers!$G$2:$G$1001,,0)</f>
        <v>United States</v>
      </c>
      <c r="I209" t="str">
        <f>_xlfn.XLOOKUP(D209,products!$A$2:$A$49,products!$B$2:$B$49,,0)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10"/>
        <v>40.5</v>
      </c>
      <c r="N209" t="str">
        <f t="shared" si="11"/>
        <v>Arabica</v>
      </c>
      <c r="O209" t="str">
        <f t="shared" si="9"/>
        <v>Medium</v>
      </c>
      <c r="P209" t="str">
        <f>_xlfn.XLOOKUP(OrdersTable[[#This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IF(_xlfn.XLOOKUP(orders!C210,customers!$A$2:$A$1001,customers!$C$2:$C$1001,,0)=0," ",_xlfn.XLOOKUP(orders!C210,customers!$A$2:$A$1001,customers!$C$2:$C$1001,,0))</f>
        <v>chalfhide5s@google.ru</v>
      </c>
      <c r="H210" s="2" t="str">
        <f>_xlfn.XLOOKUP(C210,customers!$A$2:$A$1001,customers!$G$2:$G$1001,,0)</f>
        <v>Ireland</v>
      </c>
      <c r="I210" t="str">
        <f>_xlfn.XLOOKUP(D210,products!$A$2:$A$49,products!$B$2:$B$49,,0)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10"/>
        <v>29.16</v>
      </c>
      <c r="N210" t="str">
        <f t="shared" si="11"/>
        <v>Excelsa</v>
      </c>
      <c r="O210" t="str">
        <f t="shared" si="9"/>
        <v>Dark</v>
      </c>
      <c r="P210" t="str">
        <f>_xlfn.XLOOKUP(OrdersTable[[#This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IF(_xlfn.XLOOKUP(orders!C211,customers!$A$2:$A$1001,customers!$C$2:$C$1001,,0)=0," ",_xlfn.XLOOKUP(orders!C211,customers!$A$2:$A$1001,customers!$C$2:$C$1001,,0))</f>
        <v>fmalecky5t@list-manage.com</v>
      </c>
      <c r="H211" s="2" t="str">
        <f>_xlfn.XLOOKUP(C211,customers!$A$2:$A$1001,customers!$G$2:$G$1001,,0)</f>
        <v>United Kingdom</v>
      </c>
      <c r="I211" t="str">
        <f>_xlfn.XLOOKUP(D211,products!$A$2:$A$49,products!$B$2:$B$49,,0)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10"/>
        <v>6.75</v>
      </c>
      <c r="N211" t="str">
        <f t="shared" si="11"/>
        <v>Arabica</v>
      </c>
      <c r="O211" t="str">
        <f t="shared" si="9"/>
        <v>Medium</v>
      </c>
      <c r="P211" t="str">
        <f>_xlfn.XLOOKUP(OrdersTable[[#This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IF(_xlfn.XLOOKUP(orders!C212,customers!$A$2:$A$1001,customers!$C$2:$C$1001,,0)=0," ",_xlfn.XLOOKUP(orders!C212,customers!$A$2:$A$1001,customers!$C$2:$C$1001,,0))</f>
        <v>aattwater5u@wikia.com</v>
      </c>
      <c r="H212" s="2" t="str">
        <f>_xlfn.XLOOKUP(C212,customers!$A$2:$A$1001,customers!$G$2:$G$1001,,0)</f>
        <v>United States</v>
      </c>
      <c r="I212" t="str">
        <f>_xlfn.XLOOKUP(D212,products!$A$2:$A$49,products!$B$2:$B$49,,0)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10"/>
        <v>51.8</v>
      </c>
      <c r="N212" t="str">
        <f t="shared" si="11"/>
        <v>Liberica</v>
      </c>
      <c r="O212" t="str">
        <f t="shared" si="9"/>
        <v>Dark</v>
      </c>
      <c r="P212" t="str">
        <f>_xlfn.XLOOKUP(OrdersTable[[#This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IF(_xlfn.XLOOKUP(orders!C213,customers!$A$2:$A$1001,customers!$C$2:$C$1001,,0)=0," ",_xlfn.XLOOKUP(orders!C213,customers!$A$2:$A$1001,customers!$C$2:$C$1001,,0))</f>
        <v>mwhellans5v@mapquest.com</v>
      </c>
      <c r="H213" s="2" t="str">
        <f>_xlfn.XLOOKUP(C213,customers!$A$2:$A$1001,customers!$G$2:$G$1001,,0)</f>
        <v>United States</v>
      </c>
      <c r="I213" t="str">
        <f>_xlfn.XLOOKUP(D213,products!$A$2:$A$49,products!$B$2:$B$49,,0)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10"/>
        <v>53.46</v>
      </c>
      <c r="N213" t="str">
        <f t="shared" si="11"/>
        <v>Excelsa</v>
      </c>
      <c r="O213" t="str">
        <f t="shared" si="9"/>
        <v>Light</v>
      </c>
      <c r="P213" t="str">
        <f>_xlfn.XLOOKUP(OrdersTable[[#This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IF(_xlfn.XLOOKUP(orders!C214,customers!$A$2:$A$1001,customers!$C$2:$C$1001,,0)=0," ",_xlfn.XLOOKUP(orders!C214,customers!$A$2:$A$1001,customers!$C$2:$C$1001,,0))</f>
        <v>dcamilletti5w@businesswire.com</v>
      </c>
      <c r="H214" s="2" t="str">
        <f>_xlfn.XLOOKUP(C214,customers!$A$2:$A$1001,customers!$G$2:$G$1001,,0)</f>
        <v>United States</v>
      </c>
      <c r="I214" t="str">
        <f>_xlfn.XLOOKUP(D214,products!$A$2:$A$49,products!$B$2:$B$49,,0)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10"/>
        <v>14.58</v>
      </c>
      <c r="N214" t="str">
        <f t="shared" si="11"/>
        <v>Excelsa</v>
      </c>
      <c r="O214" t="str">
        <f t="shared" si="9"/>
        <v>Dark</v>
      </c>
      <c r="P214" t="str">
        <f>_xlfn.XLOOKUP(OrdersTable[[#This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IF(_xlfn.XLOOKUP(orders!C215,customers!$A$2:$A$1001,customers!$C$2:$C$1001,,0)=0," ",_xlfn.XLOOKUP(orders!C215,customers!$A$2:$A$1001,customers!$C$2:$C$1001,,0))</f>
        <v>egalgey5x@wufoo.com</v>
      </c>
      <c r="H215" s="2" t="str">
        <f>_xlfn.XLOOKUP(C215,customers!$A$2:$A$1001,customers!$G$2:$G$1001,,0)</f>
        <v>United States</v>
      </c>
      <c r="I215" t="str">
        <f>_xlfn.XLOOKUP(D215,products!$A$2:$A$49,products!$B$2:$B$49,,0)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10"/>
        <v>20.584999999999997</v>
      </c>
      <c r="N215" t="str">
        <f t="shared" si="11"/>
        <v>Robusta</v>
      </c>
      <c r="O215" t="str">
        <f t="shared" si="9"/>
        <v>Dark</v>
      </c>
      <c r="P215" t="str">
        <f>_xlfn.XLOOKUP(OrdersTable[[#This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IF(_xlfn.XLOOKUP(orders!C216,customers!$A$2:$A$1001,customers!$C$2:$C$1001,,0)=0," ",_xlfn.XLOOKUP(orders!C216,customers!$A$2:$A$1001,customers!$C$2:$C$1001,,0))</f>
        <v>mhame5y@newsvine.com</v>
      </c>
      <c r="H216" s="2" t="str">
        <f>_xlfn.XLOOKUP(C216,customers!$A$2:$A$1001,customers!$G$2:$G$1001,,0)</f>
        <v>Ireland</v>
      </c>
      <c r="I216" t="str">
        <f>_xlfn.XLOOKUP(D216,products!$A$2:$A$49,products!$B$2:$B$49,,0)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10"/>
        <v>31.7</v>
      </c>
      <c r="N216" t="str">
        <f t="shared" si="11"/>
        <v>Liberica</v>
      </c>
      <c r="O216" t="str">
        <f t="shared" si="9"/>
        <v>Light</v>
      </c>
      <c r="P216" t="str">
        <f>_xlfn.XLOOKUP(OrdersTable[[#This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IF(_xlfn.XLOOKUP(orders!C217,customers!$A$2:$A$1001,customers!$C$2:$C$1001,,0)=0," ",_xlfn.XLOOKUP(orders!C217,customers!$A$2:$A$1001,customers!$C$2:$C$1001,,0))</f>
        <v>igurnee5z@usnews.com</v>
      </c>
      <c r="H217" s="2" t="str">
        <f>_xlfn.XLOOKUP(C217,customers!$A$2:$A$1001,customers!$G$2:$G$1001,,0)</f>
        <v>United States</v>
      </c>
      <c r="I217" t="str">
        <f>_xlfn.XLOOKUP(D217,products!$A$2:$A$49,products!$B$2:$B$49,,0)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10"/>
        <v>23.31</v>
      </c>
      <c r="N217" t="str">
        <f t="shared" si="11"/>
        <v>Liberica</v>
      </c>
      <c r="O217" t="str">
        <f t="shared" si="9"/>
        <v>Dark</v>
      </c>
      <c r="P217" t="str">
        <f>_xlfn.XLOOKUP(OrdersTable[[#This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IF(_xlfn.XLOOKUP(orders!C218,customers!$A$2:$A$1001,customers!$C$2:$C$1001,,0)=0," ",_xlfn.XLOOKUP(orders!C218,customers!$A$2:$A$1001,customers!$C$2:$C$1001,,0))</f>
        <v>asnowding60@comsenz.com</v>
      </c>
      <c r="H218" s="2" t="str">
        <f>_xlfn.XLOOKUP(C218,customers!$A$2:$A$1001,customers!$G$2:$G$1001,,0)</f>
        <v>United States</v>
      </c>
      <c r="I218" t="str">
        <f>_xlfn.XLOOKUP(D218,products!$A$2:$A$49,products!$B$2:$B$49,,0)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10"/>
        <v>58.2</v>
      </c>
      <c r="N218" t="str">
        <f t="shared" si="11"/>
        <v>Liberica</v>
      </c>
      <c r="O218" t="str">
        <f t="shared" si="9"/>
        <v>Medium</v>
      </c>
      <c r="P218" t="str">
        <f>_xlfn.XLOOKUP(OrdersTable[[#This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IF(_xlfn.XLOOKUP(orders!C219,customers!$A$2:$A$1001,customers!$C$2:$C$1001,,0)=0," ",_xlfn.XLOOKUP(orders!C219,customers!$A$2:$A$1001,customers!$C$2:$C$1001,,0))</f>
        <v>gpoinsett61@berkeley.edu</v>
      </c>
      <c r="H219" s="2" t="str">
        <f>_xlfn.XLOOKUP(C219,customers!$A$2:$A$1001,customers!$G$2:$G$1001,,0)</f>
        <v>United States</v>
      </c>
      <c r="I219" t="str">
        <f>_xlfn.XLOOKUP(D219,products!$A$2:$A$49,products!$B$2:$B$49,,0)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10"/>
        <v>35.64</v>
      </c>
      <c r="N219" t="str">
        <f t="shared" si="11"/>
        <v>Excelsa</v>
      </c>
      <c r="O219" t="str">
        <f t="shared" si="9"/>
        <v>Light</v>
      </c>
      <c r="P219" t="str">
        <f>_xlfn.XLOOKUP(OrdersTable[[#This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IF(_xlfn.XLOOKUP(orders!C220,customers!$A$2:$A$1001,customers!$C$2:$C$1001,,0)=0," ",_xlfn.XLOOKUP(orders!C220,customers!$A$2:$A$1001,customers!$C$2:$C$1001,,0))</f>
        <v>rfurman62@t.co</v>
      </c>
      <c r="H220" s="2" t="str">
        <f>_xlfn.XLOOKUP(C220,customers!$A$2:$A$1001,customers!$G$2:$G$1001,,0)</f>
        <v>Ireland</v>
      </c>
      <c r="I220" t="str">
        <f>_xlfn.XLOOKUP(D220,products!$A$2:$A$49,products!$B$2:$B$49,,0)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10"/>
        <v>56.25</v>
      </c>
      <c r="N220" t="str">
        <f t="shared" si="11"/>
        <v>Arabica</v>
      </c>
      <c r="O220" t="str">
        <f t="shared" si="9"/>
        <v>Medium</v>
      </c>
      <c r="P220" t="str">
        <f>_xlfn.XLOOKUP(OrdersTable[[#This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IF(_xlfn.XLOOKUP(orders!C221,customers!$A$2:$A$1001,customers!$C$2:$C$1001,,0)=0," ",_xlfn.XLOOKUP(orders!C221,customers!$A$2:$A$1001,customers!$C$2:$C$1001,,0))</f>
        <v>ccrosier63@xrea.com</v>
      </c>
      <c r="H221" s="2" t="str">
        <f>_xlfn.XLOOKUP(C221,customers!$A$2:$A$1001,customers!$G$2:$G$1001,,0)</f>
        <v>United States</v>
      </c>
      <c r="I221" t="str">
        <f>_xlfn.XLOOKUP(D221,products!$A$2:$A$49,products!$B$2:$B$49,,0)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10"/>
        <v>10.754999999999999</v>
      </c>
      <c r="N221" t="str">
        <f t="shared" si="11"/>
        <v>Robusta</v>
      </c>
      <c r="O221" t="str">
        <f t="shared" si="9"/>
        <v>Light</v>
      </c>
      <c r="P221" t="str">
        <f>_xlfn.XLOOKUP(OrdersTable[[#This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IF(_xlfn.XLOOKUP(orders!C222,customers!$A$2:$A$1001,customers!$C$2:$C$1001,,0)=0," ",_xlfn.XLOOKUP(orders!C222,customers!$A$2:$A$1001,customers!$C$2:$C$1001,,0))</f>
        <v>ccrosier63@xrea.com</v>
      </c>
      <c r="H222" s="2" t="str">
        <f>_xlfn.XLOOKUP(C222,customers!$A$2:$A$1001,customers!$G$2:$G$1001,,0)</f>
        <v>United States</v>
      </c>
      <c r="I222" t="str">
        <f>_xlfn.XLOOKUP(D222,products!$A$2:$A$49,products!$B$2:$B$49,,0)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10"/>
        <v>14.924999999999999</v>
      </c>
      <c r="N222" t="str">
        <f t="shared" si="11"/>
        <v>Robusta</v>
      </c>
      <c r="O222" t="str">
        <f t="shared" si="9"/>
        <v>Medium</v>
      </c>
      <c r="P222" t="str">
        <f>_xlfn.XLOOKUP(OrdersTable[[#This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IF(_xlfn.XLOOKUP(orders!C223,customers!$A$2:$A$1001,customers!$C$2:$C$1001,,0)=0," ",_xlfn.XLOOKUP(orders!C223,customers!$A$2:$A$1001,customers!$C$2:$C$1001,,0))</f>
        <v>lrushmer65@europa.eu</v>
      </c>
      <c r="H223" s="2" t="str">
        <f>_xlfn.XLOOKUP(C223,customers!$A$2:$A$1001,customers!$G$2:$G$1001,,0)</f>
        <v>United States</v>
      </c>
      <c r="I223" t="str">
        <f>_xlfn.XLOOKUP(D223,products!$A$2:$A$49,products!$B$2:$B$49,,0)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10"/>
        <v>77.699999999999989</v>
      </c>
      <c r="N223" t="str">
        <f t="shared" si="11"/>
        <v>Arabica</v>
      </c>
      <c r="O223" t="str">
        <f t="shared" si="9"/>
        <v>Light</v>
      </c>
      <c r="P223" t="str">
        <f>_xlfn.XLOOKUP(OrdersTable[[#This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IF(_xlfn.XLOOKUP(orders!C224,customers!$A$2:$A$1001,customers!$C$2:$C$1001,,0)=0," ",_xlfn.XLOOKUP(orders!C224,customers!$A$2:$A$1001,customers!$C$2:$C$1001,,0))</f>
        <v>wedinborough66@github.io</v>
      </c>
      <c r="H224" s="2" t="str">
        <f>_xlfn.XLOOKUP(C224,customers!$A$2:$A$1001,customers!$G$2:$G$1001,,0)</f>
        <v>United States</v>
      </c>
      <c r="I224" t="str">
        <f>_xlfn.XLOOKUP(D224,products!$A$2:$A$49,products!$B$2:$B$49,,0)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10"/>
        <v>23.31</v>
      </c>
      <c r="N224" t="str">
        <f t="shared" si="11"/>
        <v>Liberica</v>
      </c>
      <c r="O224" t="str">
        <f t="shared" si="9"/>
        <v>Dark</v>
      </c>
      <c r="P224" t="str">
        <f>_xlfn.XLOOKUP(OrdersTable[[#This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IF(_xlfn.XLOOKUP(orders!C225,customers!$A$2:$A$1001,customers!$C$2:$C$1001,,0)=0," ",_xlfn.XLOOKUP(orders!C225,customers!$A$2:$A$1001,customers!$C$2:$C$1001,,0))</f>
        <v xml:space="preserve"> </v>
      </c>
      <c r="H225" s="2" t="str">
        <f>_xlfn.XLOOKUP(C225,customers!$A$2:$A$1001,customers!$G$2:$G$1001,,0)</f>
        <v>United States</v>
      </c>
      <c r="I225" t="str">
        <f>_xlfn.XLOOKUP(D225,products!$A$2:$A$49,products!$B$2:$B$49,,0)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10"/>
        <v>59.4</v>
      </c>
      <c r="N225" t="str">
        <f t="shared" si="11"/>
        <v>Excelsa</v>
      </c>
      <c r="O225" t="str">
        <f t="shared" si="9"/>
        <v>Light</v>
      </c>
      <c r="P225" t="str">
        <f>_xlfn.XLOOKUP(OrdersTable[[#This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IF(_xlfn.XLOOKUP(orders!C226,customers!$A$2:$A$1001,customers!$C$2:$C$1001,,0)=0," ",_xlfn.XLOOKUP(orders!C226,customers!$A$2:$A$1001,customers!$C$2:$C$1001,,0))</f>
        <v>kbromehead68@un.org</v>
      </c>
      <c r="H226" s="2" t="str">
        <f>_xlfn.XLOOKUP(C226,customers!$A$2:$A$1001,customers!$G$2:$G$1001,,0)</f>
        <v>United States</v>
      </c>
      <c r="I226" t="str">
        <f>_xlfn.XLOOKUP(D226,products!$A$2:$A$49,products!$B$2:$B$49,,0)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10"/>
        <v>119.13999999999999</v>
      </c>
      <c r="N226" t="str">
        <f t="shared" si="11"/>
        <v>Liberica</v>
      </c>
      <c r="O226" t="str">
        <f t="shared" si="9"/>
        <v>Dark</v>
      </c>
      <c r="P226" t="str">
        <f>_xlfn.XLOOKUP(OrdersTable[[#This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IF(_xlfn.XLOOKUP(orders!C227,customers!$A$2:$A$1001,customers!$C$2:$C$1001,,0)=0," ",_xlfn.XLOOKUP(orders!C227,customers!$A$2:$A$1001,customers!$C$2:$C$1001,,0))</f>
        <v>ewesterman69@si.edu</v>
      </c>
      <c r="H227" s="2" t="str">
        <f>_xlfn.XLOOKUP(C227,customers!$A$2:$A$1001,customers!$G$2:$G$1001,,0)</f>
        <v>Ireland</v>
      </c>
      <c r="I227" t="str">
        <f>_xlfn.XLOOKUP(D227,products!$A$2:$A$49,products!$B$2:$B$49,,0)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10"/>
        <v>14.339999999999998</v>
      </c>
      <c r="N227" t="str">
        <f t="shared" si="11"/>
        <v>Robusta</v>
      </c>
      <c r="O227" t="str">
        <f t="shared" si="9"/>
        <v>Light</v>
      </c>
      <c r="P227" t="str">
        <f>_xlfn.XLOOKUP(OrdersTable[[#This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IF(_xlfn.XLOOKUP(orders!C228,customers!$A$2:$A$1001,customers!$C$2:$C$1001,,0)=0," ",_xlfn.XLOOKUP(orders!C228,customers!$A$2:$A$1001,customers!$C$2:$C$1001,,0))</f>
        <v>ahutchens6a@amazonaws.com</v>
      </c>
      <c r="H228" s="2" t="str">
        <f>_xlfn.XLOOKUP(C228,customers!$A$2:$A$1001,customers!$G$2:$G$1001,,0)</f>
        <v>United States</v>
      </c>
      <c r="I228" t="str">
        <f>_xlfn.XLOOKUP(D228,products!$A$2:$A$49,products!$B$2:$B$49,,0)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10"/>
        <v>129.37499999999997</v>
      </c>
      <c r="N228" t="str">
        <f t="shared" si="11"/>
        <v>Arabica</v>
      </c>
      <c r="O228" t="str">
        <f t="shared" si="9"/>
        <v>Medium</v>
      </c>
      <c r="P228" t="str">
        <f>_xlfn.XLOOKUP(OrdersTable[[#This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IF(_xlfn.XLOOKUP(orders!C229,customers!$A$2:$A$1001,customers!$C$2:$C$1001,,0)=0," ",_xlfn.XLOOKUP(orders!C229,customers!$A$2:$A$1001,customers!$C$2:$C$1001,,0))</f>
        <v>nwyvill6b@naver.com</v>
      </c>
      <c r="H229" s="2" t="str">
        <f>_xlfn.XLOOKUP(C229,customers!$A$2:$A$1001,customers!$G$2:$G$1001,,0)</f>
        <v>United Kingdom</v>
      </c>
      <c r="I229" t="str">
        <f>_xlfn.XLOOKUP(D229,products!$A$2:$A$49,products!$B$2:$B$49,,0)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10"/>
        <v>16.11</v>
      </c>
      <c r="N229" t="str">
        <f t="shared" si="11"/>
        <v>Robusta</v>
      </c>
      <c r="O229" t="str">
        <f t="shared" si="9"/>
        <v>Dark</v>
      </c>
      <c r="P229" t="str">
        <f>_xlfn.XLOOKUP(OrdersTable[[#This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IF(_xlfn.XLOOKUP(orders!C230,customers!$A$2:$A$1001,customers!$C$2:$C$1001,,0)=0," ",_xlfn.XLOOKUP(orders!C230,customers!$A$2:$A$1001,customers!$C$2:$C$1001,,0))</f>
        <v>bmathon6c@barnesandnoble.com</v>
      </c>
      <c r="H230" s="2" t="str">
        <f>_xlfn.XLOOKUP(C230,customers!$A$2:$A$1001,customers!$G$2:$G$1001,,0)</f>
        <v>United States</v>
      </c>
      <c r="I230" t="str">
        <f>_xlfn.XLOOKUP(D230,products!$A$2:$A$49,products!$B$2:$B$49,,0)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10"/>
        <v>17.924999999999997</v>
      </c>
      <c r="N230" t="str">
        <f t="shared" si="11"/>
        <v>Robusta</v>
      </c>
      <c r="O230" t="str">
        <f t="shared" si="9"/>
        <v>Light</v>
      </c>
      <c r="P230" t="str">
        <f>_xlfn.XLOOKUP(OrdersTable[[#This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IF(_xlfn.XLOOKUP(orders!C231,customers!$A$2:$A$1001,customers!$C$2:$C$1001,,0)=0," ",_xlfn.XLOOKUP(orders!C231,customers!$A$2:$A$1001,customers!$C$2:$C$1001,,0))</f>
        <v>kstreight6d@about.com</v>
      </c>
      <c r="H231" s="2" t="str">
        <f>_xlfn.XLOOKUP(C231,customers!$A$2:$A$1001,customers!$G$2:$G$1001,,0)</f>
        <v>United States</v>
      </c>
      <c r="I231" t="str">
        <f>_xlfn.XLOOKUP(D231,products!$A$2:$A$49,products!$B$2:$B$49,,0)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10"/>
        <v>8.73</v>
      </c>
      <c r="N231" t="str">
        <f t="shared" si="11"/>
        <v>Liberica</v>
      </c>
      <c r="O231" t="str">
        <f t="shared" si="9"/>
        <v>Medium</v>
      </c>
      <c r="P231" t="str">
        <f>_xlfn.XLOOKUP(OrdersTable[[#This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IF(_xlfn.XLOOKUP(orders!C232,customers!$A$2:$A$1001,customers!$C$2:$C$1001,,0)=0," ",_xlfn.XLOOKUP(orders!C232,customers!$A$2:$A$1001,customers!$C$2:$C$1001,,0))</f>
        <v>pcutchie6e@globo.com</v>
      </c>
      <c r="H232" s="2" t="str">
        <f>_xlfn.XLOOKUP(C232,customers!$A$2:$A$1001,customers!$G$2:$G$1001,,0)</f>
        <v>United States</v>
      </c>
      <c r="I232" t="str">
        <f>_xlfn.XLOOKUP(D232,products!$A$2:$A$49,products!$B$2:$B$49,,0)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10"/>
        <v>51.749999999999993</v>
      </c>
      <c r="N232" t="str">
        <f t="shared" si="11"/>
        <v>Arabica</v>
      </c>
      <c r="O232" t="str">
        <f t="shared" si="9"/>
        <v>Medium</v>
      </c>
      <c r="P232" t="str">
        <f>_xlfn.XLOOKUP(OrdersTable[[#This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IF(_xlfn.XLOOKUP(orders!C233,customers!$A$2:$A$1001,customers!$C$2:$C$1001,,0)=0," ",_xlfn.XLOOKUP(orders!C233,customers!$A$2:$A$1001,customers!$C$2:$C$1001,,0))</f>
        <v xml:space="preserve"> </v>
      </c>
      <c r="H233" s="2" t="str">
        <f>_xlfn.XLOOKUP(C233,customers!$A$2:$A$1001,customers!$G$2:$G$1001,,0)</f>
        <v>United States</v>
      </c>
      <c r="I233" t="str">
        <f>_xlfn.XLOOKUP(D233,products!$A$2:$A$49,products!$B$2:$B$49,,0)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10"/>
        <v>8.73</v>
      </c>
      <c r="N233" t="str">
        <f t="shared" si="11"/>
        <v>Liberica</v>
      </c>
      <c r="O233" t="str">
        <f t="shared" si="9"/>
        <v>Medium</v>
      </c>
      <c r="P233" t="str">
        <f>_xlfn.XLOOKUP(OrdersTable[[#This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IF(_xlfn.XLOOKUP(orders!C234,customers!$A$2:$A$1001,customers!$C$2:$C$1001,,0)=0," ",_xlfn.XLOOKUP(orders!C234,customers!$A$2:$A$1001,customers!$C$2:$C$1001,,0))</f>
        <v>cgheraldi6g@opera.com</v>
      </c>
      <c r="H234" s="2" t="str">
        <f>_xlfn.XLOOKUP(C234,customers!$A$2:$A$1001,customers!$G$2:$G$1001,,0)</f>
        <v>United Kingdom</v>
      </c>
      <c r="I234" t="str">
        <f>_xlfn.XLOOKUP(D234,products!$A$2:$A$49,products!$B$2:$B$49,,0)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10"/>
        <v>23.774999999999999</v>
      </c>
      <c r="N234" t="str">
        <f t="shared" si="11"/>
        <v>Liberica</v>
      </c>
      <c r="O234" t="str">
        <f t="shared" si="9"/>
        <v>Light</v>
      </c>
      <c r="P234" t="str">
        <f>_xlfn.XLOOKUP(OrdersTable[[#This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IF(_xlfn.XLOOKUP(orders!C235,customers!$A$2:$A$1001,customers!$C$2:$C$1001,,0)=0," ",_xlfn.XLOOKUP(orders!C235,customers!$A$2:$A$1001,customers!$C$2:$C$1001,,0))</f>
        <v>bkenwell6h@over-blog.com</v>
      </c>
      <c r="H235" s="2" t="str">
        <f>_xlfn.XLOOKUP(C235,customers!$A$2:$A$1001,customers!$G$2:$G$1001,,0)</f>
        <v>United States</v>
      </c>
      <c r="I235" t="str">
        <f>_xlfn.XLOOKUP(D235,products!$A$2:$A$49,products!$B$2:$B$49,,0)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10"/>
        <v>20.625</v>
      </c>
      <c r="N235" t="str">
        <f t="shared" si="11"/>
        <v>Excelsa</v>
      </c>
      <c r="O235" t="str">
        <f t="shared" si="9"/>
        <v>Medium</v>
      </c>
      <c r="P235" t="str">
        <f>_xlfn.XLOOKUP(OrdersTable[[#This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IF(_xlfn.XLOOKUP(orders!C236,customers!$A$2:$A$1001,customers!$C$2:$C$1001,,0)=0," ",_xlfn.XLOOKUP(orders!C236,customers!$A$2:$A$1001,customers!$C$2:$C$1001,,0))</f>
        <v>tsutty6i@google.es</v>
      </c>
      <c r="H236" s="2" t="str">
        <f>_xlfn.XLOOKUP(C236,customers!$A$2:$A$1001,customers!$G$2:$G$1001,,0)</f>
        <v>United States</v>
      </c>
      <c r="I236" t="str">
        <f>_xlfn.XLOOKUP(D236,products!$A$2:$A$49,products!$B$2:$B$49,,0)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10"/>
        <v>36.454999999999998</v>
      </c>
      <c r="N236" t="str">
        <f t="shared" si="11"/>
        <v>Liberica</v>
      </c>
      <c r="O236" t="str">
        <f t="shared" si="9"/>
        <v>Light</v>
      </c>
      <c r="P236" t="str">
        <f>_xlfn.XLOOKUP(OrdersTable[[#This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IF(_xlfn.XLOOKUP(orders!C237,customers!$A$2:$A$1001,customers!$C$2:$C$1001,,0)=0," ",_xlfn.XLOOKUP(orders!C237,customers!$A$2:$A$1001,customers!$C$2:$C$1001,,0))</f>
        <v xml:space="preserve"> </v>
      </c>
      <c r="H237" s="2" t="str">
        <f>_xlfn.XLOOKUP(C237,customers!$A$2:$A$1001,customers!$G$2:$G$1001,,0)</f>
        <v>Ireland</v>
      </c>
      <c r="I237" t="str">
        <f>_xlfn.XLOOKUP(D237,products!$A$2:$A$49,products!$B$2:$B$49,,0)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10"/>
        <v>182.27499999999998</v>
      </c>
      <c r="N237" t="str">
        <f t="shared" si="11"/>
        <v>Liberica</v>
      </c>
      <c r="O237" t="str">
        <f t="shared" si="9"/>
        <v>Light</v>
      </c>
      <c r="P237" t="str">
        <f>_xlfn.XLOOKUP(OrdersTable[[#This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IF(_xlfn.XLOOKUP(orders!C238,customers!$A$2:$A$1001,customers!$C$2:$C$1001,,0)=0," ",_xlfn.XLOOKUP(orders!C238,customers!$A$2:$A$1001,customers!$C$2:$C$1001,,0))</f>
        <v>charce6k@cafepress.com</v>
      </c>
      <c r="H238" s="2" t="str">
        <f>_xlfn.XLOOKUP(C238,customers!$A$2:$A$1001,customers!$G$2:$G$1001,,0)</f>
        <v>Ireland</v>
      </c>
      <c r="I238" t="str">
        <f>_xlfn.XLOOKUP(D238,products!$A$2:$A$49,products!$B$2:$B$49,,0)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10"/>
        <v>89.35499999999999</v>
      </c>
      <c r="N238" t="str">
        <f t="shared" si="11"/>
        <v>Liberica</v>
      </c>
      <c r="O238" t="str">
        <f t="shared" si="9"/>
        <v>Dark</v>
      </c>
      <c r="P238" t="str">
        <f>_xlfn.XLOOKUP(OrdersTable[[#This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IF(_xlfn.XLOOKUP(orders!C239,customers!$A$2:$A$1001,customers!$C$2:$C$1001,,0)=0," ",_xlfn.XLOOKUP(orders!C239,customers!$A$2:$A$1001,customers!$C$2:$C$1001,,0))</f>
        <v xml:space="preserve"> </v>
      </c>
      <c r="H239" s="2" t="str">
        <f>_xlfn.XLOOKUP(C239,customers!$A$2:$A$1001,customers!$G$2:$G$1001,,0)</f>
        <v>United States</v>
      </c>
      <c r="I239" t="str">
        <f>_xlfn.XLOOKUP(D239,products!$A$2:$A$49,products!$B$2:$B$49,,0)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10"/>
        <v>3.5849999999999995</v>
      </c>
      <c r="N239" t="str">
        <f t="shared" si="11"/>
        <v>Robusta</v>
      </c>
      <c r="O239" t="str">
        <f t="shared" si="9"/>
        <v>Light</v>
      </c>
      <c r="P239" t="str">
        <f>_xlfn.XLOOKUP(OrdersTable[[#This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IF(_xlfn.XLOOKUP(orders!C240,customers!$A$2:$A$1001,customers!$C$2:$C$1001,,0)=0," ",_xlfn.XLOOKUP(orders!C240,customers!$A$2:$A$1001,customers!$C$2:$C$1001,,0))</f>
        <v>fdrysdale6m@symantec.com</v>
      </c>
      <c r="H240" s="2" t="str">
        <f>_xlfn.XLOOKUP(C240,customers!$A$2:$A$1001,customers!$G$2:$G$1001,,0)</f>
        <v>United States</v>
      </c>
      <c r="I240" t="str">
        <f>_xlfn.XLOOKUP(D240,products!$A$2:$A$49,products!$B$2:$B$49,,0)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10"/>
        <v>45.769999999999996</v>
      </c>
      <c r="N240" t="str">
        <f t="shared" si="11"/>
        <v>Robusta</v>
      </c>
      <c r="O240" t="str">
        <f t="shared" si="9"/>
        <v>Medium</v>
      </c>
      <c r="P240" t="str">
        <f>_xlfn.XLOOKUP(OrdersTable[[#This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IF(_xlfn.XLOOKUP(orders!C241,customers!$A$2:$A$1001,customers!$C$2:$C$1001,,0)=0," ",_xlfn.XLOOKUP(orders!C241,customers!$A$2:$A$1001,customers!$C$2:$C$1001,,0))</f>
        <v>dmagowan6n@fc2.com</v>
      </c>
      <c r="H241" s="2" t="str">
        <f>_xlfn.XLOOKUP(C241,customers!$A$2:$A$1001,customers!$G$2:$G$1001,,0)</f>
        <v>United States</v>
      </c>
      <c r="I241" t="str">
        <f>_xlfn.XLOOKUP(D241,products!$A$2:$A$49,products!$B$2:$B$49,,0)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10"/>
        <v>59.4</v>
      </c>
      <c r="N241" t="str">
        <f t="shared" si="11"/>
        <v>Excelsa</v>
      </c>
      <c r="O241" t="str">
        <f t="shared" si="9"/>
        <v>Light</v>
      </c>
      <c r="P241" t="str">
        <f>_xlfn.XLOOKUP(OrdersTable[[#This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IF(_xlfn.XLOOKUP(orders!C242,customers!$A$2:$A$1001,customers!$C$2:$C$1001,,0)=0," ",_xlfn.XLOOKUP(orders!C242,customers!$A$2:$A$1001,customers!$C$2:$C$1001,,0))</f>
        <v xml:space="preserve"> </v>
      </c>
      <c r="H242" s="2" t="str">
        <f>_xlfn.XLOOKUP(C242,customers!$A$2:$A$1001,customers!$G$2:$G$1001,,0)</f>
        <v>United States</v>
      </c>
      <c r="I242" t="str">
        <f>_xlfn.XLOOKUP(D242,products!$A$2:$A$49,products!$B$2:$B$49,,0)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10"/>
        <v>155.24999999999997</v>
      </c>
      <c r="N242" t="str">
        <f t="shared" si="11"/>
        <v>Arabica</v>
      </c>
      <c r="O242" t="str">
        <f t="shared" si="9"/>
        <v>Medium</v>
      </c>
      <c r="P242" t="str">
        <f>_xlfn.XLOOKUP(OrdersTable[[#This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IF(_xlfn.XLOOKUP(orders!C243,customers!$A$2:$A$1001,customers!$C$2:$C$1001,,0)=0," ",_xlfn.XLOOKUP(orders!C243,customers!$A$2:$A$1001,customers!$C$2:$C$1001,,0))</f>
        <v xml:space="preserve"> </v>
      </c>
      <c r="H243" s="2" t="str">
        <f>_xlfn.XLOOKUP(C243,customers!$A$2:$A$1001,customers!$G$2:$G$1001,,0)</f>
        <v>United States</v>
      </c>
      <c r="I243" t="str">
        <f>_xlfn.XLOOKUP(D243,products!$A$2:$A$49,products!$B$2:$B$49,,0)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10"/>
        <v>45.769999999999996</v>
      </c>
      <c r="N243" t="str">
        <f t="shared" si="11"/>
        <v>Robusta</v>
      </c>
      <c r="O243" t="str">
        <f t="shared" si="9"/>
        <v>Medium</v>
      </c>
      <c r="P243" t="str">
        <f>_xlfn.XLOOKUP(OrdersTable[[#This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IF(_xlfn.XLOOKUP(orders!C244,customers!$A$2:$A$1001,customers!$C$2:$C$1001,,0)=0," ",_xlfn.XLOOKUP(orders!C244,customers!$A$2:$A$1001,customers!$C$2:$C$1001,,0))</f>
        <v>srushbrooke6q@youku.com</v>
      </c>
      <c r="H244" s="2" t="str">
        <f>_xlfn.XLOOKUP(C244,customers!$A$2:$A$1001,customers!$G$2:$G$1001,,0)</f>
        <v>United States</v>
      </c>
      <c r="I244" t="str">
        <f>_xlfn.XLOOKUP(D244,products!$A$2:$A$49,products!$B$2:$B$49,,0)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10"/>
        <v>36.450000000000003</v>
      </c>
      <c r="N244" t="str">
        <f t="shared" si="11"/>
        <v>Excelsa</v>
      </c>
      <c r="O244" t="str">
        <f t="shared" si="9"/>
        <v>Dark</v>
      </c>
      <c r="P244" t="str">
        <f>_xlfn.XLOOKUP(OrdersTable[[#This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IF(_xlfn.XLOOKUP(orders!C245,customers!$A$2:$A$1001,customers!$C$2:$C$1001,,0)=0," ",_xlfn.XLOOKUP(orders!C245,customers!$A$2:$A$1001,customers!$C$2:$C$1001,,0))</f>
        <v>tdrynan6r@deviantart.com</v>
      </c>
      <c r="H245" s="2" t="str">
        <f>_xlfn.XLOOKUP(C245,customers!$A$2:$A$1001,customers!$G$2:$G$1001,,0)</f>
        <v>United States</v>
      </c>
      <c r="I245" t="str">
        <f>_xlfn.XLOOKUP(D245,products!$A$2:$A$49,products!$B$2:$B$49,,0)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10"/>
        <v>29.16</v>
      </c>
      <c r="N245" t="str">
        <f t="shared" si="11"/>
        <v>Excelsa</v>
      </c>
      <c r="O245" t="str">
        <f t="shared" si="9"/>
        <v>Dark</v>
      </c>
      <c r="P245" t="str">
        <f>_xlfn.XLOOKUP(OrdersTable[[#This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IF(_xlfn.XLOOKUP(orders!C246,customers!$A$2:$A$1001,customers!$C$2:$C$1001,,0)=0," ",_xlfn.XLOOKUP(orders!C246,customers!$A$2:$A$1001,customers!$C$2:$C$1001,,0))</f>
        <v>eyurkov6s@hud.gov</v>
      </c>
      <c r="H246" s="2" t="str">
        <f>_xlfn.XLOOKUP(C246,customers!$A$2:$A$1001,customers!$G$2:$G$1001,,0)</f>
        <v>United States</v>
      </c>
      <c r="I246" t="str">
        <f>_xlfn.XLOOKUP(D246,products!$A$2:$A$49,products!$B$2:$B$49,,0)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10"/>
        <v>133.85999999999999</v>
      </c>
      <c r="N246" t="str">
        <f t="shared" si="11"/>
        <v>Liberica</v>
      </c>
      <c r="O246" t="str">
        <f t="shared" si="9"/>
        <v>Medium</v>
      </c>
      <c r="P246" t="str">
        <f>_xlfn.XLOOKUP(OrdersTable[[#This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IF(_xlfn.XLOOKUP(orders!C247,customers!$A$2:$A$1001,customers!$C$2:$C$1001,,0)=0," ",_xlfn.XLOOKUP(orders!C247,customers!$A$2:$A$1001,customers!$C$2:$C$1001,,0))</f>
        <v>lmallan6t@state.gov</v>
      </c>
      <c r="H247" s="2" t="str">
        <f>_xlfn.XLOOKUP(C247,customers!$A$2:$A$1001,customers!$G$2:$G$1001,,0)</f>
        <v>United States</v>
      </c>
      <c r="I247" t="str">
        <f>_xlfn.XLOOKUP(D247,products!$A$2:$A$49,products!$B$2:$B$49,,0)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10"/>
        <v>23.774999999999999</v>
      </c>
      <c r="N247" t="str">
        <f t="shared" si="11"/>
        <v>Liberica</v>
      </c>
      <c r="O247" t="str">
        <f t="shared" si="9"/>
        <v>Light</v>
      </c>
      <c r="P247" t="str">
        <f>_xlfn.XLOOKUP(OrdersTable[[#This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IF(_xlfn.XLOOKUP(orders!C248,customers!$A$2:$A$1001,customers!$C$2:$C$1001,,0)=0," ",_xlfn.XLOOKUP(orders!C248,customers!$A$2:$A$1001,customers!$C$2:$C$1001,,0))</f>
        <v>gbentjens6u@netlog.com</v>
      </c>
      <c r="H248" s="2" t="str">
        <f>_xlfn.XLOOKUP(C248,customers!$A$2:$A$1001,customers!$G$2:$G$1001,,0)</f>
        <v>United Kingdom</v>
      </c>
      <c r="I248" t="str">
        <f>_xlfn.XLOOKUP(D248,products!$A$2:$A$49,products!$B$2:$B$49,,0)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10"/>
        <v>38.849999999999994</v>
      </c>
      <c r="N248" t="str">
        <f t="shared" si="11"/>
        <v>Liberica</v>
      </c>
      <c r="O248" t="str">
        <f t="shared" si="9"/>
        <v>Dark</v>
      </c>
      <c r="P248" t="str">
        <f>_xlfn.XLOOKUP(OrdersTable[[#This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IF(_xlfn.XLOOKUP(orders!C249,customers!$A$2:$A$1001,customers!$C$2:$C$1001,,0)=0," ",_xlfn.XLOOKUP(orders!C249,customers!$A$2:$A$1001,customers!$C$2:$C$1001,,0))</f>
        <v xml:space="preserve"> </v>
      </c>
      <c r="H249" s="2" t="str">
        <f>_xlfn.XLOOKUP(C249,customers!$A$2:$A$1001,customers!$G$2:$G$1001,,0)</f>
        <v>Ireland</v>
      </c>
      <c r="I249" t="str">
        <f>_xlfn.XLOOKUP(D249,products!$A$2:$A$49,products!$B$2:$B$49,,0)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10"/>
        <v>21.509999999999998</v>
      </c>
      <c r="N249" t="str">
        <f t="shared" si="11"/>
        <v>Robusta</v>
      </c>
      <c r="O249" t="str">
        <f t="shared" si="9"/>
        <v>Light</v>
      </c>
      <c r="P249" t="str">
        <f>_xlfn.XLOOKUP(OrdersTable[[#This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IF(_xlfn.XLOOKUP(orders!C250,customers!$A$2:$A$1001,customers!$C$2:$C$1001,,0)=0," ",_xlfn.XLOOKUP(orders!C250,customers!$A$2:$A$1001,customers!$C$2:$C$1001,,0))</f>
        <v>lentwistle6w@omniture.com</v>
      </c>
      <c r="H250" s="2" t="str">
        <f>_xlfn.XLOOKUP(C250,customers!$A$2:$A$1001,customers!$G$2:$G$1001,,0)</f>
        <v>United States</v>
      </c>
      <c r="I250" t="str">
        <f>_xlfn.XLOOKUP(D250,products!$A$2:$A$49,products!$B$2:$B$49,,0)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10"/>
        <v>9.9499999999999993</v>
      </c>
      <c r="N250" t="str">
        <f t="shared" si="11"/>
        <v>Arabica</v>
      </c>
      <c r="O250" t="str">
        <f t="shared" si="9"/>
        <v>Dark</v>
      </c>
      <c r="P250" t="str">
        <f>_xlfn.XLOOKUP(OrdersTable[[#This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IF(_xlfn.XLOOKUP(orders!C251,customers!$A$2:$A$1001,customers!$C$2:$C$1001,,0)=0," ",_xlfn.XLOOKUP(orders!C251,customers!$A$2:$A$1001,customers!$C$2:$C$1001,,0))</f>
        <v>zkiffe74@cyberchimps.com</v>
      </c>
      <c r="H251" s="2" t="str">
        <f>_xlfn.XLOOKUP(C251,customers!$A$2:$A$1001,customers!$G$2:$G$1001,,0)</f>
        <v>United States</v>
      </c>
      <c r="I251" t="str">
        <f>_xlfn.XLOOKUP(D251,products!$A$2:$A$49,products!$B$2:$B$49,,0)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10"/>
        <v>15.85</v>
      </c>
      <c r="N251" t="str">
        <f t="shared" si="11"/>
        <v>Liberica</v>
      </c>
      <c r="O251" t="str">
        <f t="shared" si="9"/>
        <v>Light</v>
      </c>
      <c r="P251" t="str">
        <f>_xlfn.XLOOKUP(OrdersTable[[#This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IF(_xlfn.XLOOKUP(orders!C252,customers!$A$2:$A$1001,customers!$C$2:$C$1001,,0)=0," ",_xlfn.XLOOKUP(orders!C252,customers!$A$2:$A$1001,customers!$C$2:$C$1001,,0))</f>
        <v>macott6y@pagesperso-orange.fr</v>
      </c>
      <c r="H252" s="2" t="str">
        <f>_xlfn.XLOOKUP(C252,customers!$A$2:$A$1001,customers!$G$2:$G$1001,,0)</f>
        <v>United States</v>
      </c>
      <c r="I252" t="str">
        <f>_xlfn.XLOOKUP(D252,products!$A$2:$A$49,products!$B$2:$B$49,,0)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10"/>
        <v>2.9849999999999999</v>
      </c>
      <c r="N252" t="str">
        <f t="shared" si="11"/>
        <v>Robusta</v>
      </c>
      <c r="O252" t="str">
        <f t="shared" si="9"/>
        <v>Medium</v>
      </c>
      <c r="P252" t="str">
        <f>_xlfn.XLOOKUP(OrdersTable[[#This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IF(_xlfn.XLOOKUP(orders!C253,customers!$A$2:$A$1001,customers!$C$2:$C$1001,,0)=0," ",_xlfn.XLOOKUP(orders!C253,customers!$A$2:$A$1001,customers!$C$2:$C$1001,,0))</f>
        <v>cheaviside6z@rediff.com</v>
      </c>
      <c r="H253" s="2" t="str">
        <f>_xlfn.XLOOKUP(C253,customers!$A$2:$A$1001,customers!$G$2:$G$1001,,0)</f>
        <v>United States</v>
      </c>
      <c r="I253" t="str">
        <f>_xlfn.XLOOKUP(D253,products!$A$2:$A$49,products!$B$2:$B$49,,0)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10"/>
        <v>68.75</v>
      </c>
      <c r="N253" t="str">
        <f t="shared" si="11"/>
        <v>Excelsa</v>
      </c>
      <c r="O253" t="str">
        <f t="shared" si="9"/>
        <v>Medium</v>
      </c>
      <c r="P253" t="str">
        <f>_xlfn.XLOOKUP(OrdersTable[[#This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IF(_xlfn.XLOOKUP(orders!C254,customers!$A$2:$A$1001,customers!$C$2:$C$1001,,0)=0," ",_xlfn.XLOOKUP(orders!C254,customers!$A$2:$A$1001,customers!$C$2:$C$1001,,0))</f>
        <v xml:space="preserve"> </v>
      </c>
      <c r="H254" s="2" t="str">
        <f>_xlfn.XLOOKUP(C254,customers!$A$2:$A$1001,customers!$G$2:$G$1001,,0)</f>
        <v>United States</v>
      </c>
      <c r="I254" t="str">
        <f>_xlfn.XLOOKUP(D254,products!$A$2:$A$49,products!$B$2:$B$49,,0)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10"/>
        <v>29.849999999999998</v>
      </c>
      <c r="N254" t="str">
        <f t="shared" si="11"/>
        <v>Arabica</v>
      </c>
      <c r="O254" t="str">
        <f t="shared" si="9"/>
        <v>Dark</v>
      </c>
      <c r="P254" t="str">
        <f>_xlfn.XLOOKUP(OrdersTable[[#This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IF(_xlfn.XLOOKUP(orders!C255,customers!$A$2:$A$1001,customers!$C$2:$C$1001,,0)=0," ",_xlfn.XLOOKUP(orders!C255,customers!$A$2:$A$1001,customers!$C$2:$C$1001,,0))</f>
        <v>lkernan71@wsj.com</v>
      </c>
      <c r="H255" s="2" t="str">
        <f>_xlfn.XLOOKUP(C255,customers!$A$2:$A$1001,customers!$G$2:$G$1001,,0)</f>
        <v>United States</v>
      </c>
      <c r="I255" t="str">
        <f>_xlfn.XLOOKUP(D255,products!$A$2:$A$49,products!$B$2:$B$49,,0)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10"/>
        <v>58.2</v>
      </c>
      <c r="N255" t="str">
        <f t="shared" si="11"/>
        <v>Liberica</v>
      </c>
      <c r="O255" t="str">
        <f t="shared" si="9"/>
        <v>Medium</v>
      </c>
      <c r="P255" t="str">
        <f>_xlfn.XLOOKUP(OrdersTable[[#This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IF(_xlfn.XLOOKUP(orders!C256,customers!$A$2:$A$1001,customers!$C$2:$C$1001,,0)=0," ",_xlfn.XLOOKUP(orders!C256,customers!$A$2:$A$1001,customers!$C$2:$C$1001,,0))</f>
        <v>rmclae72@dailymotion.com</v>
      </c>
      <c r="H256" s="2" t="str">
        <f>_xlfn.XLOOKUP(C256,customers!$A$2:$A$1001,customers!$G$2:$G$1001,,0)</f>
        <v>United Kingdom</v>
      </c>
      <c r="I256" t="str">
        <f>_xlfn.XLOOKUP(D256,products!$A$2:$A$49,products!$B$2:$B$49,,0)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10"/>
        <v>28.679999999999996</v>
      </c>
      <c r="N256" t="str">
        <f t="shared" si="11"/>
        <v>Robusta</v>
      </c>
      <c r="O256" t="str">
        <f t="shared" si="9"/>
        <v>Light</v>
      </c>
      <c r="P256" t="str">
        <f>_xlfn.XLOOKUP(OrdersTable[[#This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IF(_xlfn.XLOOKUP(orders!C257,customers!$A$2:$A$1001,customers!$C$2:$C$1001,,0)=0," ",_xlfn.XLOOKUP(orders!C257,customers!$A$2:$A$1001,customers!$C$2:$C$1001,,0))</f>
        <v>cblowfelde73@ustream.tv</v>
      </c>
      <c r="H257" s="2" t="str">
        <f>_xlfn.XLOOKUP(C257,customers!$A$2:$A$1001,customers!$G$2:$G$1001,,0)</f>
        <v>United States</v>
      </c>
      <c r="I257" t="str">
        <f>_xlfn.XLOOKUP(D257,products!$A$2:$A$49,products!$B$2:$B$49,,0)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10"/>
        <v>21.509999999999998</v>
      </c>
      <c r="N257" t="str">
        <f t="shared" si="11"/>
        <v>Robusta</v>
      </c>
      <c r="O257" t="str">
        <f t="shared" si="9"/>
        <v>Light</v>
      </c>
      <c r="P257" t="str">
        <f>_xlfn.XLOOKUP(OrdersTable[[#This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IF(_xlfn.XLOOKUP(orders!C258,customers!$A$2:$A$1001,customers!$C$2:$C$1001,,0)=0," ",_xlfn.XLOOKUP(orders!C258,customers!$A$2:$A$1001,customers!$C$2:$C$1001,,0))</f>
        <v>zkiffe74@cyberchimps.com</v>
      </c>
      <c r="H258" s="2" t="str">
        <f>_xlfn.XLOOKUP(C258,customers!$A$2:$A$1001,customers!$G$2:$G$1001,,0)</f>
        <v>United States</v>
      </c>
      <c r="I258" t="str">
        <f>_xlfn.XLOOKUP(D258,products!$A$2:$A$49,products!$B$2:$B$49,,0)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10"/>
        <v>17.46</v>
      </c>
      <c r="N258" t="str">
        <f t="shared" si="11"/>
        <v>Liberica</v>
      </c>
      <c r="O258" t="str">
        <f t="shared" ref="O258:O321" si="12">IF(J258="M","Medium",IF(J258="L","Light",IF(J258="D","Dark","")))</f>
        <v>Medium</v>
      </c>
      <c r="P258" t="str">
        <f>_xlfn.XLOOKUP(OrdersTable[[#This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IF(_xlfn.XLOOKUP(orders!C259,customers!$A$2:$A$1001,customers!$C$2:$C$1001,,0)=0," ",_xlfn.XLOOKUP(orders!C259,customers!$A$2:$A$1001,customers!$C$2:$C$1001,,0))</f>
        <v>docalleran75@ucla.edu</v>
      </c>
      <c r="H259" s="2" t="str">
        <f>_xlfn.XLOOKUP(C259,customers!$A$2:$A$1001,customers!$G$2:$G$1001,,0)</f>
        <v>United States</v>
      </c>
      <c r="I259" t="str">
        <f>_xlfn.XLOOKUP(D259,products!$A$2:$A$49,products!$B$2:$B$49,,0)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3">SUM(L259*E259)</f>
        <v>27.945</v>
      </c>
      <c r="N259" t="str">
        <f t="shared" ref="N259:N322" si="14">IF(I259="Rob","Robusta",IF(I259="Exc","Excelsa",IF(I259="Ara","Arabica",IF(I259="Lib","Liberica"))))</f>
        <v>Excelsa</v>
      </c>
      <c r="O259" t="str">
        <f t="shared" si="12"/>
        <v>Dark</v>
      </c>
      <c r="P259" t="str">
        <f>_xlfn.XLOOKUP(OrdersTable[[#This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IF(_xlfn.XLOOKUP(orders!C260,customers!$A$2:$A$1001,customers!$C$2:$C$1001,,0)=0," ",_xlfn.XLOOKUP(orders!C260,customers!$A$2:$A$1001,customers!$C$2:$C$1001,,0))</f>
        <v>ccromwell76@desdev.cn</v>
      </c>
      <c r="H260" s="2" t="str">
        <f>_xlfn.XLOOKUP(C260,customers!$A$2:$A$1001,customers!$G$2:$G$1001,,0)</f>
        <v>United States</v>
      </c>
      <c r="I260" t="str">
        <f>_xlfn.XLOOKUP(D260,products!$A$2:$A$49,products!$B$2:$B$49,,0)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3"/>
        <v>139.72499999999999</v>
      </c>
      <c r="N260" t="str">
        <f t="shared" si="14"/>
        <v>Excelsa</v>
      </c>
      <c r="O260" t="str">
        <f t="shared" si="12"/>
        <v>Dark</v>
      </c>
      <c r="P260" t="str">
        <f>_xlfn.XLOOKUP(OrdersTable[[#This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IF(_xlfn.XLOOKUP(orders!C261,customers!$A$2:$A$1001,customers!$C$2:$C$1001,,0)=0," ",_xlfn.XLOOKUP(orders!C261,customers!$A$2:$A$1001,customers!$C$2:$C$1001,,0))</f>
        <v>ihay77@lulu.com</v>
      </c>
      <c r="H261" s="2" t="str">
        <f>_xlfn.XLOOKUP(C261,customers!$A$2:$A$1001,customers!$G$2:$G$1001,,0)</f>
        <v>United Kingdom</v>
      </c>
      <c r="I261" t="str">
        <f>_xlfn.XLOOKUP(D261,products!$A$2:$A$49,products!$B$2:$B$49,,0)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3"/>
        <v>5.97</v>
      </c>
      <c r="N261" t="str">
        <f t="shared" si="14"/>
        <v>Robusta</v>
      </c>
      <c r="O261" t="str">
        <f t="shared" si="12"/>
        <v>Medium</v>
      </c>
      <c r="P261" t="str">
        <f>_xlfn.XLOOKUP(OrdersTable[[#This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IF(_xlfn.XLOOKUP(orders!C262,customers!$A$2:$A$1001,customers!$C$2:$C$1001,,0)=0," ",_xlfn.XLOOKUP(orders!C262,customers!$A$2:$A$1001,customers!$C$2:$C$1001,,0))</f>
        <v>ttaffarello78@sciencedaily.com</v>
      </c>
      <c r="H262" s="2" t="str">
        <f>_xlfn.XLOOKUP(C262,customers!$A$2:$A$1001,customers!$G$2:$G$1001,,0)</f>
        <v>United States</v>
      </c>
      <c r="I262" t="str">
        <f>_xlfn.XLOOKUP(D262,products!$A$2:$A$49,products!$B$2:$B$49,,0)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3"/>
        <v>27.484999999999996</v>
      </c>
      <c r="N262" t="str">
        <f t="shared" si="14"/>
        <v>Robusta</v>
      </c>
      <c r="O262" t="str">
        <f t="shared" si="12"/>
        <v>Light</v>
      </c>
      <c r="P262" t="str">
        <f>_xlfn.XLOOKUP(OrdersTable[[#This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IF(_xlfn.XLOOKUP(orders!C263,customers!$A$2:$A$1001,customers!$C$2:$C$1001,,0)=0," ",_xlfn.XLOOKUP(orders!C263,customers!$A$2:$A$1001,customers!$C$2:$C$1001,,0))</f>
        <v>mcanty79@jigsy.com</v>
      </c>
      <c r="H263" s="2" t="str">
        <f>_xlfn.XLOOKUP(C263,customers!$A$2:$A$1001,customers!$G$2:$G$1001,,0)</f>
        <v>United States</v>
      </c>
      <c r="I263" t="str">
        <f>_xlfn.XLOOKUP(D263,products!$A$2:$A$49,products!$B$2:$B$49,,0)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3"/>
        <v>59.75</v>
      </c>
      <c r="N263" t="str">
        <f t="shared" si="14"/>
        <v>Robusta</v>
      </c>
      <c r="O263" t="str">
        <f t="shared" si="12"/>
        <v>Light</v>
      </c>
      <c r="P263" t="str">
        <f>_xlfn.XLOOKUP(OrdersTable[[#This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IF(_xlfn.XLOOKUP(orders!C264,customers!$A$2:$A$1001,customers!$C$2:$C$1001,,0)=0," ",_xlfn.XLOOKUP(orders!C264,customers!$A$2:$A$1001,customers!$C$2:$C$1001,,0))</f>
        <v>jkopke7a@auda.org.au</v>
      </c>
      <c r="H264" s="2" t="str">
        <f>_xlfn.XLOOKUP(C264,customers!$A$2:$A$1001,customers!$G$2:$G$1001,,0)</f>
        <v>United States</v>
      </c>
      <c r="I264" t="str">
        <f>_xlfn.XLOOKUP(D264,products!$A$2:$A$49,products!$B$2:$B$49,,0)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3"/>
        <v>41.25</v>
      </c>
      <c r="N264" t="str">
        <f t="shared" si="14"/>
        <v>Excelsa</v>
      </c>
      <c r="O264" t="str">
        <f t="shared" si="12"/>
        <v>Medium</v>
      </c>
      <c r="P264" t="str">
        <f>_xlfn.XLOOKUP(OrdersTable[[#This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IF(_xlfn.XLOOKUP(orders!C265,customers!$A$2:$A$1001,customers!$C$2:$C$1001,,0)=0," ",_xlfn.XLOOKUP(orders!C265,customers!$A$2:$A$1001,customers!$C$2:$C$1001,,0))</f>
        <v xml:space="preserve"> </v>
      </c>
      <c r="H265" s="2" t="str">
        <f>_xlfn.XLOOKUP(C265,customers!$A$2:$A$1001,customers!$G$2:$G$1001,,0)</f>
        <v>United States</v>
      </c>
      <c r="I265" t="str">
        <f>_xlfn.XLOOKUP(D265,products!$A$2:$A$49,products!$B$2:$B$49,,0)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3"/>
        <v>133.85999999999999</v>
      </c>
      <c r="N265" t="str">
        <f t="shared" si="14"/>
        <v>Liberica</v>
      </c>
      <c r="O265" t="str">
        <f t="shared" si="12"/>
        <v>Medium</v>
      </c>
      <c r="P265" t="str">
        <f>_xlfn.XLOOKUP(OrdersTable[[#This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IF(_xlfn.XLOOKUP(orders!C266,customers!$A$2:$A$1001,customers!$C$2:$C$1001,,0)=0," ",_xlfn.XLOOKUP(orders!C266,customers!$A$2:$A$1001,customers!$C$2:$C$1001,,0))</f>
        <v xml:space="preserve"> </v>
      </c>
      <c r="H266" s="2" t="str">
        <f>_xlfn.XLOOKUP(C266,customers!$A$2:$A$1001,customers!$G$2:$G$1001,,0)</f>
        <v>Ireland</v>
      </c>
      <c r="I266" t="str">
        <f>_xlfn.XLOOKUP(D266,products!$A$2:$A$49,products!$B$2:$B$49,,0)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3"/>
        <v>59.75</v>
      </c>
      <c r="N266" t="str">
        <f t="shared" si="14"/>
        <v>Robusta</v>
      </c>
      <c r="O266" t="str">
        <f t="shared" si="12"/>
        <v>Light</v>
      </c>
      <c r="P266" t="str">
        <f>_xlfn.XLOOKUP(OrdersTable[[#This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IF(_xlfn.XLOOKUP(orders!C267,customers!$A$2:$A$1001,customers!$C$2:$C$1001,,0)=0," ",_xlfn.XLOOKUP(orders!C267,customers!$A$2:$A$1001,customers!$C$2:$C$1001,,0))</f>
        <v>vhellmore7d@bbc.co.uk</v>
      </c>
      <c r="H267" s="2" t="str">
        <f>_xlfn.XLOOKUP(C267,customers!$A$2:$A$1001,customers!$G$2:$G$1001,,0)</f>
        <v>United States</v>
      </c>
      <c r="I267" t="str">
        <f>_xlfn.XLOOKUP(D267,products!$A$2:$A$49,products!$B$2:$B$49,,0)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3"/>
        <v>5.97</v>
      </c>
      <c r="N267" t="str">
        <f t="shared" si="14"/>
        <v>Arabica</v>
      </c>
      <c r="O267" t="str">
        <f t="shared" si="12"/>
        <v>Dark</v>
      </c>
      <c r="P267" t="str">
        <f>_xlfn.XLOOKUP(OrdersTable[[#This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IF(_xlfn.XLOOKUP(orders!C268,customers!$A$2:$A$1001,customers!$C$2:$C$1001,,0)=0," ",_xlfn.XLOOKUP(orders!C268,customers!$A$2:$A$1001,customers!$C$2:$C$1001,,0))</f>
        <v>mseawright7e@nbcnews.com</v>
      </c>
      <c r="H268" s="2" t="str">
        <f>_xlfn.XLOOKUP(C268,customers!$A$2:$A$1001,customers!$G$2:$G$1001,,0)</f>
        <v>United Kingdom</v>
      </c>
      <c r="I268" t="str">
        <f>_xlfn.XLOOKUP(D268,products!$A$2:$A$49,products!$B$2:$B$49,,0)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3"/>
        <v>24.3</v>
      </c>
      <c r="N268" t="str">
        <f t="shared" si="14"/>
        <v>Excelsa</v>
      </c>
      <c r="O268" t="str">
        <f t="shared" si="12"/>
        <v>Dark</v>
      </c>
      <c r="P268" t="str">
        <f>_xlfn.XLOOKUP(OrdersTable[[#This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IF(_xlfn.XLOOKUP(orders!C269,customers!$A$2:$A$1001,customers!$C$2:$C$1001,,0)=0," ",_xlfn.XLOOKUP(orders!C269,customers!$A$2:$A$1001,customers!$C$2:$C$1001,,0))</f>
        <v>snortheast7f@mashable.com</v>
      </c>
      <c r="H269" s="2" t="str">
        <f>_xlfn.XLOOKUP(C269,customers!$A$2:$A$1001,customers!$G$2:$G$1001,,0)</f>
        <v>United States</v>
      </c>
      <c r="I269" t="str">
        <f>_xlfn.XLOOKUP(D269,products!$A$2:$A$49,products!$B$2:$B$49,,0)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3"/>
        <v>21.87</v>
      </c>
      <c r="N269" t="str">
        <f t="shared" si="14"/>
        <v>Excelsa</v>
      </c>
      <c r="O269" t="str">
        <f t="shared" si="12"/>
        <v>Dark</v>
      </c>
      <c r="P269" t="str">
        <f>_xlfn.XLOOKUP(OrdersTable[[#This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IF(_xlfn.XLOOKUP(orders!C270,customers!$A$2:$A$1001,customers!$C$2:$C$1001,,0)=0," ",_xlfn.XLOOKUP(orders!C270,customers!$A$2:$A$1001,customers!$C$2:$C$1001,,0))</f>
        <v>aattwater5u@wikia.com</v>
      </c>
      <c r="H270" s="2" t="str">
        <f>_xlfn.XLOOKUP(C270,customers!$A$2:$A$1001,customers!$G$2:$G$1001,,0)</f>
        <v>United States</v>
      </c>
      <c r="I270" t="str">
        <f>_xlfn.XLOOKUP(D270,products!$A$2:$A$49,products!$B$2:$B$49,,0)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3"/>
        <v>19.899999999999999</v>
      </c>
      <c r="N270" t="str">
        <f t="shared" si="14"/>
        <v>Arabica</v>
      </c>
      <c r="O270" t="str">
        <f t="shared" si="12"/>
        <v>Dark</v>
      </c>
      <c r="P270" t="str">
        <f>_xlfn.XLOOKUP(OrdersTable[[#This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IF(_xlfn.XLOOKUP(orders!C271,customers!$A$2:$A$1001,customers!$C$2:$C$1001,,0)=0," ",_xlfn.XLOOKUP(orders!C271,customers!$A$2:$A$1001,customers!$C$2:$C$1001,,0))</f>
        <v>mfearon7h@reverbnation.com</v>
      </c>
      <c r="H271" s="2" t="str">
        <f>_xlfn.XLOOKUP(C271,customers!$A$2:$A$1001,customers!$G$2:$G$1001,,0)</f>
        <v>United States</v>
      </c>
      <c r="I271" t="str">
        <f>_xlfn.XLOOKUP(D271,products!$A$2:$A$49,products!$B$2:$B$49,,0)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3"/>
        <v>5.97</v>
      </c>
      <c r="N271" t="str">
        <f t="shared" si="14"/>
        <v>Arabica</v>
      </c>
      <c r="O271" t="str">
        <f t="shared" si="12"/>
        <v>Dark</v>
      </c>
      <c r="P271" t="str">
        <f>_xlfn.XLOOKUP(OrdersTable[[#This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IF(_xlfn.XLOOKUP(orders!C272,customers!$A$2:$A$1001,customers!$C$2:$C$1001,,0)=0," ",_xlfn.XLOOKUP(orders!C272,customers!$A$2:$A$1001,customers!$C$2:$C$1001,,0))</f>
        <v xml:space="preserve"> </v>
      </c>
      <c r="H272" s="2" t="str">
        <f>_xlfn.XLOOKUP(C272,customers!$A$2:$A$1001,customers!$G$2:$G$1001,,0)</f>
        <v>Ireland</v>
      </c>
      <c r="I272" t="str">
        <f>_xlfn.XLOOKUP(D272,products!$A$2:$A$49,products!$B$2:$B$49,,0)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3"/>
        <v>7.29</v>
      </c>
      <c r="N272" t="str">
        <f t="shared" si="14"/>
        <v>Excelsa</v>
      </c>
      <c r="O272" t="str">
        <f t="shared" si="12"/>
        <v>Dark</v>
      </c>
      <c r="P272" t="str">
        <f>_xlfn.XLOOKUP(OrdersTable[[#This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IF(_xlfn.XLOOKUP(orders!C273,customers!$A$2:$A$1001,customers!$C$2:$C$1001,,0)=0," ",_xlfn.XLOOKUP(orders!C273,customers!$A$2:$A$1001,customers!$C$2:$C$1001,,0))</f>
        <v>jsisneros7j@a8.net</v>
      </c>
      <c r="H273" s="2" t="str">
        <f>_xlfn.XLOOKUP(C273,customers!$A$2:$A$1001,customers!$G$2:$G$1001,,0)</f>
        <v>United States</v>
      </c>
      <c r="I273" t="str">
        <f>_xlfn.XLOOKUP(D273,products!$A$2:$A$49,products!$B$2:$B$49,,0)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3"/>
        <v>11.94</v>
      </c>
      <c r="N273" t="str">
        <f t="shared" si="14"/>
        <v>Arabica</v>
      </c>
      <c r="O273" t="str">
        <f t="shared" si="12"/>
        <v>Dark</v>
      </c>
      <c r="P273" t="str">
        <f>_xlfn.XLOOKUP(OrdersTable[[#This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IF(_xlfn.XLOOKUP(orders!C274,customers!$A$2:$A$1001,customers!$C$2:$C$1001,,0)=0," ",_xlfn.XLOOKUP(orders!C274,customers!$A$2:$A$1001,customers!$C$2:$C$1001,,0))</f>
        <v>zcarlson7k@bigcartel.com</v>
      </c>
      <c r="H274" s="2" t="str">
        <f>_xlfn.XLOOKUP(C274,customers!$A$2:$A$1001,customers!$G$2:$G$1001,,0)</f>
        <v>Ireland</v>
      </c>
      <c r="I274" t="str">
        <f>_xlfn.XLOOKUP(D274,products!$A$2:$A$49,products!$B$2:$B$49,,0)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3"/>
        <v>71.699999999999989</v>
      </c>
      <c r="N274" t="str">
        <f t="shared" si="14"/>
        <v>Robusta</v>
      </c>
      <c r="O274" t="str">
        <f t="shared" si="12"/>
        <v>Light</v>
      </c>
      <c r="P274" t="str">
        <f>_xlfn.XLOOKUP(OrdersTable[[#This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IF(_xlfn.XLOOKUP(orders!C275,customers!$A$2:$A$1001,customers!$C$2:$C$1001,,0)=0," ",_xlfn.XLOOKUP(orders!C275,customers!$A$2:$A$1001,customers!$C$2:$C$1001,,0))</f>
        <v>wmaddox7l@timesonline.co.uk</v>
      </c>
      <c r="H275" s="2" t="str">
        <f>_xlfn.XLOOKUP(C275,customers!$A$2:$A$1001,customers!$G$2:$G$1001,,0)</f>
        <v>United States</v>
      </c>
      <c r="I275" t="str">
        <f>_xlfn.XLOOKUP(D275,products!$A$2:$A$49,products!$B$2:$B$49,,0)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3"/>
        <v>7.77</v>
      </c>
      <c r="N275" t="str">
        <f t="shared" si="14"/>
        <v>Arabica</v>
      </c>
      <c r="O275" t="str">
        <f t="shared" si="12"/>
        <v>Light</v>
      </c>
      <c r="P275" t="str">
        <f>_xlfn.XLOOKUP(OrdersTable[[#This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IF(_xlfn.XLOOKUP(orders!C276,customers!$A$2:$A$1001,customers!$C$2:$C$1001,,0)=0," ",_xlfn.XLOOKUP(orders!C276,customers!$A$2:$A$1001,customers!$C$2:$C$1001,,0))</f>
        <v>dhedlestone7m@craigslist.org</v>
      </c>
      <c r="H276" s="2" t="str">
        <f>_xlfn.XLOOKUP(C276,customers!$A$2:$A$1001,customers!$G$2:$G$1001,,0)</f>
        <v>United States</v>
      </c>
      <c r="I276" t="str">
        <f>_xlfn.XLOOKUP(D276,products!$A$2:$A$49,products!$B$2:$B$49,,0)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3"/>
        <v>25.874999999999996</v>
      </c>
      <c r="N276" t="str">
        <f t="shared" si="14"/>
        <v>Arabica</v>
      </c>
      <c r="O276" t="str">
        <f t="shared" si="12"/>
        <v>Medium</v>
      </c>
      <c r="P276" t="str">
        <f>_xlfn.XLOOKUP(OrdersTable[[#This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IF(_xlfn.XLOOKUP(orders!C277,customers!$A$2:$A$1001,customers!$C$2:$C$1001,,0)=0," ",_xlfn.XLOOKUP(orders!C277,customers!$A$2:$A$1001,customers!$C$2:$C$1001,,0))</f>
        <v>tcrowthe7n@europa.eu</v>
      </c>
      <c r="H277" s="2" t="str">
        <f>_xlfn.XLOOKUP(C277,customers!$A$2:$A$1001,customers!$G$2:$G$1001,,0)</f>
        <v>United States</v>
      </c>
      <c r="I277" t="str">
        <f>_xlfn.XLOOKUP(D277,products!$A$2:$A$49,products!$B$2:$B$49,,0)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3"/>
        <v>204.92999999999995</v>
      </c>
      <c r="N277" t="str">
        <f t="shared" si="14"/>
        <v>Excelsa</v>
      </c>
      <c r="O277" t="str">
        <f t="shared" si="12"/>
        <v>Light</v>
      </c>
      <c r="P277" t="str">
        <f>_xlfn.XLOOKUP(OrdersTable[[#This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IF(_xlfn.XLOOKUP(orders!C278,customers!$A$2:$A$1001,customers!$C$2:$C$1001,,0)=0," ",_xlfn.XLOOKUP(orders!C278,customers!$A$2:$A$1001,customers!$C$2:$C$1001,,0))</f>
        <v>dbury7o@tinyurl.com</v>
      </c>
      <c r="H278" s="2" t="str">
        <f>_xlfn.XLOOKUP(C278,customers!$A$2:$A$1001,customers!$G$2:$G$1001,,0)</f>
        <v>Ireland</v>
      </c>
      <c r="I278" t="str">
        <f>_xlfn.XLOOKUP(D278,products!$A$2:$A$49,products!$B$2:$B$49,,0)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3"/>
        <v>109.93999999999998</v>
      </c>
      <c r="N278" t="str">
        <f t="shared" si="14"/>
        <v>Robusta</v>
      </c>
      <c r="O278" t="str">
        <f t="shared" si="12"/>
        <v>Light</v>
      </c>
      <c r="P278" t="str">
        <f>_xlfn.XLOOKUP(OrdersTable[[#This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IF(_xlfn.XLOOKUP(orders!C279,customers!$A$2:$A$1001,customers!$C$2:$C$1001,,0)=0," ",_xlfn.XLOOKUP(orders!C279,customers!$A$2:$A$1001,customers!$C$2:$C$1001,,0))</f>
        <v>gbroadbear7p@omniture.com</v>
      </c>
      <c r="H279" s="2" t="str">
        <f>_xlfn.XLOOKUP(C279,customers!$A$2:$A$1001,customers!$G$2:$G$1001,,0)</f>
        <v>United States</v>
      </c>
      <c r="I279" t="str">
        <f>_xlfn.XLOOKUP(D279,products!$A$2:$A$49,products!$B$2:$B$49,,0)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3"/>
        <v>89.1</v>
      </c>
      <c r="N279" t="str">
        <f t="shared" si="14"/>
        <v>Excelsa</v>
      </c>
      <c r="O279" t="str">
        <f t="shared" si="12"/>
        <v>Light</v>
      </c>
      <c r="P279" t="str">
        <f>_xlfn.XLOOKUP(OrdersTable[[#This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IF(_xlfn.XLOOKUP(orders!C280,customers!$A$2:$A$1001,customers!$C$2:$C$1001,,0)=0," ",_xlfn.XLOOKUP(orders!C280,customers!$A$2:$A$1001,customers!$C$2:$C$1001,,0))</f>
        <v>epalfrey7q@devhub.com</v>
      </c>
      <c r="H280" s="2" t="str">
        <f>_xlfn.XLOOKUP(C280,customers!$A$2:$A$1001,customers!$G$2:$G$1001,,0)</f>
        <v>United States</v>
      </c>
      <c r="I280" t="str">
        <f>_xlfn.XLOOKUP(D280,products!$A$2:$A$49,products!$B$2:$B$49,,0)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3"/>
        <v>7.77</v>
      </c>
      <c r="N280" t="str">
        <f t="shared" si="14"/>
        <v>Arabica</v>
      </c>
      <c r="O280" t="str">
        <f t="shared" si="12"/>
        <v>Light</v>
      </c>
      <c r="P280" t="str">
        <f>_xlfn.XLOOKUP(OrdersTable[[#This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IF(_xlfn.XLOOKUP(orders!C281,customers!$A$2:$A$1001,customers!$C$2:$C$1001,,0)=0," ",_xlfn.XLOOKUP(orders!C281,customers!$A$2:$A$1001,customers!$C$2:$C$1001,,0))</f>
        <v>pmetrick7r@rakuten.co.jp</v>
      </c>
      <c r="H281" s="2" t="str">
        <f>_xlfn.XLOOKUP(C281,customers!$A$2:$A$1001,customers!$G$2:$G$1001,,0)</f>
        <v>United States</v>
      </c>
      <c r="I281" t="str">
        <f>_xlfn.XLOOKUP(D281,products!$A$2:$A$49,products!$B$2:$B$49,,0)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3"/>
        <v>33.464999999999996</v>
      </c>
      <c r="N281" t="str">
        <f t="shared" si="14"/>
        <v>Liberica</v>
      </c>
      <c r="O281" t="str">
        <f t="shared" si="12"/>
        <v>Medium</v>
      </c>
      <c r="P281" t="str">
        <f>_xlfn.XLOOKUP(OrdersTable[[#This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IF(_xlfn.XLOOKUP(orders!C282,customers!$A$2:$A$1001,customers!$C$2:$C$1001,,0)=0," ",_xlfn.XLOOKUP(orders!C282,customers!$A$2:$A$1001,customers!$C$2:$C$1001,,0))</f>
        <v xml:space="preserve"> </v>
      </c>
      <c r="H282" s="2" t="str">
        <f>_xlfn.XLOOKUP(C282,customers!$A$2:$A$1001,customers!$G$2:$G$1001,,0)</f>
        <v>United States</v>
      </c>
      <c r="I282" t="str">
        <f>_xlfn.XLOOKUP(D282,products!$A$2:$A$49,products!$B$2:$B$49,,0)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3"/>
        <v>41.25</v>
      </c>
      <c r="N282" t="str">
        <f t="shared" si="14"/>
        <v>Excelsa</v>
      </c>
      <c r="O282" t="str">
        <f t="shared" si="12"/>
        <v>Medium</v>
      </c>
      <c r="P282" t="str">
        <f>_xlfn.XLOOKUP(OrdersTable[[#This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IF(_xlfn.XLOOKUP(orders!C283,customers!$A$2:$A$1001,customers!$C$2:$C$1001,,0)=0," ",_xlfn.XLOOKUP(orders!C283,customers!$A$2:$A$1001,customers!$C$2:$C$1001,,0))</f>
        <v>kkarby7t@sbwire.com</v>
      </c>
      <c r="H283" s="2" t="str">
        <f>_xlfn.XLOOKUP(C283,customers!$A$2:$A$1001,customers!$G$2:$G$1001,,0)</f>
        <v>United States</v>
      </c>
      <c r="I283" t="str">
        <f>_xlfn.XLOOKUP(D283,products!$A$2:$A$49,products!$B$2:$B$49,,0)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3"/>
        <v>59.4</v>
      </c>
      <c r="N283" t="str">
        <f t="shared" si="14"/>
        <v>Excelsa</v>
      </c>
      <c r="O283" t="str">
        <f t="shared" si="12"/>
        <v>Light</v>
      </c>
      <c r="P283" t="str">
        <f>_xlfn.XLOOKUP(OrdersTable[[#This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IF(_xlfn.XLOOKUP(orders!C284,customers!$A$2:$A$1001,customers!$C$2:$C$1001,,0)=0," ",_xlfn.XLOOKUP(orders!C284,customers!$A$2:$A$1001,customers!$C$2:$C$1001,,0))</f>
        <v>fcrumpe7u@ftc.gov</v>
      </c>
      <c r="H284" s="2" t="str">
        <f>_xlfn.XLOOKUP(C284,customers!$A$2:$A$1001,customers!$G$2:$G$1001,,0)</f>
        <v>United Kingdom</v>
      </c>
      <c r="I284" t="str">
        <f>_xlfn.XLOOKUP(D284,products!$A$2:$A$49,products!$B$2:$B$49,,0)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3"/>
        <v>7.77</v>
      </c>
      <c r="N284" t="str">
        <f t="shared" si="14"/>
        <v>Arabica</v>
      </c>
      <c r="O284" t="str">
        <f t="shared" si="12"/>
        <v>Light</v>
      </c>
      <c r="P284" t="str">
        <f>_xlfn.XLOOKUP(OrdersTable[[#This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IF(_xlfn.XLOOKUP(orders!C285,customers!$A$2:$A$1001,customers!$C$2:$C$1001,,0)=0," ",_xlfn.XLOOKUP(orders!C285,customers!$A$2:$A$1001,customers!$C$2:$C$1001,,0))</f>
        <v>achatto7v@sakura.ne.jp</v>
      </c>
      <c r="H285" s="2" t="str">
        <f>_xlfn.XLOOKUP(C285,customers!$A$2:$A$1001,customers!$G$2:$G$1001,,0)</f>
        <v>United Kingdom</v>
      </c>
      <c r="I285" t="str">
        <f>_xlfn.XLOOKUP(D285,products!$A$2:$A$49,products!$B$2:$B$49,,0)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3"/>
        <v>5.3699999999999992</v>
      </c>
      <c r="N285" t="str">
        <f t="shared" si="14"/>
        <v>Robusta</v>
      </c>
      <c r="O285" t="str">
        <f t="shared" si="12"/>
        <v>Dark</v>
      </c>
      <c r="P285" t="str">
        <f>_xlfn.XLOOKUP(OrdersTable[[#This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IF(_xlfn.XLOOKUP(orders!C286,customers!$A$2:$A$1001,customers!$C$2:$C$1001,,0)=0," ",_xlfn.XLOOKUP(orders!C286,customers!$A$2:$A$1001,customers!$C$2:$C$1001,,0))</f>
        <v xml:space="preserve"> </v>
      </c>
      <c r="H286" s="2" t="str">
        <f>_xlfn.XLOOKUP(C286,customers!$A$2:$A$1001,customers!$G$2:$G$1001,,0)</f>
        <v>United States</v>
      </c>
      <c r="I286" t="str">
        <f>_xlfn.XLOOKUP(D286,products!$A$2:$A$49,products!$B$2:$B$49,,0)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3"/>
        <v>94.874999999999986</v>
      </c>
      <c r="N286" t="str">
        <f t="shared" si="14"/>
        <v>Excelsa</v>
      </c>
      <c r="O286" t="str">
        <f t="shared" si="12"/>
        <v>Medium</v>
      </c>
      <c r="P286" t="str">
        <f>_xlfn.XLOOKUP(OrdersTable[[#This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IF(_xlfn.XLOOKUP(orders!C287,customers!$A$2:$A$1001,customers!$C$2:$C$1001,,0)=0," ",_xlfn.XLOOKUP(orders!C287,customers!$A$2:$A$1001,customers!$C$2:$C$1001,,0))</f>
        <v xml:space="preserve"> </v>
      </c>
      <c r="H287" s="2" t="str">
        <f>_xlfn.XLOOKUP(C287,customers!$A$2:$A$1001,customers!$G$2:$G$1001,,0)</f>
        <v>United States</v>
      </c>
      <c r="I287" t="str">
        <f>_xlfn.XLOOKUP(D287,products!$A$2:$A$49,products!$B$2:$B$49,,0)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3"/>
        <v>36.454999999999998</v>
      </c>
      <c r="N287" t="str">
        <f t="shared" si="14"/>
        <v>Liberica</v>
      </c>
      <c r="O287" t="str">
        <f t="shared" si="12"/>
        <v>Light</v>
      </c>
      <c r="P287" t="str">
        <f>_xlfn.XLOOKUP(OrdersTable[[#This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IF(_xlfn.XLOOKUP(orders!C288,customers!$A$2:$A$1001,customers!$C$2:$C$1001,,0)=0," ",_xlfn.XLOOKUP(orders!C288,customers!$A$2:$A$1001,customers!$C$2:$C$1001,,0))</f>
        <v>bmergue7y@umn.edu</v>
      </c>
      <c r="H288" s="2" t="str">
        <f>_xlfn.XLOOKUP(C288,customers!$A$2:$A$1001,customers!$G$2:$G$1001,,0)</f>
        <v>United States</v>
      </c>
      <c r="I288" t="str">
        <f>_xlfn.XLOOKUP(D288,products!$A$2:$A$49,products!$B$2:$B$49,,0)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3"/>
        <v>13.5</v>
      </c>
      <c r="N288" t="str">
        <f t="shared" si="14"/>
        <v>Arabica</v>
      </c>
      <c r="O288" t="str">
        <f t="shared" si="12"/>
        <v>Medium</v>
      </c>
      <c r="P288" t="str">
        <f>_xlfn.XLOOKUP(OrdersTable[[#This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IF(_xlfn.XLOOKUP(orders!C289,customers!$A$2:$A$1001,customers!$C$2:$C$1001,,0)=0," ",_xlfn.XLOOKUP(orders!C289,customers!$A$2:$A$1001,customers!$C$2:$C$1001,,0))</f>
        <v>kpatise7z@jigsy.com</v>
      </c>
      <c r="H289" s="2" t="str">
        <f>_xlfn.XLOOKUP(C289,customers!$A$2:$A$1001,customers!$G$2:$G$1001,,0)</f>
        <v>United States</v>
      </c>
      <c r="I289" t="str">
        <f>_xlfn.XLOOKUP(D289,products!$A$2:$A$49,products!$B$2:$B$49,,0)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3"/>
        <v>14.339999999999998</v>
      </c>
      <c r="N289" t="str">
        <f t="shared" si="14"/>
        <v>Robusta</v>
      </c>
      <c r="O289" t="str">
        <f t="shared" si="12"/>
        <v>Light</v>
      </c>
      <c r="P289" t="str">
        <f>_xlfn.XLOOKUP(OrdersTable[[#This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IF(_xlfn.XLOOKUP(orders!C290,customers!$A$2:$A$1001,customers!$C$2:$C$1001,,0)=0," ",_xlfn.XLOOKUP(orders!C290,customers!$A$2:$A$1001,customers!$C$2:$C$1001,,0))</f>
        <v xml:space="preserve"> </v>
      </c>
      <c r="H290" s="2" t="str">
        <f>_xlfn.XLOOKUP(C290,customers!$A$2:$A$1001,customers!$G$2:$G$1001,,0)</f>
        <v>Ireland</v>
      </c>
      <c r="I290" t="str">
        <f>_xlfn.XLOOKUP(D290,products!$A$2:$A$49,products!$B$2:$B$49,,0)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3"/>
        <v>8.25</v>
      </c>
      <c r="N290" t="str">
        <f t="shared" si="14"/>
        <v>Excelsa</v>
      </c>
      <c r="O290" t="str">
        <f t="shared" si="12"/>
        <v>Medium</v>
      </c>
      <c r="P290" t="str">
        <f>_xlfn.XLOOKUP(OrdersTable[[#This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IF(_xlfn.XLOOKUP(orders!C291,customers!$A$2:$A$1001,customers!$C$2:$C$1001,,0)=0," ",_xlfn.XLOOKUP(orders!C291,customers!$A$2:$A$1001,customers!$C$2:$C$1001,,0))</f>
        <v xml:space="preserve"> </v>
      </c>
      <c r="H291" s="2" t="str">
        <f>_xlfn.XLOOKUP(C291,customers!$A$2:$A$1001,customers!$G$2:$G$1001,,0)</f>
        <v>United States</v>
      </c>
      <c r="I291" t="str">
        <f>_xlfn.XLOOKUP(D291,products!$A$2:$A$49,products!$B$2:$B$49,,0)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3"/>
        <v>13.424999999999997</v>
      </c>
      <c r="N291" t="str">
        <f t="shared" si="14"/>
        <v>Robusta</v>
      </c>
      <c r="O291" t="str">
        <f t="shared" si="12"/>
        <v>Dark</v>
      </c>
      <c r="P291" t="str">
        <f>_xlfn.XLOOKUP(OrdersTable[[#This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IF(_xlfn.XLOOKUP(orders!C292,customers!$A$2:$A$1001,customers!$C$2:$C$1001,,0)=0," ",_xlfn.XLOOKUP(orders!C292,customers!$A$2:$A$1001,customers!$C$2:$C$1001,,0))</f>
        <v>dduke82@vkontakte.ru</v>
      </c>
      <c r="H292" s="2" t="str">
        <f>_xlfn.XLOOKUP(C292,customers!$A$2:$A$1001,customers!$G$2:$G$1001,,0)</f>
        <v>United States</v>
      </c>
      <c r="I292" t="str">
        <f>_xlfn.XLOOKUP(D292,products!$A$2:$A$49,products!$B$2:$B$49,,0)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3"/>
        <v>49.75</v>
      </c>
      <c r="N292" t="str">
        <f t="shared" si="14"/>
        <v>Arabica</v>
      </c>
      <c r="O292" t="str">
        <f t="shared" si="12"/>
        <v>Dark</v>
      </c>
      <c r="P292" t="str">
        <f>_xlfn.XLOOKUP(OrdersTable[[#This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IF(_xlfn.XLOOKUP(orders!C293,customers!$A$2:$A$1001,customers!$C$2:$C$1001,,0)=0," ",_xlfn.XLOOKUP(orders!C293,customers!$A$2:$A$1001,customers!$C$2:$C$1001,,0))</f>
        <v xml:space="preserve"> </v>
      </c>
      <c r="H293" s="2" t="str">
        <f>_xlfn.XLOOKUP(C293,customers!$A$2:$A$1001,customers!$G$2:$G$1001,,0)</f>
        <v>Ireland</v>
      </c>
      <c r="I293" t="str">
        <f>_xlfn.XLOOKUP(D293,products!$A$2:$A$49,products!$B$2:$B$49,,0)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3"/>
        <v>16.5</v>
      </c>
      <c r="N293" t="str">
        <f t="shared" si="14"/>
        <v>Excelsa</v>
      </c>
      <c r="O293" t="str">
        <f t="shared" si="12"/>
        <v>Medium</v>
      </c>
      <c r="P293" t="str">
        <f>_xlfn.XLOOKUP(OrdersTable[[#This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IF(_xlfn.XLOOKUP(orders!C294,customers!$A$2:$A$1001,customers!$C$2:$C$1001,,0)=0," ",_xlfn.XLOOKUP(orders!C294,customers!$A$2:$A$1001,customers!$C$2:$C$1001,,0))</f>
        <v>ihussey84@mapy.cz</v>
      </c>
      <c r="H294" s="2" t="str">
        <f>_xlfn.XLOOKUP(C294,customers!$A$2:$A$1001,customers!$G$2:$G$1001,,0)</f>
        <v>United States</v>
      </c>
      <c r="I294" t="str">
        <f>_xlfn.XLOOKUP(D294,products!$A$2:$A$49,products!$B$2:$B$49,,0)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3"/>
        <v>17.91</v>
      </c>
      <c r="N294" t="str">
        <f t="shared" si="14"/>
        <v>Arabica</v>
      </c>
      <c r="O294" t="str">
        <f t="shared" si="12"/>
        <v>Dark</v>
      </c>
      <c r="P294" t="str">
        <f>_xlfn.XLOOKUP(OrdersTable[[#This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IF(_xlfn.XLOOKUP(orders!C295,customers!$A$2:$A$1001,customers!$C$2:$C$1001,,0)=0," ",_xlfn.XLOOKUP(orders!C295,customers!$A$2:$A$1001,customers!$C$2:$C$1001,,0))</f>
        <v>cpinkerton85@upenn.edu</v>
      </c>
      <c r="H295" s="2" t="str">
        <f>_xlfn.XLOOKUP(C295,customers!$A$2:$A$1001,customers!$G$2:$G$1001,,0)</f>
        <v>United States</v>
      </c>
      <c r="I295" t="str">
        <f>_xlfn.XLOOKUP(D295,products!$A$2:$A$49,products!$B$2:$B$49,,0)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3"/>
        <v>29.849999999999998</v>
      </c>
      <c r="N295" t="str">
        <f t="shared" si="14"/>
        <v>Arabica</v>
      </c>
      <c r="O295" t="str">
        <f t="shared" si="12"/>
        <v>Dark</v>
      </c>
      <c r="P295" t="str">
        <f>_xlfn.XLOOKUP(OrdersTable[[#This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IF(_xlfn.XLOOKUP(orders!C296,customers!$A$2:$A$1001,customers!$C$2:$C$1001,,0)=0," ",_xlfn.XLOOKUP(orders!C296,customers!$A$2:$A$1001,customers!$C$2:$C$1001,,0))</f>
        <v xml:space="preserve"> </v>
      </c>
      <c r="H296" s="2" t="str">
        <f>_xlfn.XLOOKUP(C296,customers!$A$2:$A$1001,customers!$G$2:$G$1001,,0)</f>
        <v>United States</v>
      </c>
      <c r="I296" t="str">
        <f>_xlfn.XLOOKUP(D296,products!$A$2:$A$49,products!$B$2:$B$49,,0)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3"/>
        <v>44.55</v>
      </c>
      <c r="N296" t="str">
        <f t="shared" si="14"/>
        <v>Excelsa</v>
      </c>
      <c r="O296" t="str">
        <f t="shared" si="12"/>
        <v>Light</v>
      </c>
      <c r="P296" t="str">
        <f>_xlfn.XLOOKUP(OrdersTable[[#This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IF(_xlfn.XLOOKUP(orders!C297,customers!$A$2:$A$1001,customers!$C$2:$C$1001,,0)=0," ",_xlfn.XLOOKUP(orders!C297,customers!$A$2:$A$1001,customers!$C$2:$C$1001,,0))</f>
        <v xml:space="preserve"> </v>
      </c>
      <c r="H297" s="2" t="str">
        <f>_xlfn.XLOOKUP(C297,customers!$A$2:$A$1001,customers!$G$2:$G$1001,,0)</f>
        <v>United States</v>
      </c>
      <c r="I297" t="str">
        <f>_xlfn.XLOOKUP(D297,products!$A$2:$A$49,products!$B$2:$B$49,,0)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3"/>
        <v>27.5</v>
      </c>
      <c r="N297" t="str">
        <f t="shared" si="14"/>
        <v>Excelsa</v>
      </c>
      <c r="O297" t="str">
        <f t="shared" si="12"/>
        <v>Medium</v>
      </c>
      <c r="P297" t="str">
        <f>_xlfn.XLOOKUP(OrdersTable[[#This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IF(_xlfn.XLOOKUP(orders!C298,customers!$A$2:$A$1001,customers!$C$2:$C$1001,,0)=0," ",_xlfn.XLOOKUP(orders!C298,customers!$A$2:$A$1001,customers!$C$2:$C$1001,,0))</f>
        <v>dvizor88@furl.net</v>
      </c>
      <c r="H298" s="2" t="str">
        <f>_xlfn.XLOOKUP(C298,customers!$A$2:$A$1001,customers!$G$2:$G$1001,,0)</f>
        <v>United States</v>
      </c>
      <c r="I298" t="str">
        <f>_xlfn.XLOOKUP(D298,products!$A$2:$A$49,products!$B$2:$B$49,,0)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3"/>
        <v>35.82</v>
      </c>
      <c r="N298" t="str">
        <f t="shared" si="14"/>
        <v>Robusta</v>
      </c>
      <c r="O298" t="str">
        <f t="shared" si="12"/>
        <v>Medium</v>
      </c>
      <c r="P298" t="str">
        <f>_xlfn.XLOOKUP(OrdersTable[[#This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IF(_xlfn.XLOOKUP(orders!C299,customers!$A$2:$A$1001,customers!$C$2:$C$1001,,0)=0," ",_xlfn.XLOOKUP(orders!C299,customers!$A$2:$A$1001,customers!$C$2:$C$1001,,0))</f>
        <v>esedgebeer89@oaic.gov.au</v>
      </c>
      <c r="H299" s="2" t="str">
        <f>_xlfn.XLOOKUP(C299,customers!$A$2:$A$1001,customers!$G$2:$G$1001,,0)</f>
        <v>United States</v>
      </c>
      <c r="I299" t="str">
        <f>_xlfn.XLOOKUP(D299,products!$A$2:$A$49,products!$B$2:$B$49,,0)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3"/>
        <v>16.11</v>
      </c>
      <c r="N299" t="str">
        <f t="shared" si="14"/>
        <v>Robusta</v>
      </c>
      <c r="O299" t="str">
        <f t="shared" si="12"/>
        <v>Dark</v>
      </c>
      <c r="P299" t="str">
        <f>_xlfn.XLOOKUP(OrdersTable[[#This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IF(_xlfn.XLOOKUP(orders!C300,customers!$A$2:$A$1001,customers!$C$2:$C$1001,,0)=0," ",_xlfn.XLOOKUP(orders!C300,customers!$A$2:$A$1001,customers!$C$2:$C$1001,,0))</f>
        <v>klestrange8a@lulu.com</v>
      </c>
      <c r="H300" s="2" t="str">
        <f>_xlfn.XLOOKUP(C300,customers!$A$2:$A$1001,customers!$G$2:$G$1001,,0)</f>
        <v>United States</v>
      </c>
      <c r="I300" t="str">
        <f>_xlfn.XLOOKUP(D300,products!$A$2:$A$49,products!$B$2:$B$49,,0)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3"/>
        <v>26.73</v>
      </c>
      <c r="N300" t="str">
        <f t="shared" si="14"/>
        <v>Excelsa</v>
      </c>
      <c r="O300" t="str">
        <f t="shared" si="12"/>
        <v>Light</v>
      </c>
      <c r="P300" t="str">
        <f>_xlfn.XLOOKUP(OrdersTable[[#This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IF(_xlfn.XLOOKUP(orders!C301,customers!$A$2:$A$1001,customers!$C$2:$C$1001,,0)=0," ",_xlfn.XLOOKUP(orders!C301,customers!$A$2:$A$1001,customers!$C$2:$C$1001,,0))</f>
        <v>ltanti8b@techcrunch.com</v>
      </c>
      <c r="H301" s="2" t="str">
        <f>_xlfn.XLOOKUP(C301,customers!$A$2:$A$1001,customers!$G$2:$G$1001,,0)</f>
        <v>United States</v>
      </c>
      <c r="I301" t="str">
        <f>_xlfn.XLOOKUP(D301,products!$A$2:$A$49,products!$B$2:$B$49,,0)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3"/>
        <v>204.92999999999995</v>
      </c>
      <c r="N301" t="str">
        <f t="shared" si="14"/>
        <v>Excelsa</v>
      </c>
      <c r="O301" t="str">
        <f t="shared" si="12"/>
        <v>Light</v>
      </c>
      <c r="P301" t="str">
        <f>_xlfn.XLOOKUP(OrdersTable[[#This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IF(_xlfn.XLOOKUP(orders!C302,customers!$A$2:$A$1001,customers!$C$2:$C$1001,,0)=0," ",_xlfn.XLOOKUP(orders!C302,customers!$A$2:$A$1001,customers!$C$2:$C$1001,,0))</f>
        <v>ade8c@1und1.de</v>
      </c>
      <c r="H302" s="2" t="str">
        <f>_xlfn.XLOOKUP(C302,customers!$A$2:$A$1001,customers!$G$2:$G$1001,,0)</f>
        <v>United States</v>
      </c>
      <c r="I302" t="str">
        <f>_xlfn.XLOOKUP(D302,products!$A$2:$A$49,products!$B$2:$B$49,,0)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3"/>
        <v>38.849999999999994</v>
      </c>
      <c r="N302" t="str">
        <f t="shared" si="14"/>
        <v>Arabica</v>
      </c>
      <c r="O302" t="str">
        <f t="shared" si="12"/>
        <v>Light</v>
      </c>
      <c r="P302" t="str">
        <f>_xlfn.XLOOKUP(OrdersTable[[#This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IF(_xlfn.XLOOKUP(orders!C303,customers!$A$2:$A$1001,customers!$C$2:$C$1001,,0)=0," ",_xlfn.XLOOKUP(orders!C303,customers!$A$2:$A$1001,customers!$C$2:$C$1001,,0))</f>
        <v>tjedrachowicz8d@acquirethisname.com</v>
      </c>
      <c r="H303" s="2" t="str">
        <f>_xlfn.XLOOKUP(C303,customers!$A$2:$A$1001,customers!$G$2:$G$1001,,0)</f>
        <v>United States</v>
      </c>
      <c r="I303" t="str">
        <f>_xlfn.XLOOKUP(D303,products!$A$2:$A$49,products!$B$2:$B$49,,0)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3"/>
        <v>15.54</v>
      </c>
      <c r="N303" t="str">
        <f t="shared" si="14"/>
        <v>Liberica</v>
      </c>
      <c r="O303" t="str">
        <f t="shared" si="12"/>
        <v>Dark</v>
      </c>
      <c r="P303" t="str">
        <f>_xlfn.XLOOKUP(OrdersTable[[#This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IF(_xlfn.XLOOKUP(orders!C304,customers!$A$2:$A$1001,customers!$C$2:$C$1001,,0)=0," ",_xlfn.XLOOKUP(orders!C304,customers!$A$2:$A$1001,customers!$C$2:$C$1001,,0))</f>
        <v>pstonner8e@moonfruit.com</v>
      </c>
      <c r="H304" s="2" t="str">
        <f>_xlfn.XLOOKUP(C304,customers!$A$2:$A$1001,customers!$G$2:$G$1001,,0)</f>
        <v>United States</v>
      </c>
      <c r="I304" t="str">
        <f>_xlfn.XLOOKUP(D304,products!$A$2:$A$49,products!$B$2:$B$49,,0)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3"/>
        <v>6.75</v>
      </c>
      <c r="N304" t="str">
        <f t="shared" si="14"/>
        <v>Arabica</v>
      </c>
      <c r="O304" t="str">
        <f t="shared" si="12"/>
        <v>Medium</v>
      </c>
      <c r="P304" t="str">
        <f>_xlfn.XLOOKUP(OrdersTable[[#This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IF(_xlfn.XLOOKUP(orders!C305,customers!$A$2:$A$1001,customers!$C$2:$C$1001,,0)=0," ",_xlfn.XLOOKUP(orders!C305,customers!$A$2:$A$1001,customers!$C$2:$C$1001,,0))</f>
        <v>dtingly8f@goo.ne.jp</v>
      </c>
      <c r="H305" s="2" t="str">
        <f>_xlfn.XLOOKUP(C305,customers!$A$2:$A$1001,customers!$G$2:$G$1001,,0)</f>
        <v>United States</v>
      </c>
      <c r="I305" t="str">
        <f>_xlfn.XLOOKUP(D305,products!$A$2:$A$49,products!$B$2:$B$49,,0)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3"/>
        <v>111.78</v>
      </c>
      <c r="N305" t="str">
        <f t="shared" si="14"/>
        <v>Excelsa</v>
      </c>
      <c r="O305" t="str">
        <f t="shared" si="12"/>
        <v>Dark</v>
      </c>
      <c r="P305" t="str">
        <f>_xlfn.XLOOKUP(OrdersTable[[#This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IF(_xlfn.XLOOKUP(orders!C306,customers!$A$2:$A$1001,customers!$C$2:$C$1001,,0)=0," ",_xlfn.XLOOKUP(orders!C306,customers!$A$2:$A$1001,customers!$C$2:$C$1001,,0))</f>
        <v>crushe8n@about.me</v>
      </c>
      <c r="H306" s="2" t="str">
        <f>_xlfn.XLOOKUP(C306,customers!$A$2:$A$1001,customers!$G$2:$G$1001,,0)</f>
        <v>United States</v>
      </c>
      <c r="I306" t="str">
        <f>_xlfn.XLOOKUP(D306,products!$A$2:$A$49,products!$B$2:$B$49,,0)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3"/>
        <v>3.8849999999999998</v>
      </c>
      <c r="N306" t="str">
        <f t="shared" si="14"/>
        <v>Arabica</v>
      </c>
      <c r="O306" t="str">
        <f t="shared" si="12"/>
        <v>Light</v>
      </c>
      <c r="P306" t="str">
        <f>_xlfn.XLOOKUP(OrdersTable[[#This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IF(_xlfn.XLOOKUP(orders!C307,customers!$A$2:$A$1001,customers!$C$2:$C$1001,,0)=0," ",_xlfn.XLOOKUP(orders!C307,customers!$A$2:$A$1001,customers!$C$2:$C$1001,,0))</f>
        <v>bchecci8h@usa.gov</v>
      </c>
      <c r="H307" s="2" t="str">
        <f>_xlfn.XLOOKUP(C307,customers!$A$2:$A$1001,customers!$G$2:$G$1001,,0)</f>
        <v>United Kingdom</v>
      </c>
      <c r="I307" t="str">
        <f>_xlfn.XLOOKUP(D307,products!$A$2:$A$49,products!$B$2:$B$49,,0)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3"/>
        <v>21.825000000000003</v>
      </c>
      <c r="N307" t="str">
        <f t="shared" si="14"/>
        <v>Liberica</v>
      </c>
      <c r="O307" t="str">
        <f t="shared" si="12"/>
        <v>Medium</v>
      </c>
      <c r="P307" t="str">
        <f>_xlfn.XLOOKUP(OrdersTable[[#This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IF(_xlfn.XLOOKUP(orders!C308,customers!$A$2:$A$1001,customers!$C$2:$C$1001,,0)=0," ",_xlfn.XLOOKUP(orders!C308,customers!$A$2:$A$1001,customers!$C$2:$C$1001,,0))</f>
        <v>jbagot8i@mac.com</v>
      </c>
      <c r="H308" s="2" t="str">
        <f>_xlfn.XLOOKUP(C308,customers!$A$2:$A$1001,customers!$G$2:$G$1001,,0)</f>
        <v>United States</v>
      </c>
      <c r="I308" t="str">
        <f>_xlfn.XLOOKUP(D308,products!$A$2:$A$49,products!$B$2:$B$49,,0)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3"/>
        <v>14.924999999999999</v>
      </c>
      <c r="N308" t="str">
        <f t="shared" si="14"/>
        <v>Robusta</v>
      </c>
      <c r="O308" t="str">
        <f t="shared" si="12"/>
        <v>Medium</v>
      </c>
      <c r="P308" t="str">
        <f>_xlfn.XLOOKUP(OrdersTable[[#This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IF(_xlfn.XLOOKUP(orders!C309,customers!$A$2:$A$1001,customers!$C$2:$C$1001,,0)=0," ",_xlfn.XLOOKUP(orders!C309,customers!$A$2:$A$1001,customers!$C$2:$C$1001,,0))</f>
        <v>ebeeble8j@soundcloud.com</v>
      </c>
      <c r="H309" s="2" t="str">
        <f>_xlfn.XLOOKUP(C309,customers!$A$2:$A$1001,customers!$G$2:$G$1001,,0)</f>
        <v>United States</v>
      </c>
      <c r="I309" t="str">
        <f>_xlfn.XLOOKUP(D309,products!$A$2:$A$49,products!$B$2:$B$49,,0)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3"/>
        <v>33.75</v>
      </c>
      <c r="N309" t="str">
        <f t="shared" si="14"/>
        <v>Arabica</v>
      </c>
      <c r="O309" t="str">
        <f t="shared" si="12"/>
        <v>Medium</v>
      </c>
      <c r="P309" t="str">
        <f>_xlfn.XLOOKUP(OrdersTable[[#This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IF(_xlfn.XLOOKUP(orders!C310,customers!$A$2:$A$1001,customers!$C$2:$C$1001,,0)=0," ",_xlfn.XLOOKUP(orders!C310,customers!$A$2:$A$1001,customers!$C$2:$C$1001,,0))</f>
        <v>cfluin8k@flickr.com</v>
      </c>
      <c r="H310" s="2" t="str">
        <f>_xlfn.XLOOKUP(C310,customers!$A$2:$A$1001,customers!$G$2:$G$1001,,0)</f>
        <v>United Kingdom</v>
      </c>
      <c r="I310" t="str">
        <f>_xlfn.XLOOKUP(D310,products!$A$2:$A$49,products!$B$2:$B$49,,0)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3"/>
        <v>33.75</v>
      </c>
      <c r="N310" t="str">
        <f t="shared" si="14"/>
        <v>Arabica</v>
      </c>
      <c r="O310" t="str">
        <f t="shared" si="12"/>
        <v>Medium</v>
      </c>
      <c r="P310" t="str">
        <f>_xlfn.XLOOKUP(OrdersTable[[#This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IF(_xlfn.XLOOKUP(orders!C311,customers!$A$2:$A$1001,customers!$C$2:$C$1001,,0)=0," ",_xlfn.XLOOKUP(orders!C311,customers!$A$2:$A$1001,customers!$C$2:$C$1001,,0))</f>
        <v>ebletsor8l@vinaora.com</v>
      </c>
      <c r="H311" s="2" t="str">
        <f>_xlfn.XLOOKUP(C311,customers!$A$2:$A$1001,customers!$G$2:$G$1001,,0)</f>
        <v>United States</v>
      </c>
      <c r="I311" t="str">
        <f>_xlfn.XLOOKUP(D311,products!$A$2:$A$49,products!$B$2:$B$49,,0)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3"/>
        <v>26.19</v>
      </c>
      <c r="N311" t="str">
        <f t="shared" si="14"/>
        <v>Liberica</v>
      </c>
      <c r="O311" t="str">
        <f t="shared" si="12"/>
        <v>Medium</v>
      </c>
      <c r="P311" t="str">
        <f>_xlfn.XLOOKUP(OrdersTable[[#This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IF(_xlfn.XLOOKUP(orders!C312,customers!$A$2:$A$1001,customers!$C$2:$C$1001,,0)=0," ",_xlfn.XLOOKUP(orders!C312,customers!$A$2:$A$1001,customers!$C$2:$C$1001,,0))</f>
        <v>pbrydell8m@bloglovin.com</v>
      </c>
      <c r="H312" s="2" t="str">
        <f>_xlfn.XLOOKUP(C312,customers!$A$2:$A$1001,customers!$G$2:$G$1001,,0)</f>
        <v>Ireland</v>
      </c>
      <c r="I312" t="str">
        <f>_xlfn.XLOOKUP(D312,products!$A$2:$A$49,products!$B$2:$B$49,,0)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3"/>
        <v>14.85</v>
      </c>
      <c r="N312" t="str">
        <f t="shared" si="14"/>
        <v>Excelsa</v>
      </c>
      <c r="O312" t="str">
        <f t="shared" si="12"/>
        <v>Light</v>
      </c>
      <c r="P312" t="str">
        <f>_xlfn.XLOOKUP(OrdersTable[[#This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IF(_xlfn.XLOOKUP(orders!C313,customers!$A$2:$A$1001,customers!$C$2:$C$1001,,0)=0," ",_xlfn.XLOOKUP(orders!C313,customers!$A$2:$A$1001,customers!$C$2:$C$1001,,0))</f>
        <v>crushe8n@about.me</v>
      </c>
      <c r="H313" s="2" t="str">
        <f>_xlfn.XLOOKUP(C313,customers!$A$2:$A$1001,customers!$G$2:$G$1001,,0)</f>
        <v>United States</v>
      </c>
      <c r="I313" t="str">
        <f>_xlfn.XLOOKUP(D313,products!$A$2:$A$49,products!$B$2:$B$49,,0)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3"/>
        <v>189.74999999999997</v>
      </c>
      <c r="N313" t="str">
        <f t="shared" si="14"/>
        <v>Excelsa</v>
      </c>
      <c r="O313" t="str">
        <f t="shared" si="12"/>
        <v>Medium</v>
      </c>
      <c r="P313" t="str">
        <f>_xlfn.XLOOKUP(OrdersTable[[#This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IF(_xlfn.XLOOKUP(orders!C314,customers!$A$2:$A$1001,customers!$C$2:$C$1001,,0)=0," ",_xlfn.XLOOKUP(orders!C314,customers!$A$2:$A$1001,customers!$C$2:$C$1001,,0))</f>
        <v>nleethem8o@mac.com</v>
      </c>
      <c r="H314" s="2" t="str">
        <f>_xlfn.XLOOKUP(C314,customers!$A$2:$A$1001,customers!$G$2:$G$1001,,0)</f>
        <v>United States</v>
      </c>
      <c r="I314" t="str">
        <f>_xlfn.XLOOKUP(D314,products!$A$2:$A$49,products!$B$2:$B$49,,0)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3"/>
        <v>5.97</v>
      </c>
      <c r="N314" t="str">
        <f t="shared" si="14"/>
        <v>Robusta</v>
      </c>
      <c r="O314" t="str">
        <f t="shared" si="12"/>
        <v>Medium</v>
      </c>
      <c r="P314" t="str">
        <f>_xlfn.XLOOKUP(OrdersTable[[#This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IF(_xlfn.XLOOKUP(orders!C315,customers!$A$2:$A$1001,customers!$C$2:$C$1001,,0)=0," ",_xlfn.XLOOKUP(orders!C315,customers!$A$2:$A$1001,customers!$C$2:$C$1001,,0))</f>
        <v>anesfield8p@people.com.cn</v>
      </c>
      <c r="H315" s="2" t="str">
        <f>_xlfn.XLOOKUP(C315,customers!$A$2:$A$1001,customers!$G$2:$G$1001,,0)</f>
        <v>United Kingdom</v>
      </c>
      <c r="I315" t="str">
        <f>_xlfn.XLOOKUP(D315,products!$A$2:$A$49,products!$B$2:$B$49,,0)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3"/>
        <v>29.849999999999998</v>
      </c>
      <c r="N315" t="str">
        <f t="shared" si="14"/>
        <v>Robusta</v>
      </c>
      <c r="O315" t="str">
        <f t="shared" si="12"/>
        <v>Medium</v>
      </c>
      <c r="P315" t="str">
        <f>_xlfn.XLOOKUP(OrdersTable[[#This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IF(_xlfn.XLOOKUP(orders!C316,customers!$A$2:$A$1001,customers!$C$2:$C$1001,,0)=0," ",_xlfn.XLOOKUP(orders!C316,customers!$A$2:$A$1001,customers!$C$2:$C$1001,,0))</f>
        <v xml:space="preserve"> </v>
      </c>
      <c r="H316" s="2" t="str">
        <f>_xlfn.XLOOKUP(C316,customers!$A$2:$A$1001,customers!$G$2:$G$1001,,0)</f>
        <v>United States</v>
      </c>
      <c r="I316" t="str">
        <f>_xlfn.XLOOKUP(D316,products!$A$2:$A$49,products!$B$2:$B$49,,0)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3"/>
        <v>44.75</v>
      </c>
      <c r="N316" t="str">
        <f t="shared" si="14"/>
        <v>Robusta</v>
      </c>
      <c r="O316" t="str">
        <f t="shared" si="12"/>
        <v>Dark</v>
      </c>
      <c r="P316" t="str">
        <f>_xlfn.XLOOKUP(OrdersTable[[#This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IF(_xlfn.XLOOKUP(orders!C317,customers!$A$2:$A$1001,customers!$C$2:$C$1001,,0)=0," ",_xlfn.XLOOKUP(orders!C317,customers!$A$2:$A$1001,customers!$C$2:$C$1001,,0))</f>
        <v>mbrockway8r@ibm.com</v>
      </c>
      <c r="H317" s="2" t="str">
        <f>_xlfn.XLOOKUP(C317,customers!$A$2:$A$1001,customers!$G$2:$G$1001,,0)</f>
        <v>United States</v>
      </c>
      <c r="I317" t="str">
        <f>_xlfn.XLOOKUP(D317,products!$A$2:$A$49,products!$B$2:$B$49,,0)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3"/>
        <v>34.154999999999994</v>
      </c>
      <c r="N317" t="str">
        <f t="shared" si="14"/>
        <v>Excelsa</v>
      </c>
      <c r="O317" t="str">
        <f t="shared" si="12"/>
        <v>Light</v>
      </c>
      <c r="P317" t="str">
        <f>_xlfn.XLOOKUP(OrdersTable[[#This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IF(_xlfn.XLOOKUP(orders!C318,customers!$A$2:$A$1001,customers!$C$2:$C$1001,,0)=0," ",_xlfn.XLOOKUP(orders!C318,customers!$A$2:$A$1001,customers!$C$2:$C$1001,,0))</f>
        <v>nlush8s@dedecms.com</v>
      </c>
      <c r="H318" s="2" t="str">
        <f>_xlfn.XLOOKUP(C318,customers!$A$2:$A$1001,customers!$G$2:$G$1001,,0)</f>
        <v>Ireland</v>
      </c>
      <c r="I318" t="str">
        <f>_xlfn.XLOOKUP(D318,products!$A$2:$A$49,products!$B$2:$B$49,,0)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3"/>
        <v>204.92999999999995</v>
      </c>
      <c r="N318" t="str">
        <f t="shared" si="14"/>
        <v>Excelsa</v>
      </c>
      <c r="O318" t="str">
        <f t="shared" si="12"/>
        <v>Light</v>
      </c>
      <c r="P318" t="str">
        <f>_xlfn.XLOOKUP(OrdersTable[[#This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IF(_xlfn.XLOOKUP(orders!C319,customers!$A$2:$A$1001,customers!$C$2:$C$1001,,0)=0," ",_xlfn.XLOOKUP(orders!C319,customers!$A$2:$A$1001,customers!$C$2:$C$1001,,0))</f>
        <v>smcmillian8t@csmonitor.com</v>
      </c>
      <c r="H319" s="2" t="str">
        <f>_xlfn.XLOOKUP(C319,customers!$A$2:$A$1001,customers!$G$2:$G$1001,,0)</f>
        <v>United States</v>
      </c>
      <c r="I319" t="str">
        <f>_xlfn.XLOOKUP(D319,products!$A$2:$A$49,products!$B$2:$B$49,,0)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3"/>
        <v>21.87</v>
      </c>
      <c r="N319" t="str">
        <f t="shared" si="14"/>
        <v>Excelsa</v>
      </c>
      <c r="O319" t="str">
        <f t="shared" si="12"/>
        <v>Dark</v>
      </c>
      <c r="P319" t="str">
        <f>_xlfn.XLOOKUP(OrdersTable[[#This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IF(_xlfn.XLOOKUP(orders!C320,customers!$A$2:$A$1001,customers!$C$2:$C$1001,,0)=0," ",_xlfn.XLOOKUP(orders!C320,customers!$A$2:$A$1001,customers!$C$2:$C$1001,,0))</f>
        <v>tbennison8u@google.cn</v>
      </c>
      <c r="H320" s="2" t="str">
        <f>_xlfn.XLOOKUP(C320,customers!$A$2:$A$1001,customers!$G$2:$G$1001,,0)</f>
        <v>United States</v>
      </c>
      <c r="I320" t="str">
        <f>_xlfn.XLOOKUP(D320,products!$A$2:$A$49,products!$B$2:$B$49,,0)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3"/>
        <v>51.749999999999993</v>
      </c>
      <c r="N320" t="str">
        <f t="shared" si="14"/>
        <v>Arabica</v>
      </c>
      <c r="O320" t="str">
        <f t="shared" si="12"/>
        <v>Medium</v>
      </c>
      <c r="P320" t="str">
        <f>_xlfn.XLOOKUP(OrdersTable[[#This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IF(_xlfn.XLOOKUP(orders!C321,customers!$A$2:$A$1001,customers!$C$2:$C$1001,,0)=0," ",_xlfn.XLOOKUP(orders!C321,customers!$A$2:$A$1001,customers!$C$2:$C$1001,,0))</f>
        <v>gtweed8v@yolasite.com</v>
      </c>
      <c r="H321" s="2" t="str">
        <f>_xlfn.XLOOKUP(C321,customers!$A$2:$A$1001,customers!$G$2:$G$1001,,0)</f>
        <v>United States</v>
      </c>
      <c r="I321" t="str">
        <f>_xlfn.XLOOKUP(D321,products!$A$2:$A$49,products!$B$2:$B$49,,0)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3"/>
        <v>8.25</v>
      </c>
      <c r="N321" t="str">
        <f t="shared" si="14"/>
        <v>Excelsa</v>
      </c>
      <c r="O321" t="str">
        <f t="shared" si="12"/>
        <v>Medium</v>
      </c>
      <c r="P321" t="str">
        <f>_xlfn.XLOOKUP(OrdersTable[[#This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IF(_xlfn.XLOOKUP(orders!C322,customers!$A$2:$A$1001,customers!$C$2:$C$1001,,0)=0," ",_xlfn.XLOOKUP(orders!C322,customers!$A$2:$A$1001,customers!$C$2:$C$1001,,0))</f>
        <v>gtweed8v@yolasite.com</v>
      </c>
      <c r="H322" s="2" t="str">
        <f>_xlfn.XLOOKUP(C322,customers!$A$2:$A$1001,customers!$G$2:$G$1001,,0)</f>
        <v>United States</v>
      </c>
      <c r="I322" t="str">
        <f>_xlfn.XLOOKUP(D322,products!$A$2:$A$49,products!$B$2:$B$49,,0)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3"/>
        <v>19.424999999999997</v>
      </c>
      <c r="N322" t="str">
        <f t="shared" si="14"/>
        <v>Arabica</v>
      </c>
      <c r="O322" t="str">
        <f t="shared" ref="O322:O385" si="15">IF(J322="M","Medium",IF(J322="L","Light",IF(J322="D","Dark","")))</f>
        <v>Light</v>
      </c>
      <c r="P322" t="str">
        <f>_xlfn.XLOOKUP(OrdersTable[[#This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IF(_xlfn.XLOOKUP(orders!C323,customers!$A$2:$A$1001,customers!$C$2:$C$1001,,0)=0," ",_xlfn.XLOOKUP(orders!C323,customers!$A$2:$A$1001,customers!$C$2:$C$1001,,0))</f>
        <v>ggoggin8x@wix.com</v>
      </c>
      <c r="H323" s="2" t="str">
        <f>_xlfn.XLOOKUP(C323,customers!$A$2:$A$1001,customers!$G$2:$G$1001,,0)</f>
        <v>Ireland</v>
      </c>
      <c r="I323" t="str">
        <f>_xlfn.XLOOKUP(D323,products!$A$2:$A$49,products!$B$2:$B$49,,0)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6">SUM(L323*E323)</f>
        <v>20.25</v>
      </c>
      <c r="N323" t="str">
        <f t="shared" ref="N323:N386" si="17">IF(I323="Rob","Robusta",IF(I323="Exc","Excelsa",IF(I323="Ara","Arabica",IF(I323="Lib","Liberica"))))</f>
        <v>Arabica</v>
      </c>
      <c r="O323" t="str">
        <f t="shared" si="15"/>
        <v>Medium</v>
      </c>
      <c r="P323" t="str">
        <f>_xlfn.XLOOKUP(OrdersTable[[#This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IF(_xlfn.XLOOKUP(orders!C324,customers!$A$2:$A$1001,customers!$C$2:$C$1001,,0)=0," ",_xlfn.XLOOKUP(orders!C324,customers!$A$2:$A$1001,customers!$C$2:$C$1001,,0))</f>
        <v>sjeyness8y@biglobe.ne.jp</v>
      </c>
      <c r="H324" s="2" t="str">
        <f>_xlfn.XLOOKUP(C324,customers!$A$2:$A$1001,customers!$G$2:$G$1001,,0)</f>
        <v>Ireland</v>
      </c>
      <c r="I324" t="str">
        <f>_xlfn.XLOOKUP(D324,products!$A$2:$A$49,products!$B$2:$B$49,,0)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6"/>
        <v>23.31</v>
      </c>
      <c r="N324" t="str">
        <f t="shared" si="17"/>
        <v>Liberica</v>
      </c>
      <c r="O324" t="str">
        <f t="shared" si="15"/>
        <v>Dark</v>
      </c>
      <c r="P324" t="str">
        <f>_xlfn.XLOOKUP(OrdersTable[[#This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IF(_xlfn.XLOOKUP(orders!C325,customers!$A$2:$A$1001,customers!$C$2:$C$1001,,0)=0," ",_xlfn.XLOOKUP(orders!C325,customers!$A$2:$A$1001,customers!$C$2:$C$1001,,0))</f>
        <v>dbonhome8z@shinystat.com</v>
      </c>
      <c r="H325" s="2" t="str">
        <f>_xlfn.XLOOKUP(C325,customers!$A$2:$A$1001,customers!$G$2:$G$1001,,0)</f>
        <v>United States</v>
      </c>
      <c r="I325" t="str">
        <f>_xlfn.XLOOKUP(D325,products!$A$2:$A$49,products!$B$2:$B$49,,0)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6"/>
        <v>18.225000000000001</v>
      </c>
      <c r="N325" t="str">
        <f t="shared" si="17"/>
        <v>Excelsa</v>
      </c>
      <c r="O325" t="str">
        <f t="shared" si="15"/>
        <v>Dark</v>
      </c>
      <c r="P325" t="str">
        <f>_xlfn.XLOOKUP(OrdersTable[[#This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IF(_xlfn.XLOOKUP(orders!C326,customers!$A$2:$A$1001,customers!$C$2:$C$1001,,0)=0," ",_xlfn.XLOOKUP(orders!C326,customers!$A$2:$A$1001,customers!$C$2:$C$1001,,0))</f>
        <v xml:space="preserve"> </v>
      </c>
      <c r="H326" s="2" t="str">
        <f>_xlfn.XLOOKUP(C326,customers!$A$2:$A$1001,customers!$G$2:$G$1001,,0)</f>
        <v>United States</v>
      </c>
      <c r="I326" t="str">
        <f>_xlfn.XLOOKUP(D326,products!$A$2:$A$49,products!$B$2:$B$49,,0)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6"/>
        <v>13.75</v>
      </c>
      <c r="N326" t="str">
        <f t="shared" si="17"/>
        <v>Excelsa</v>
      </c>
      <c r="O326" t="str">
        <f t="shared" si="15"/>
        <v>Medium</v>
      </c>
      <c r="P326" t="str">
        <f>_xlfn.XLOOKUP(OrdersTable[[#This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IF(_xlfn.XLOOKUP(orders!C327,customers!$A$2:$A$1001,customers!$C$2:$C$1001,,0)=0," ",_xlfn.XLOOKUP(orders!C327,customers!$A$2:$A$1001,customers!$C$2:$C$1001,,0))</f>
        <v>tle91@epa.gov</v>
      </c>
      <c r="H327" s="2" t="str">
        <f>_xlfn.XLOOKUP(C327,customers!$A$2:$A$1001,customers!$G$2:$G$1001,,0)</f>
        <v>United States</v>
      </c>
      <c r="I327" t="str">
        <f>_xlfn.XLOOKUP(D327,products!$A$2:$A$49,products!$B$2:$B$49,,0)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6"/>
        <v>29.784999999999997</v>
      </c>
      <c r="N327" t="str">
        <f t="shared" si="17"/>
        <v>Arabica</v>
      </c>
      <c r="O327" t="str">
        <f t="shared" si="15"/>
        <v>Light</v>
      </c>
      <c r="P327" t="str">
        <f>_xlfn.XLOOKUP(OrdersTable[[#This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IF(_xlfn.XLOOKUP(orders!C328,customers!$A$2:$A$1001,customers!$C$2:$C$1001,,0)=0," ",_xlfn.XLOOKUP(orders!C328,customers!$A$2:$A$1001,customers!$C$2:$C$1001,,0))</f>
        <v xml:space="preserve"> </v>
      </c>
      <c r="H328" s="2" t="str">
        <f>_xlfn.XLOOKUP(C328,customers!$A$2:$A$1001,customers!$G$2:$G$1001,,0)</f>
        <v>United States</v>
      </c>
      <c r="I328" t="str">
        <f>_xlfn.XLOOKUP(D328,products!$A$2:$A$49,products!$B$2:$B$49,,0)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6"/>
        <v>44.75</v>
      </c>
      <c r="N328" t="str">
        <f t="shared" si="17"/>
        <v>Robusta</v>
      </c>
      <c r="O328" t="str">
        <f t="shared" si="15"/>
        <v>Dark</v>
      </c>
      <c r="P328" t="str">
        <f>_xlfn.XLOOKUP(OrdersTable[[#This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IF(_xlfn.XLOOKUP(orders!C329,customers!$A$2:$A$1001,customers!$C$2:$C$1001,,0)=0," ",_xlfn.XLOOKUP(orders!C329,customers!$A$2:$A$1001,customers!$C$2:$C$1001,,0))</f>
        <v>balldridge93@yandex.ru</v>
      </c>
      <c r="H329" s="2" t="str">
        <f>_xlfn.XLOOKUP(C329,customers!$A$2:$A$1001,customers!$G$2:$G$1001,,0)</f>
        <v>United States</v>
      </c>
      <c r="I329" t="str">
        <f>_xlfn.XLOOKUP(D329,products!$A$2:$A$49,products!$B$2:$B$49,,0)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6"/>
        <v>44.75</v>
      </c>
      <c r="N329" t="str">
        <f t="shared" si="17"/>
        <v>Robusta</v>
      </c>
      <c r="O329" t="str">
        <f t="shared" si="15"/>
        <v>Dark</v>
      </c>
      <c r="P329" t="str">
        <f>_xlfn.XLOOKUP(OrdersTable[[#This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IF(_xlfn.XLOOKUP(orders!C330,customers!$A$2:$A$1001,customers!$C$2:$C$1001,,0)=0," ",_xlfn.XLOOKUP(orders!C330,customers!$A$2:$A$1001,customers!$C$2:$C$1001,,0))</f>
        <v xml:space="preserve"> </v>
      </c>
      <c r="H330" s="2" t="str">
        <f>_xlfn.XLOOKUP(C330,customers!$A$2:$A$1001,customers!$G$2:$G$1001,,0)</f>
        <v>United States</v>
      </c>
      <c r="I330" t="str">
        <f>_xlfn.XLOOKUP(D330,products!$A$2:$A$49,products!$B$2:$B$49,,0)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6"/>
        <v>38.04</v>
      </c>
      <c r="N330" t="str">
        <f t="shared" si="17"/>
        <v>Liberica</v>
      </c>
      <c r="O330" t="str">
        <f t="shared" si="15"/>
        <v>Light</v>
      </c>
      <c r="P330" t="str">
        <f>_xlfn.XLOOKUP(OrdersTable[[#This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IF(_xlfn.XLOOKUP(orders!C331,customers!$A$2:$A$1001,customers!$C$2:$C$1001,,0)=0," ",_xlfn.XLOOKUP(orders!C331,customers!$A$2:$A$1001,customers!$C$2:$C$1001,,0))</f>
        <v>lgoodger95@guardian.co.uk</v>
      </c>
      <c r="H331" s="2" t="str">
        <f>_xlfn.XLOOKUP(C331,customers!$A$2:$A$1001,customers!$G$2:$G$1001,,0)</f>
        <v>United States</v>
      </c>
      <c r="I331" t="str">
        <f>_xlfn.XLOOKUP(D331,products!$A$2:$A$49,products!$B$2:$B$49,,0)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6"/>
        <v>21.479999999999997</v>
      </c>
      <c r="N331" t="str">
        <f t="shared" si="17"/>
        <v>Robusta</v>
      </c>
      <c r="O331" t="str">
        <f t="shared" si="15"/>
        <v>Dark</v>
      </c>
      <c r="P331" t="str">
        <f>_xlfn.XLOOKUP(OrdersTable[[#This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IF(_xlfn.XLOOKUP(orders!C332,customers!$A$2:$A$1001,customers!$C$2:$C$1001,,0)=0," ",_xlfn.XLOOKUP(orders!C332,customers!$A$2:$A$1001,customers!$C$2:$C$1001,,0))</f>
        <v>smcmillian8t@csmonitor.com</v>
      </c>
      <c r="H332" s="2" t="str">
        <f>_xlfn.XLOOKUP(C332,customers!$A$2:$A$1001,customers!$G$2:$G$1001,,0)</f>
        <v>United States</v>
      </c>
      <c r="I332" t="str">
        <f>_xlfn.XLOOKUP(D332,products!$A$2:$A$49,products!$B$2:$B$49,,0)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6"/>
        <v>16.11</v>
      </c>
      <c r="N332" t="str">
        <f t="shared" si="17"/>
        <v>Robusta</v>
      </c>
      <c r="O332" t="str">
        <f t="shared" si="15"/>
        <v>Dark</v>
      </c>
      <c r="P332" t="str">
        <f>_xlfn.XLOOKUP(OrdersTable[[#This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IF(_xlfn.XLOOKUP(orders!C333,customers!$A$2:$A$1001,customers!$C$2:$C$1001,,0)=0," ",_xlfn.XLOOKUP(orders!C333,customers!$A$2:$A$1001,customers!$C$2:$C$1001,,0))</f>
        <v>cdrewett97@wikipedia.org</v>
      </c>
      <c r="H333" s="2" t="str">
        <f>_xlfn.XLOOKUP(C333,customers!$A$2:$A$1001,customers!$G$2:$G$1001,,0)</f>
        <v>United States</v>
      </c>
      <c r="I333" t="str">
        <f>_xlfn.XLOOKUP(D333,products!$A$2:$A$49,products!$B$2:$B$49,,0)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6"/>
        <v>22.884999999999998</v>
      </c>
      <c r="N333" t="str">
        <f t="shared" si="17"/>
        <v>Robusta</v>
      </c>
      <c r="O333" t="str">
        <f t="shared" si="15"/>
        <v>Medium</v>
      </c>
      <c r="P333" t="str">
        <f>_xlfn.XLOOKUP(OrdersTable[[#This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IF(_xlfn.XLOOKUP(orders!C334,customers!$A$2:$A$1001,customers!$C$2:$C$1001,,0)=0," ",_xlfn.XLOOKUP(orders!C334,customers!$A$2:$A$1001,customers!$C$2:$C$1001,,0))</f>
        <v>qparsons98@blogtalkradio.com</v>
      </c>
      <c r="H334" s="2" t="str">
        <f>_xlfn.XLOOKUP(C334,customers!$A$2:$A$1001,customers!$G$2:$G$1001,,0)</f>
        <v>United States</v>
      </c>
      <c r="I334" t="str">
        <f>_xlfn.XLOOKUP(D334,products!$A$2:$A$49,products!$B$2:$B$49,,0)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6"/>
        <v>17.91</v>
      </c>
      <c r="N334" t="str">
        <f t="shared" si="17"/>
        <v>Arabica</v>
      </c>
      <c r="O334" t="str">
        <f t="shared" si="15"/>
        <v>Dark</v>
      </c>
      <c r="P334" t="str">
        <f>_xlfn.XLOOKUP(OrdersTable[[#This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IF(_xlfn.XLOOKUP(orders!C335,customers!$A$2:$A$1001,customers!$C$2:$C$1001,,0)=0," ",_xlfn.XLOOKUP(orders!C335,customers!$A$2:$A$1001,customers!$C$2:$C$1001,,0))</f>
        <v>vceely99@auda.org.au</v>
      </c>
      <c r="H335" s="2" t="str">
        <f>_xlfn.XLOOKUP(C335,customers!$A$2:$A$1001,customers!$G$2:$G$1001,,0)</f>
        <v>United States</v>
      </c>
      <c r="I335" t="str">
        <f>_xlfn.XLOOKUP(D335,products!$A$2:$A$49,products!$B$2:$B$49,,0)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6"/>
        <v>23.88</v>
      </c>
      <c r="N335" t="str">
        <f t="shared" si="17"/>
        <v>Robusta</v>
      </c>
      <c r="O335" t="str">
        <f t="shared" si="15"/>
        <v>Medium</v>
      </c>
      <c r="P335" t="str">
        <f>_xlfn.XLOOKUP(OrdersTable[[#This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IF(_xlfn.XLOOKUP(orders!C336,customers!$A$2:$A$1001,customers!$C$2:$C$1001,,0)=0," ",_xlfn.XLOOKUP(orders!C336,customers!$A$2:$A$1001,customers!$C$2:$C$1001,,0))</f>
        <v xml:space="preserve"> </v>
      </c>
      <c r="H336" s="2" t="str">
        <f>_xlfn.XLOOKUP(C336,customers!$A$2:$A$1001,customers!$G$2:$G$1001,,0)</f>
        <v>United States</v>
      </c>
      <c r="I336" t="str">
        <f>_xlfn.XLOOKUP(D336,products!$A$2:$A$49,products!$B$2:$B$49,,0)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6"/>
        <v>59.75</v>
      </c>
      <c r="N336" t="str">
        <f t="shared" si="17"/>
        <v>Robusta</v>
      </c>
      <c r="O336" t="str">
        <f t="shared" si="15"/>
        <v>Light</v>
      </c>
      <c r="P336" t="str">
        <f>_xlfn.XLOOKUP(OrdersTable[[#This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IF(_xlfn.XLOOKUP(orders!C337,customers!$A$2:$A$1001,customers!$C$2:$C$1001,,0)=0," ",_xlfn.XLOOKUP(orders!C337,customers!$A$2:$A$1001,customers!$C$2:$C$1001,,0))</f>
        <v>cvasiliev9b@discuz.net</v>
      </c>
      <c r="H337" s="2" t="str">
        <f>_xlfn.XLOOKUP(C337,customers!$A$2:$A$1001,customers!$G$2:$G$1001,,0)</f>
        <v>United States</v>
      </c>
      <c r="I337" t="str">
        <f>_xlfn.XLOOKUP(D337,products!$A$2:$A$49,products!$B$2:$B$49,,0)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6"/>
        <v>28.53</v>
      </c>
      <c r="N337" t="str">
        <f t="shared" si="17"/>
        <v>Liberica</v>
      </c>
      <c r="O337" t="str">
        <f t="shared" si="15"/>
        <v>Light</v>
      </c>
      <c r="P337" t="str">
        <f>_xlfn.XLOOKUP(OrdersTable[[#This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IF(_xlfn.XLOOKUP(orders!C338,customers!$A$2:$A$1001,customers!$C$2:$C$1001,,0)=0," ",_xlfn.XLOOKUP(orders!C338,customers!$A$2:$A$1001,customers!$C$2:$C$1001,,0))</f>
        <v>tomoylan9c@liveinternet.ru</v>
      </c>
      <c r="H338" s="2" t="str">
        <f>_xlfn.XLOOKUP(C338,customers!$A$2:$A$1001,customers!$G$2:$G$1001,,0)</f>
        <v>United Kingdom</v>
      </c>
      <c r="I338" t="str">
        <f>_xlfn.XLOOKUP(D338,products!$A$2:$A$49,products!$B$2:$B$49,,0)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6"/>
        <v>45</v>
      </c>
      <c r="N338" t="str">
        <f t="shared" si="17"/>
        <v>Arabica</v>
      </c>
      <c r="O338" t="str">
        <f t="shared" si="15"/>
        <v>Medium</v>
      </c>
      <c r="P338" t="str">
        <f>_xlfn.XLOOKUP(OrdersTable[[#This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IF(_xlfn.XLOOKUP(orders!C339,customers!$A$2:$A$1001,customers!$C$2:$C$1001,,0)=0," ",_xlfn.XLOOKUP(orders!C339,customers!$A$2:$A$1001,customers!$C$2:$C$1001,,0))</f>
        <v xml:space="preserve"> </v>
      </c>
      <c r="H339" s="2" t="str">
        <f>_xlfn.XLOOKUP(C339,customers!$A$2:$A$1001,customers!$G$2:$G$1001,,0)</f>
        <v>United States</v>
      </c>
      <c r="I339" t="str">
        <f>_xlfn.XLOOKUP(D339,products!$A$2:$A$49,products!$B$2:$B$49,,0)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6"/>
        <v>55.89</v>
      </c>
      <c r="N339" t="str">
        <f t="shared" si="17"/>
        <v>Excelsa</v>
      </c>
      <c r="O339" t="str">
        <f t="shared" si="15"/>
        <v>Dark</v>
      </c>
      <c r="P339" t="str">
        <f>_xlfn.XLOOKUP(OrdersTable[[#This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IF(_xlfn.XLOOKUP(orders!C340,customers!$A$2:$A$1001,customers!$C$2:$C$1001,,0)=0," ",_xlfn.XLOOKUP(orders!C340,customers!$A$2:$A$1001,customers!$C$2:$C$1001,,0))</f>
        <v>wfetherston9e@constantcontact.com</v>
      </c>
      <c r="H340" s="2" t="str">
        <f>_xlfn.XLOOKUP(C340,customers!$A$2:$A$1001,customers!$G$2:$G$1001,,0)</f>
        <v>United States</v>
      </c>
      <c r="I340" t="str">
        <f>_xlfn.XLOOKUP(D340,products!$A$2:$A$49,products!$B$2:$B$49,,0)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6"/>
        <v>59.4</v>
      </c>
      <c r="N340" t="str">
        <f t="shared" si="17"/>
        <v>Excelsa</v>
      </c>
      <c r="O340" t="str">
        <f t="shared" si="15"/>
        <v>Light</v>
      </c>
      <c r="P340" t="str">
        <f>_xlfn.XLOOKUP(OrdersTable[[#This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IF(_xlfn.XLOOKUP(orders!C341,customers!$A$2:$A$1001,customers!$C$2:$C$1001,,0)=0," ",_xlfn.XLOOKUP(orders!C341,customers!$A$2:$A$1001,customers!$C$2:$C$1001,,0))</f>
        <v>erasmus9f@techcrunch.com</v>
      </c>
      <c r="H341" s="2" t="str">
        <f>_xlfn.XLOOKUP(C341,customers!$A$2:$A$1001,customers!$G$2:$G$1001,,0)</f>
        <v>United States</v>
      </c>
      <c r="I341" t="str">
        <f>_xlfn.XLOOKUP(D341,products!$A$2:$A$49,products!$B$2:$B$49,,0)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6"/>
        <v>7.29</v>
      </c>
      <c r="N341" t="str">
        <f t="shared" si="17"/>
        <v>Excelsa</v>
      </c>
      <c r="O341" t="str">
        <f t="shared" si="15"/>
        <v>Dark</v>
      </c>
      <c r="P341" t="str">
        <f>_xlfn.XLOOKUP(OrdersTable[[#This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IF(_xlfn.XLOOKUP(orders!C342,customers!$A$2:$A$1001,customers!$C$2:$C$1001,,0)=0," ",_xlfn.XLOOKUP(orders!C342,customers!$A$2:$A$1001,customers!$C$2:$C$1001,,0))</f>
        <v>wgiorgioni9g@wikipedia.org</v>
      </c>
      <c r="H342" s="2" t="str">
        <f>_xlfn.XLOOKUP(C342,customers!$A$2:$A$1001,customers!$G$2:$G$1001,,0)</f>
        <v>United States</v>
      </c>
      <c r="I342" t="str">
        <f>_xlfn.XLOOKUP(D342,products!$A$2:$A$49,products!$B$2:$B$49,,0)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6"/>
        <v>7.29</v>
      </c>
      <c r="N342" t="str">
        <f t="shared" si="17"/>
        <v>Excelsa</v>
      </c>
      <c r="O342" t="str">
        <f t="shared" si="15"/>
        <v>Dark</v>
      </c>
      <c r="P342" t="str">
        <f>_xlfn.XLOOKUP(OrdersTable[[#This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IF(_xlfn.XLOOKUP(orders!C343,customers!$A$2:$A$1001,customers!$C$2:$C$1001,,0)=0," ",_xlfn.XLOOKUP(orders!C343,customers!$A$2:$A$1001,customers!$C$2:$C$1001,,0))</f>
        <v>lscargle9h@myspace.com</v>
      </c>
      <c r="H343" s="2" t="str">
        <f>_xlfn.XLOOKUP(C343,customers!$A$2:$A$1001,customers!$G$2:$G$1001,,0)</f>
        <v>United States</v>
      </c>
      <c r="I343" t="str">
        <f>_xlfn.XLOOKUP(D343,products!$A$2:$A$49,products!$B$2:$B$49,,0)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6"/>
        <v>17.82</v>
      </c>
      <c r="N343" t="str">
        <f t="shared" si="17"/>
        <v>Excelsa</v>
      </c>
      <c r="O343" t="str">
        <f t="shared" si="15"/>
        <v>Light</v>
      </c>
      <c r="P343" t="str">
        <f>_xlfn.XLOOKUP(OrdersTable[[#This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IF(_xlfn.XLOOKUP(orders!C344,customers!$A$2:$A$1001,customers!$C$2:$C$1001,,0)=0," ",_xlfn.XLOOKUP(orders!C344,customers!$A$2:$A$1001,customers!$C$2:$C$1001,,0))</f>
        <v>lscargle9h@myspace.com</v>
      </c>
      <c r="H344" s="2" t="str">
        <f>_xlfn.XLOOKUP(C344,customers!$A$2:$A$1001,customers!$G$2:$G$1001,,0)</f>
        <v>United States</v>
      </c>
      <c r="I344" t="str">
        <f>_xlfn.XLOOKUP(D344,products!$A$2:$A$49,products!$B$2:$B$49,,0)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6"/>
        <v>38.849999999999994</v>
      </c>
      <c r="N344" t="str">
        <f t="shared" si="17"/>
        <v>Liberica</v>
      </c>
      <c r="O344" t="str">
        <f t="shared" si="15"/>
        <v>Dark</v>
      </c>
      <c r="P344" t="str">
        <f>_xlfn.XLOOKUP(OrdersTable[[#This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IF(_xlfn.XLOOKUP(orders!C345,customers!$A$2:$A$1001,customers!$C$2:$C$1001,,0)=0," ",_xlfn.XLOOKUP(orders!C345,customers!$A$2:$A$1001,customers!$C$2:$C$1001,,0))</f>
        <v>nclimance9j@europa.eu</v>
      </c>
      <c r="H345" s="2" t="str">
        <f>_xlfn.XLOOKUP(C345,customers!$A$2:$A$1001,customers!$G$2:$G$1001,,0)</f>
        <v>United States</v>
      </c>
      <c r="I345" t="str">
        <f>_xlfn.XLOOKUP(D345,products!$A$2:$A$49,products!$B$2:$B$49,,0)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6"/>
        <v>32.22</v>
      </c>
      <c r="N345" t="str">
        <f t="shared" si="17"/>
        <v>Robusta</v>
      </c>
      <c r="O345" t="str">
        <f t="shared" si="15"/>
        <v>Dark</v>
      </c>
      <c r="P345" t="str">
        <f>_xlfn.XLOOKUP(OrdersTable[[#This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IF(_xlfn.XLOOKUP(orders!C346,customers!$A$2:$A$1001,customers!$C$2:$C$1001,,0)=0," ",_xlfn.XLOOKUP(orders!C346,customers!$A$2:$A$1001,customers!$C$2:$C$1001,,0))</f>
        <v xml:space="preserve"> </v>
      </c>
      <c r="H346" s="2" t="str">
        <f>_xlfn.XLOOKUP(C346,customers!$A$2:$A$1001,customers!$G$2:$G$1001,,0)</f>
        <v>Ireland</v>
      </c>
      <c r="I346" t="str">
        <f>_xlfn.XLOOKUP(D346,products!$A$2:$A$49,products!$B$2:$B$49,,0)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6"/>
        <v>19.899999999999999</v>
      </c>
      <c r="N346" t="str">
        <f t="shared" si="17"/>
        <v>Robusta</v>
      </c>
      <c r="O346" t="str">
        <f t="shared" si="15"/>
        <v>Medium</v>
      </c>
      <c r="P346" t="str">
        <f>_xlfn.XLOOKUP(OrdersTable[[#This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IF(_xlfn.XLOOKUP(orders!C347,customers!$A$2:$A$1001,customers!$C$2:$C$1001,,0)=0," ",_xlfn.XLOOKUP(orders!C347,customers!$A$2:$A$1001,customers!$C$2:$C$1001,,0))</f>
        <v>asnazle9l@oracle.com</v>
      </c>
      <c r="H347" s="2" t="str">
        <f>_xlfn.XLOOKUP(C347,customers!$A$2:$A$1001,customers!$G$2:$G$1001,,0)</f>
        <v>United States</v>
      </c>
      <c r="I347" t="str">
        <f>_xlfn.XLOOKUP(D347,products!$A$2:$A$49,products!$B$2:$B$49,,0)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6"/>
        <v>59.75</v>
      </c>
      <c r="N347" t="str">
        <f t="shared" si="17"/>
        <v>Robusta</v>
      </c>
      <c r="O347" t="str">
        <f t="shared" si="15"/>
        <v>Light</v>
      </c>
      <c r="P347" t="str">
        <f>_xlfn.XLOOKUP(OrdersTable[[#This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IF(_xlfn.XLOOKUP(orders!C348,customers!$A$2:$A$1001,customers!$C$2:$C$1001,,0)=0," ",_xlfn.XLOOKUP(orders!C348,customers!$A$2:$A$1001,customers!$C$2:$C$1001,,0))</f>
        <v>rworg9m@arstechnica.com</v>
      </c>
      <c r="H348" s="2" t="str">
        <f>_xlfn.XLOOKUP(C348,customers!$A$2:$A$1001,customers!$G$2:$G$1001,,0)</f>
        <v>United States</v>
      </c>
      <c r="I348" t="str">
        <f>_xlfn.XLOOKUP(D348,products!$A$2:$A$49,products!$B$2:$B$49,,0)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6"/>
        <v>23.31</v>
      </c>
      <c r="N348" t="str">
        <f t="shared" si="17"/>
        <v>Arabica</v>
      </c>
      <c r="O348" t="str">
        <f t="shared" si="15"/>
        <v>Light</v>
      </c>
      <c r="P348" t="str">
        <f>_xlfn.XLOOKUP(OrdersTable[[#This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IF(_xlfn.XLOOKUP(orders!C349,customers!$A$2:$A$1001,customers!$C$2:$C$1001,,0)=0," ",_xlfn.XLOOKUP(orders!C349,customers!$A$2:$A$1001,customers!$C$2:$C$1001,,0))</f>
        <v>ldanes9n@umn.edu</v>
      </c>
      <c r="H349" s="2" t="str">
        <f>_xlfn.XLOOKUP(C349,customers!$A$2:$A$1001,customers!$G$2:$G$1001,,0)</f>
        <v>United States</v>
      </c>
      <c r="I349" t="str">
        <f>_xlfn.XLOOKUP(D349,products!$A$2:$A$49,products!$B$2:$B$49,,0)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6"/>
        <v>43.650000000000006</v>
      </c>
      <c r="N349" t="str">
        <f t="shared" si="17"/>
        <v>Liberica</v>
      </c>
      <c r="O349" t="str">
        <f t="shared" si="15"/>
        <v>Medium</v>
      </c>
      <c r="P349" t="str">
        <f>_xlfn.XLOOKUP(OrdersTable[[#This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IF(_xlfn.XLOOKUP(orders!C350,customers!$A$2:$A$1001,customers!$C$2:$C$1001,,0)=0," ",_xlfn.XLOOKUP(orders!C350,customers!$A$2:$A$1001,customers!$C$2:$C$1001,,0))</f>
        <v>skeynd9o@narod.ru</v>
      </c>
      <c r="H350" s="2" t="str">
        <f>_xlfn.XLOOKUP(C350,customers!$A$2:$A$1001,customers!$G$2:$G$1001,,0)</f>
        <v>United States</v>
      </c>
      <c r="I350" t="str">
        <f>_xlfn.XLOOKUP(D350,products!$A$2:$A$49,products!$B$2:$B$49,,0)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6"/>
        <v>204.92999999999995</v>
      </c>
      <c r="N350" t="str">
        <f t="shared" si="17"/>
        <v>Excelsa</v>
      </c>
      <c r="O350" t="str">
        <f t="shared" si="15"/>
        <v>Light</v>
      </c>
      <c r="P350" t="str">
        <f>_xlfn.XLOOKUP(OrdersTable[[#This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IF(_xlfn.XLOOKUP(orders!C351,customers!$A$2:$A$1001,customers!$C$2:$C$1001,,0)=0," ",_xlfn.XLOOKUP(orders!C351,customers!$A$2:$A$1001,customers!$C$2:$C$1001,,0))</f>
        <v>ddaveridge9p@arstechnica.com</v>
      </c>
      <c r="H351" s="2" t="str">
        <f>_xlfn.XLOOKUP(C351,customers!$A$2:$A$1001,customers!$G$2:$G$1001,,0)</f>
        <v>United States</v>
      </c>
      <c r="I351" t="str">
        <f>_xlfn.XLOOKUP(D351,products!$A$2:$A$49,products!$B$2:$B$49,,0)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6"/>
        <v>14.339999999999998</v>
      </c>
      <c r="N351" t="str">
        <f t="shared" si="17"/>
        <v>Robusta</v>
      </c>
      <c r="O351" t="str">
        <f t="shared" si="15"/>
        <v>Light</v>
      </c>
      <c r="P351" t="str">
        <f>_xlfn.XLOOKUP(OrdersTable[[#This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IF(_xlfn.XLOOKUP(orders!C352,customers!$A$2:$A$1001,customers!$C$2:$C$1001,,0)=0," ",_xlfn.XLOOKUP(orders!C352,customers!$A$2:$A$1001,customers!$C$2:$C$1001,,0))</f>
        <v>jawdry9q@utexas.edu</v>
      </c>
      <c r="H352" s="2" t="str">
        <f>_xlfn.XLOOKUP(C352,customers!$A$2:$A$1001,customers!$G$2:$G$1001,,0)</f>
        <v>United States</v>
      </c>
      <c r="I352" t="str">
        <f>_xlfn.XLOOKUP(D352,products!$A$2:$A$49,products!$B$2:$B$49,,0)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6"/>
        <v>23.88</v>
      </c>
      <c r="N352" t="str">
        <f t="shared" si="17"/>
        <v>Arabica</v>
      </c>
      <c r="O352" t="str">
        <f t="shared" si="15"/>
        <v>Dark</v>
      </c>
      <c r="P352" t="str">
        <f>_xlfn.XLOOKUP(OrdersTable[[#This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IF(_xlfn.XLOOKUP(orders!C353,customers!$A$2:$A$1001,customers!$C$2:$C$1001,,0)=0," ",_xlfn.XLOOKUP(orders!C353,customers!$A$2:$A$1001,customers!$C$2:$C$1001,,0))</f>
        <v>eryles9r@fastcompany.com</v>
      </c>
      <c r="H353" s="2" t="str">
        <f>_xlfn.XLOOKUP(C353,customers!$A$2:$A$1001,customers!$G$2:$G$1001,,0)</f>
        <v>United States</v>
      </c>
      <c r="I353" t="str">
        <f>_xlfn.XLOOKUP(D353,products!$A$2:$A$49,products!$B$2:$B$49,,0)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6"/>
        <v>22.5</v>
      </c>
      <c r="N353" t="str">
        <f t="shared" si="17"/>
        <v>Arabica</v>
      </c>
      <c r="O353" t="str">
        <f t="shared" si="15"/>
        <v>Medium</v>
      </c>
      <c r="P353" t="str">
        <f>_xlfn.XLOOKUP(OrdersTable[[#This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IF(_xlfn.XLOOKUP(orders!C354,customers!$A$2:$A$1001,customers!$C$2:$C$1001,,0)=0," ",_xlfn.XLOOKUP(orders!C354,customers!$A$2:$A$1001,customers!$C$2:$C$1001,,0))</f>
        <v xml:space="preserve"> </v>
      </c>
      <c r="H354" s="2" t="str">
        <f>_xlfn.XLOOKUP(C354,customers!$A$2:$A$1001,customers!$G$2:$G$1001,,0)</f>
        <v>United States</v>
      </c>
      <c r="I354" t="str">
        <f>_xlfn.XLOOKUP(D354,products!$A$2:$A$49,products!$B$2:$B$49,,0)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6"/>
        <v>36.450000000000003</v>
      </c>
      <c r="N354" t="str">
        <f t="shared" si="17"/>
        <v>Excelsa</v>
      </c>
      <c r="O354" t="str">
        <f t="shared" si="15"/>
        <v>Dark</v>
      </c>
      <c r="P354" t="str">
        <f>_xlfn.XLOOKUP(OrdersTable[[#This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IF(_xlfn.XLOOKUP(orders!C355,customers!$A$2:$A$1001,customers!$C$2:$C$1001,,0)=0," ",_xlfn.XLOOKUP(orders!C355,customers!$A$2:$A$1001,customers!$C$2:$C$1001,,0))</f>
        <v xml:space="preserve"> </v>
      </c>
      <c r="H355" s="2" t="str">
        <f>_xlfn.XLOOKUP(C355,customers!$A$2:$A$1001,customers!$G$2:$G$1001,,0)</f>
        <v>United States</v>
      </c>
      <c r="I355" t="str">
        <f>_xlfn.XLOOKUP(D355,products!$A$2:$A$49,products!$B$2:$B$49,,0)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6"/>
        <v>27</v>
      </c>
      <c r="N355" t="str">
        <f t="shared" si="17"/>
        <v>Arabica</v>
      </c>
      <c r="O355" t="str">
        <f t="shared" si="15"/>
        <v>Medium</v>
      </c>
      <c r="P355" t="str">
        <f>_xlfn.XLOOKUP(OrdersTable[[#This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IF(_xlfn.XLOOKUP(orders!C356,customers!$A$2:$A$1001,customers!$C$2:$C$1001,,0)=0," ",_xlfn.XLOOKUP(orders!C356,customers!$A$2:$A$1001,customers!$C$2:$C$1001,,0))</f>
        <v>jcaldicott9u@usda.gov</v>
      </c>
      <c r="H356" s="2" t="str">
        <f>_xlfn.XLOOKUP(C356,customers!$A$2:$A$1001,customers!$G$2:$G$1001,,0)</f>
        <v>United States</v>
      </c>
      <c r="I356" t="str">
        <f>_xlfn.XLOOKUP(D356,products!$A$2:$A$49,products!$B$2:$B$49,,0)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6"/>
        <v>155.24999999999997</v>
      </c>
      <c r="N356" t="str">
        <f t="shared" si="17"/>
        <v>Arabica</v>
      </c>
      <c r="O356" t="str">
        <f t="shared" si="15"/>
        <v>Medium</v>
      </c>
      <c r="P356" t="str">
        <f>_xlfn.XLOOKUP(OrdersTable[[#This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IF(_xlfn.XLOOKUP(orders!C357,customers!$A$2:$A$1001,customers!$C$2:$C$1001,,0)=0," ",_xlfn.XLOOKUP(orders!C357,customers!$A$2:$A$1001,customers!$C$2:$C$1001,,0))</f>
        <v>mvedmore9v@a8.net</v>
      </c>
      <c r="H357" s="2" t="str">
        <f>_xlfn.XLOOKUP(C357,customers!$A$2:$A$1001,customers!$G$2:$G$1001,,0)</f>
        <v>United States</v>
      </c>
      <c r="I357" t="str">
        <f>_xlfn.XLOOKUP(D357,products!$A$2:$A$49,products!$B$2:$B$49,,0)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6"/>
        <v>114.42499999999998</v>
      </c>
      <c r="N357" t="str">
        <f t="shared" si="17"/>
        <v>Arabica</v>
      </c>
      <c r="O357" t="str">
        <f t="shared" si="15"/>
        <v>Dark</v>
      </c>
      <c r="P357" t="str">
        <f>_xlfn.XLOOKUP(OrdersTable[[#This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IF(_xlfn.XLOOKUP(orders!C358,customers!$A$2:$A$1001,customers!$C$2:$C$1001,,0)=0," ",_xlfn.XLOOKUP(orders!C358,customers!$A$2:$A$1001,customers!$C$2:$C$1001,,0))</f>
        <v>wromao9w@chronoengine.com</v>
      </c>
      <c r="H358" s="2" t="str">
        <f>_xlfn.XLOOKUP(C358,customers!$A$2:$A$1001,customers!$G$2:$G$1001,,0)</f>
        <v>United States</v>
      </c>
      <c r="I358" t="str">
        <f>_xlfn.XLOOKUP(D358,products!$A$2:$A$49,products!$B$2:$B$49,,0)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6"/>
        <v>51.8</v>
      </c>
      <c r="N358" t="str">
        <f t="shared" si="17"/>
        <v>Liberica</v>
      </c>
      <c r="O358" t="str">
        <f t="shared" si="15"/>
        <v>Dark</v>
      </c>
      <c r="P358" t="str">
        <f>_xlfn.XLOOKUP(OrdersTable[[#This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IF(_xlfn.XLOOKUP(orders!C359,customers!$A$2:$A$1001,customers!$C$2:$C$1001,,0)=0," ",_xlfn.XLOOKUP(orders!C359,customers!$A$2:$A$1001,customers!$C$2:$C$1001,,0))</f>
        <v xml:space="preserve"> </v>
      </c>
      <c r="H359" s="2" t="str">
        <f>_xlfn.XLOOKUP(C359,customers!$A$2:$A$1001,customers!$G$2:$G$1001,,0)</f>
        <v>United States</v>
      </c>
      <c r="I359" t="str">
        <f>_xlfn.XLOOKUP(D359,products!$A$2:$A$49,products!$B$2:$B$49,,0)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6"/>
        <v>155.24999999999997</v>
      </c>
      <c r="N359" t="str">
        <f t="shared" si="17"/>
        <v>Arabica</v>
      </c>
      <c r="O359" t="str">
        <f t="shared" si="15"/>
        <v>Medium</v>
      </c>
      <c r="P359" t="str">
        <f>_xlfn.XLOOKUP(OrdersTable[[#This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IF(_xlfn.XLOOKUP(orders!C360,customers!$A$2:$A$1001,customers!$C$2:$C$1001,,0)=0," ",_xlfn.XLOOKUP(orders!C360,customers!$A$2:$A$1001,customers!$C$2:$C$1001,,0))</f>
        <v>tcotmore9y@amazonaws.com</v>
      </c>
      <c r="H360" s="2" t="str">
        <f>_xlfn.XLOOKUP(C360,customers!$A$2:$A$1001,customers!$G$2:$G$1001,,0)</f>
        <v>United States</v>
      </c>
      <c r="I360" t="str">
        <f>_xlfn.XLOOKUP(D360,products!$A$2:$A$49,products!$B$2:$B$49,,0)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6"/>
        <v>29.784999999999997</v>
      </c>
      <c r="N360" t="str">
        <f t="shared" si="17"/>
        <v>Arabica</v>
      </c>
      <c r="O360" t="str">
        <f t="shared" si="15"/>
        <v>Light</v>
      </c>
      <c r="P360" t="str">
        <f>_xlfn.XLOOKUP(OrdersTable[[#This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IF(_xlfn.XLOOKUP(orders!C361,customers!$A$2:$A$1001,customers!$C$2:$C$1001,,0)=0," ",_xlfn.XLOOKUP(orders!C361,customers!$A$2:$A$1001,customers!$C$2:$C$1001,,0))</f>
        <v>yskipsey9z@spotify.com</v>
      </c>
      <c r="H361" s="2" t="str">
        <f>_xlfn.XLOOKUP(C361,customers!$A$2:$A$1001,customers!$G$2:$G$1001,,0)</f>
        <v>United Kingdom</v>
      </c>
      <c r="I361" t="str">
        <f>_xlfn.XLOOKUP(D361,products!$A$2:$A$49,products!$B$2:$B$49,,0)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6"/>
        <v>21.509999999999998</v>
      </c>
      <c r="N361" t="str">
        <f t="shared" si="17"/>
        <v>Robusta</v>
      </c>
      <c r="O361" t="str">
        <f t="shared" si="15"/>
        <v>Light</v>
      </c>
      <c r="P361" t="str">
        <f>_xlfn.XLOOKUP(OrdersTable[[#This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IF(_xlfn.XLOOKUP(orders!C362,customers!$A$2:$A$1001,customers!$C$2:$C$1001,,0)=0," ",_xlfn.XLOOKUP(orders!C362,customers!$A$2:$A$1001,customers!$C$2:$C$1001,,0))</f>
        <v>ncorpsa0@gmpg.org</v>
      </c>
      <c r="H362" s="2" t="str">
        <f>_xlfn.XLOOKUP(C362,customers!$A$2:$A$1001,customers!$G$2:$G$1001,,0)</f>
        <v>United States</v>
      </c>
      <c r="I362" t="str">
        <f>_xlfn.XLOOKUP(D362,products!$A$2:$A$49,products!$B$2:$B$49,,0)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6"/>
        <v>41.169999999999995</v>
      </c>
      <c r="N362" t="str">
        <f t="shared" si="17"/>
        <v>Robusta</v>
      </c>
      <c r="O362" t="str">
        <f t="shared" si="15"/>
        <v>Dark</v>
      </c>
      <c r="P362" t="str">
        <f>_xlfn.XLOOKUP(OrdersTable[[#This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IF(_xlfn.XLOOKUP(orders!C363,customers!$A$2:$A$1001,customers!$C$2:$C$1001,,0)=0," ",_xlfn.XLOOKUP(orders!C363,customers!$A$2:$A$1001,customers!$C$2:$C$1001,,0))</f>
        <v>ncorpsa0@gmpg.org</v>
      </c>
      <c r="H363" s="2" t="str">
        <f>_xlfn.XLOOKUP(C363,customers!$A$2:$A$1001,customers!$G$2:$G$1001,,0)</f>
        <v>United States</v>
      </c>
      <c r="I363" t="str">
        <f>_xlfn.XLOOKUP(D363,products!$A$2:$A$49,products!$B$2:$B$49,,0)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6"/>
        <v>5.97</v>
      </c>
      <c r="N363" t="str">
        <f t="shared" si="17"/>
        <v>Robusta</v>
      </c>
      <c r="O363" t="str">
        <f t="shared" si="15"/>
        <v>Medium</v>
      </c>
      <c r="P363" t="str">
        <f>_xlfn.XLOOKUP(OrdersTable[[#This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IF(_xlfn.XLOOKUP(orders!C364,customers!$A$2:$A$1001,customers!$C$2:$C$1001,,0)=0," ",_xlfn.XLOOKUP(orders!C364,customers!$A$2:$A$1001,customers!$C$2:$C$1001,,0))</f>
        <v>fbabbera2@stanford.edu</v>
      </c>
      <c r="H364" s="2" t="str">
        <f>_xlfn.XLOOKUP(C364,customers!$A$2:$A$1001,customers!$G$2:$G$1001,,0)</f>
        <v>United States</v>
      </c>
      <c r="I364" t="str">
        <f>_xlfn.XLOOKUP(D364,products!$A$2:$A$49,products!$B$2:$B$49,,0)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6"/>
        <v>74.25</v>
      </c>
      <c r="N364" t="str">
        <f t="shared" si="17"/>
        <v>Excelsa</v>
      </c>
      <c r="O364" t="str">
        <f t="shared" si="15"/>
        <v>Light</v>
      </c>
      <c r="P364" t="str">
        <f>_xlfn.XLOOKUP(OrdersTable[[#This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IF(_xlfn.XLOOKUP(orders!C365,customers!$A$2:$A$1001,customers!$C$2:$C$1001,,0)=0," ",_xlfn.XLOOKUP(orders!C365,customers!$A$2:$A$1001,customers!$C$2:$C$1001,,0))</f>
        <v>kloxtona3@opensource.org</v>
      </c>
      <c r="H365" s="2" t="str">
        <f>_xlfn.XLOOKUP(C365,customers!$A$2:$A$1001,customers!$G$2:$G$1001,,0)</f>
        <v>United States</v>
      </c>
      <c r="I365" t="str">
        <f>_xlfn.XLOOKUP(D365,products!$A$2:$A$49,products!$B$2:$B$49,,0)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6"/>
        <v>87.300000000000011</v>
      </c>
      <c r="N365" t="str">
        <f t="shared" si="17"/>
        <v>Liberica</v>
      </c>
      <c r="O365" t="str">
        <f t="shared" si="15"/>
        <v>Medium</v>
      </c>
      <c r="P365" t="str">
        <f>_xlfn.XLOOKUP(OrdersTable[[#This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IF(_xlfn.XLOOKUP(orders!C366,customers!$A$2:$A$1001,customers!$C$2:$C$1001,,0)=0," ",_xlfn.XLOOKUP(orders!C366,customers!$A$2:$A$1001,customers!$C$2:$C$1001,,0))</f>
        <v>ptoffula4@posterous.com</v>
      </c>
      <c r="H366" s="2" t="str">
        <f>_xlfn.XLOOKUP(C366,customers!$A$2:$A$1001,customers!$G$2:$G$1001,,0)</f>
        <v>United States</v>
      </c>
      <c r="I366" t="str">
        <f>_xlfn.XLOOKUP(D366,products!$A$2:$A$49,products!$B$2:$B$49,,0)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6"/>
        <v>72.900000000000006</v>
      </c>
      <c r="N366" t="str">
        <f t="shared" si="17"/>
        <v>Excelsa</v>
      </c>
      <c r="O366" t="str">
        <f t="shared" si="15"/>
        <v>Dark</v>
      </c>
      <c r="P366" t="str">
        <f>_xlfn.XLOOKUP(OrdersTable[[#This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IF(_xlfn.XLOOKUP(orders!C367,customers!$A$2:$A$1001,customers!$C$2:$C$1001,,0)=0," ",_xlfn.XLOOKUP(orders!C367,customers!$A$2:$A$1001,customers!$C$2:$C$1001,,0))</f>
        <v>cgwinnetta5@behance.net</v>
      </c>
      <c r="H367" s="2" t="str">
        <f>_xlfn.XLOOKUP(C367,customers!$A$2:$A$1001,customers!$G$2:$G$1001,,0)</f>
        <v>United States</v>
      </c>
      <c r="I367" t="str">
        <f>_xlfn.XLOOKUP(D367,products!$A$2:$A$49,products!$B$2:$B$49,,0)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6"/>
        <v>7.77</v>
      </c>
      <c r="N367" t="str">
        <f t="shared" si="17"/>
        <v>Liberica</v>
      </c>
      <c r="O367" t="str">
        <f t="shared" si="15"/>
        <v>Dark</v>
      </c>
      <c r="P367" t="str">
        <f>_xlfn.XLOOKUP(OrdersTable[[#This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IF(_xlfn.XLOOKUP(orders!C368,customers!$A$2:$A$1001,customers!$C$2:$C$1001,,0)=0," ",_xlfn.XLOOKUP(orders!C368,customers!$A$2:$A$1001,customers!$C$2:$C$1001,,0))</f>
        <v xml:space="preserve"> </v>
      </c>
      <c r="H368" s="2" t="str">
        <f>_xlfn.XLOOKUP(C368,customers!$A$2:$A$1001,customers!$G$2:$G$1001,,0)</f>
        <v>United States</v>
      </c>
      <c r="I368" t="str">
        <f>_xlfn.XLOOKUP(D368,products!$A$2:$A$49,products!$B$2:$B$49,,0)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6"/>
        <v>43.74</v>
      </c>
      <c r="N368" t="str">
        <f t="shared" si="17"/>
        <v>Excelsa</v>
      </c>
      <c r="O368" t="str">
        <f t="shared" si="15"/>
        <v>Dark</v>
      </c>
      <c r="P368" t="str">
        <f>_xlfn.XLOOKUP(OrdersTable[[#This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IF(_xlfn.XLOOKUP(orders!C369,customers!$A$2:$A$1001,customers!$C$2:$C$1001,,0)=0," ",_xlfn.XLOOKUP(orders!C369,customers!$A$2:$A$1001,customers!$C$2:$C$1001,,0))</f>
        <v xml:space="preserve"> </v>
      </c>
      <c r="H369" s="2" t="str">
        <f>_xlfn.XLOOKUP(C369,customers!$A$2:$A$1001,customers!$G$2:$G$1001,,0)</f>
        <v>United States</v>
      </c>
      <c r="I369" t="str">
        <f>_xlfn.XLOOKUP(D369,products!$A$2:$A$49,products!$B$2:$B$49,,0)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6"/>
        <v>8.73</v>
      </c>
      <c r="N369" t="str">
        <f t="shared" si="17"/>
        <v>Liberica</v>
      </c>
      <c r="O369" t="str">
        <f t="shared" si="15"/>
        <v>Medium</v>
      </c>
      <c r="P369" t="str">
        <f>_xlfn.XLOOKUP(OrdersTable[[#This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IF(_xlfn.XLOOKUP(orders!C370,customers!$A$2:$A$1001,customers!$C$2:$C$1001,,0)=0," ",_xlfn.XLOOKUP(orders!C370,customers!$A$2:$A$1001,customers!$C$2:$C$1001,,0))</f>
        <v>lflaoniera8@wordpress.org</v>
      </c>
      <c r="H370" s="2" t="str">
        <f>_xlfn.XLOOKUP(C370,customers!$A$2:$A$1001,customers!$G$2:$G$1001,,0)</f>
        <v>United States</v>
      </c>
      <c r="I370" t="str">
        <f>_xlfn.XLOOKUP(D370,products!$A$2:$A$49,products!$B$2:$B$49,,0)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6"/>
        <v>63.249999999999993</v>
      </c>
      <c r="N370" t="str">
        <f t="shared" si="17"/>
        <v>Excelsa</v>
      </c>
      <c r="O370" t="str">
        <f t="shared" si="15"/>
        <v>Medium</v>
      </c>
      <c r="P370" t="str">
        <f>_xlfn.XLOOKUP(OrdersTable[[#This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IF(_xlfn.XLOOKUP(orders!C371,customers!$A$2:$A$1001,customers!$C$2:$C$1001,,0)=0," ",_xlfn.XLOOKUP(orders!C371,customers!$A$2:$A$1001,customers!$C$2:$C$1001,,0))</f>
        <v xml:space="preserve"> </v>
      </c>
      <c r="H371" s="2" t="str">
        <f>_xlfn.XLOOKUP(C371,customers!$A$2:$A$1001,customers!$G$2:$G$1001,,0)</f>
        <v>United States</v>
      </c>
      <c r="I371" t="str">
        <f>_xlfn.XLOOKUP(D371,products!$A$2:$A$49,products!$B$2:$B$49,,0)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6"/>
        <v>8.91</v>
      </c>
      <c r="N371" t="str">
        <f t="shared" si="17"/>
        <v>Excelsa</v>
      </c>
      <c r="O371" t="str">
        <f t="shared" si="15"/>
        <v>Light</v>
      </c>
      <c r="P371" t="str">
        <f>_xlfn.XLOOKUP(OrdersTable[[#This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IF(_xlfn.XLOOKUP(orders!C372,customers!$A$2:$A$1001,customers!$C$2:$C$1001,,0)=0," ",_xlfn.XLOOKUP(orders!C372,customers!$A$2:$A$1001,customers!$C$2:$C$1001,,0))</f>
        <v>ccatchesideaa@macromedia.com</v>
      </c>
      <c r="H372" s="2" t="str">
        <f>_xlfn.XLOOKUP(C372,customers!$A$2:$A$1001,customers!$G$2:$G$1001,,0)</f>
        <v>United States</v>
      </c>
      <c r="I372" t="str">
        <f>_xlfn.XLOOKUP(D372,products!$A$2:$A$49,products!$B$2:$B$49,,0)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6"/>
        <v>24.3</v>
      </c>
      <c r="N372" t="str">
        <f t="shared" si="17"/>
        <v>Excelsa</v>
      </c>
      <c r="O372" t="str">
        <f t="shared" si="15"/>
        <v>Dark</v>
      </c>
      <c r="P372" t="str">
        <f>_xlfn.XLOOKUP(OrdersTable[[#This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IF(_xlfn.XLOOKUP(orders!C373,customers!$A$2:$A$1001,customers!$C$2:$C$1001,,0)=0," ",_xlfn.XLOOKUP(orders!C373,customers!$A$2:$A$1001,customers!$C$2:$C$1001,,0))</f>
        <v>cgibbonsonab@accuweather.com</v>
      </c>
      <c r="H373" s="2" t="str">
        <f>_xlfn.XLOOKUP(C373,customers!$A$2:$A$1001,customers!$G$2:$G$1001,,0)</f>
        <v>United States</v>
      </c>
      <c r="I373" t="str">
        <f>_xlfn.XLOOKUP(D373,products!$A$2:$A$49,products!$B$2:$B$49,,0)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6"/>
        <v>46.62</v>
      </c>
      <c r="N373" t="str">
        <f t="shared" si="17"/>
        <v>Arabica</v>
      </c>
      <c r="O373" t="str">
        <f t="shared" si="15"/>
        <v>Light</v>
      </c>
      <c r="P373" t="str">
        <f>_xlfn.XLOOKUP(OrdersTable[[#This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IF(_xlfn.XLOOKUP(orders!C374,customers!$A$2:$A$1001,customers!$C$2:$C$1001,,0)=0," ",_xlfn.XLOOKUP(orders!C374,customers!$A$2:$A$1001,customers!$C$2:$C$1001,,0))</f>
        <v>tfarraac@behance.net</v>
      </c>
      <c r="H374" s="2" t="str">
        <f>_xlfn.XLOOKUP(C374,customers!$A$2:$A$1001,customers!$G$2:$G$1001,,0)</f>
        <v>United States</v>
      </c>
      <c r="I374" t="str">
        <f>_xlfn.XLOOKUP(D374,products!$A$2:$A$49,products!$B$2:$B$49,,0)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6"/>
        <v>43.019999999999996</v>
      </c>
      <c r="N374" t="str">
        <f t="shared" si="17"/>
        <v>Robusta</v>
      </c>
      <c r="O374" t="str">
        <f t="shared" si="15"/>
        <v>Light</v>
      </c>
      <c r="P374" t="str">
        <f>_xlfn.XLOOKUP(OrdersTable[[#This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IF(_xlfn.XLOOKUP(orders!C375,customers!$A$2:$A$1001,customers!$C$2:$C$1001,,0)=0," ",_xlfn.XLOOKUP(orders!C375,customers!$A$2:$A$1001,customers!$C$2:$C$1001,,0))</f>
        <v xml:space="preserve"> </v>
      </c>
      <c r="H375" s="2" t="str">
        <f>_xlfn.XLOOKUP(C375,customers!$A$2:$A$1001,customers!$G$2:$G$1001,,0)</f>
        <v>Ireland</v>
      </c>
      <c r="I375" t="str">
        <f>_xlfn.XLOOKUP(D375,products!$A$2:$A$49,products!$B$2:$B$49,,0)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6"/>
        <v>17.91</v>
      </c>
      <c r="N375" t="str">
        <f t="shared" si="17"/>
        <v>Arabica</v>
      </c>
      <c r="O375" t="str">
        <f t="shared" si="15"/>
        <v>Dark</v>
      </c>
      <c r="P375" t="str">
        <f>_xlfn.XLOOKUP(OrdersTable[[#This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IF(_xlfn.XLOOKUP(orders!C376,customers!$A$2:$A$1001,customers!$C$2:$C$1001,,0)=0," ",_xlfn.XLOOKUP(orders!C376,customers!$A$2:$A$1001,customers!$C$2:$C$1001,,0))</f>
        <v>gbamfieldae@yellowpages.com</v>
      </c>
      <c r="H376" s="2" t="str">
        <f>_xlfn.XLOOKUP(C376,customers!$A$2:$A$1001,customers!$G$2:$G$1001,,0)</f>
        <v>United States</v>
      </c>
      <c r="I376" t="str">
        <f>_xlfn.XLOOKUP(D376,products!$A$2:$A$49,products!$B$2:$B$49,,0)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6"/>
        <v>38.04</v>
      </c>
      <c r="N376" t="str">
        <f t="shared" si="17"/>
        <v>Liberica</v>
      </c>
      <c r="O376" t="str">
        <f t="shared" si="15"/>
        <v>Light</v>
      </c>
      <c r="P376" t="str">
        <f>_xlfn.XLOOKUP(OrdersTable[[#This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IF(_xlfn.XLOOKUP(orders!C377,customers!$A$2:$A$1001,customers!$C$2:$C$1001,,0)=0," ",_xlfn.XLOOKUP(orders!C377,customers!$A$2:$A$1001,customers!$C$2:$C$1001,,0))</f>
        <v>whollingdaleaf@about.me</v>
      </c>
      <c r="H377" s="2" t="str">
        <f>_xlfn.XLOOKUP(C377,customers!$A$2:$A$1001,customers!$G$2:$G$1001,,0)</f>
        <v>United States</v>
      </c>
      <c r="I377" t="str">
        <f>_xlfn.XLOOKUP(D377,products!$A$2:$A$49,products!$B$2:$B$49,,0)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6"/>
        <v>6.75</v>
      </c>
      <c r="N377" t="str">
        <f t="shared" si="17"/>
        <v>Arabica</v>
      </c>
      <c r="O377" t="str">
        <f t="shared" si="15"/>
        <v>Medium</v>
      </c>
      <c r="P377" t="str">
        <f>_xlfn.XLOOKUP(OrdersTable[[#This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IF(_xlfn.XLOOKUP(orders!C378,customers!$A$2:$A$1001,customers!$C$2:$C$1001,,0)=0," ",_xlfn.XLOOKUP(orders!C378,customers!$A$2:$A$1001,customers!$C$2:$C$1001,,0))</f>
        <v>jdeag@xrea.com</v>
      </c>
      <c r="H378" s="2" t="str">
        <f>_xlfn.XLOOKUP(C378,customers!$A$2:$A$1001,customers!$G$2:$G$1001,,0)</f>
        <v>United States</v>
      </c>
      <c r="I378" t="str">
        <f>_xlfn.XLOOKUP(D378,products!$A$2:$A$49,products!$B$2:$B$49,,0)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6"/>
        <v>5.97</v>
      </c>
      <c r="N378" t="str">
        <f t="shared" si="17"/>
        <v>Robusta</v>
      </c>
      <c r="O378" t="str">
        <f t="shared" si="15"/>
        <v>Medium</v>
      </c>
      <c r="P378" t="str">
        <f>_xlfn.XLOOKUP(OrdersTable[[#This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IF(_xlfn.XLOOKUP(orders!C379,customers!$A$2:$A$1001,customers!$C$2:$C$1001,,0)=0," ",_xlfn.XLOOKUP(orders!C379,customers!$A$2:$A$1001,customers!$C$2:$C$1001,,0))</f>
        <v>vskulletah@tinyurl.com</v>
      </c>
      <c r="H379" s="2" t="str">
        <f>_xlfn.XLOOKUP(C379,customers!$A$2:$A$1001,customers!$G$2:$G$1001,,0)</f>
        <v>Ireland</v>
      </c>
      <c r="I379" t="str">
        <f>_xlfn.XLOOKUP(D379,products!$A$2:$A$49,products!$B$2:$B$49,,0)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6"/>
        <v>8.0549999999999997</v>
      </c>
      <c r="N379" t="str">
        <f t="shared" si="17"/>
        <v>Robusta</v>
      </c>
      <c r="O379" t="str">
        <f t="shared" si="15"/>
        <v>Dark</v>
      </c>
      <c r="P379" t="str">
        <f>_xlfn.XLOOKUP(OrdersTable[[#This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IF(_xlfn.XLOOKUP(orders!C380,customers!$A$2:$A$1001,customers!$C$2:$C$1001,,0)=0," ",_xlfn.XLOOKUP(orders!C380,customers!$A$2:$A$1001,customers!$C$2:$C$1001,,0))</f>
        <v>jrudeforthai@wunderground.com</v>
      </c>
      <c r="H380" s="2" t="str">
        <f>_xlfn.XLOOKUP(C380,customers!$A$2:$A$1001,customers!$G$2:$G$1001,,0)</f>
        <v>Ireland</v>
      </c>
      <c r="I380" t="str">
        <f>_xlfn.XLOOKUP(D380,products!$A$2:$A$49,products!$B$2:$B$49,,0)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6"/>
        <v>23.31</v>
      </c>
      <c r="N380" t="str">
        <f t="shared" si="17"/>
        <v>Arabica</v>
      </c>
      <c r="O380" t="str">
        <f t="shared" si="15"/>
        <v>Light</v>
      </c>
      <c r="P380" t="str">
        <f>_xlfn.XLOOKUP(OrdersTable[[#This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IF(_xlfn.XLOOKUP(orders!C381,customers!$A$2:$A$1001,customers!$C$2:$C$1001,,0)=0," ",_xlfn.XLOOKUP(orders!C381,customers!$A$2:$A$1001,customers!$C$2:$C$1001,,0))</f>
        <v>atomaszewskiaj@answers.com</v>
      </c>
      <c r="H381" s="2" t="str">
        <f>_xlfn.XLOOKUP(C381,customers!$A$2:$A$1001,customers!$G$2:$G$1001,,0)</f>
        <v>United Kingdom</v>
      </c>
      <c r="I381" t="str">
        <f>_xlfn.XLOOKUP(D381,products!$A$2:$A$49,products!$B$2:$B$49,,0)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6"/>
        <v>43.019999999999996</v>
      </c>
      <c r="N381" t="str">
        <f t="shared" si="17"/>
        <v>Robusta</v>
      </c>
      <c r="O381" t="str">
        <f t="shared" si="15"/>
        <v>Light</v>
      </c>
      <c r="P381" t="str">
        <f>_xlfn.XLOOKUP(OrdersTable[[#This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IF(_xlfn.XLOOKUP(orders!C382,customers!$A$2:$A$1001,customers!$C$2:$C$1001,,0)=0," ",_xlfn.XLOOKUP(orders!C382,customers!$A$2:$A$1001,customers!$C$2:$C$1001,,0))</f>
        <v xml:space="preserve"> </v>
      </c>
      <c r="H382" s="2" t="str">
        <f>_xlfn.XLOOKUP(C382,customers!$A$2:$A$1001,customers!$G$2:$G$1001,,0)</f>
        <v>United States</v>
      </c>
      <c r="I382" t="str">
        <f>_xlfn.XLOOKUP(D382,products!$A$2:$A$49,products!$B$2:$B$49,,0)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6"/>
        <v>23.31</v>
      </c>
      <c r="N382" t="str">
        <f t="shared" si="17"/>
        <v>Liberica</v>
      </c>
      <c r="O382" t="str">
        <f t="shared" si="15"/>
        <v>Dark</v>
      </c>
      <c r="P382" t="str">
        <f>_xlfn.XLOOKUP(OrdersTable[[#This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IF(_xlfn.XLOOKUP(orders!C383,customers!$A$2:$A$1001,customers!$C$2:$C$1001,,0)=0," ",_xlfn.XLOOKUP(orders!C383,customers!$A$2:$A$1001,customers!$C$2:$C$1001,,0))</f>
        <v>pbessal@qq.com</v>
      </c>
      <c r="H383" s="2" t="str">
        <f>_xlfn.XLOOKUP(C383,customers!$A$2:$A$1001,customers!$G$2:$G$1001,,0)</f>
        <v>United States</v>
      </c>
      <c r="I383" t="str">
        <f>_xlfn.XLOOKUP(D383,products!$A$2:$A$49,products!$B$2:$B$49,,0)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6"/>
        <v>14.924999999999999</v>
      </c>
      <c r="N383" t="str">
        <f t="shared" si="17"/>
        <v>Arabica</v>
      </c>
      <c r="O383" t="str">
        <f t="shared" si="15"/>
        <v>Dark</v>
      </c>
      <c r="P383" t="str">
        <f>_xlfn.XLOOKUP(OrdersTable[[#This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IF(_xlfn.XLOOKUP(orders!C384,customers!$A$2:$A$1001,customers!$C$2:$C$1001,,0)=0," ",_xlfn.XLOOKUP(orders!C384,customers!$A$2:$A$1001,customers!$C$2:$C$1001,,0))</f>
        <v>ewindressam@marketwatch.com</v>
      </c>
      <c r="H384" s="2" t="str">
        <f>_xlfn.XLOOKUP(C384,customers!$A$2:$A$1001,customers!$G$2:$G$1001,,0)</f>
        <v>United States</v>
      </c>
      <c r="I384" t="str">
        <f>_xlfn.XLOOKUP(D384,products!$A$2:$A$49,products!$B$2:$B$49,,0)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6"/>
        <v>21.87</v>
      </c>
      <c r="N384" t="str">
        <f t="shared" si="17"/>
        <v>Excelsa</v>
      </c>
      <c r="O384" t="str">
        <f t="shared" si="15"/>
        <v>Dark</v>
      </c>
      <c r="P384" t="str">
        <f>_xlfn.XLOOKUP(OrdersTable[[#This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IF(_xlfn.XLOOKUP(orders!C385,customers!$A$2:$A$1001,customers!$C$2:$C$1001,,0)=0," ",_xlfn.XLOOKUP(orders!C385,customers!$A$2:$A$1001,customers!$C$2:$C$1001,,0))</f>
        <v xml:space="preserve"> </v>
      </c>
      <c r="H385" s="2" t="str">
        <f>_xlfn.XLOOKUP(C385,customers!$A$2:$A$1001,customers!$G$2:$G$1001,,0)</f>
        <v>United States</v>
      </c>
      <c r="I385" t="str">
        <f>_xlfn.XLOOKUP(D385,products!$A$2:$A$49,products!$B$2:$B$49,,0)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6"/>
        <v>53.46</v>
      </c>
      <c r="N385" t="str">
        <f t="shared" si="17"/>
        <v>Excelsa</v>
      </c>
      <c r="O385" t="str">
        <f t="shared" si="15"/>
        <v>Light</v>
      </c>
      <c r="P385" t="str">
        <f>_xlfn.XLOOKUP(OrdersTable[[#This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IF(_xlfn.XLOOKUP(orders!C386,customers!$A$2:$A$1001,customers!$C$2:$C$1001,,0)=0," ",_xlfn.XLOOKUP(orders!C386,customers!$A$2:$A$1001,customers!$C$2:$C$1001,,0))</f>
        <v xml:space="preserve"> </v>
      </c>
      <c r="H386" s="2" t="str">
        <f>_xlfn.XLOOKUP(C386,customers!$A$2:$A$1001,customers!$G$2:$G$1001,,0)</f>
        <v>United States</v>
      </c>
      <c r="I386" t="str">
        <f>_xlfn.XLOOKUP(D386,products!$A$2:$A$49,products!$B$2:$B$49,,0)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6"/>
        <v>119.13999999999999</v>
      </c>
      <c r="N386" t="str">
        <f t="shared" si="17"/>
        <v>Arabica</v>
      </c>
      <c r="O386" t="str">
        <f t="shared" ref="O386:O449" si="18">IF(J386="M","Medium",IF(J386="L","Light",IF(J386="D","Dark","")))</f>
        <v>Light</v>
      </c>
      <c r="P386" t="str">
        <f>_xlfn.XLOOKUP(OrdersTable[[#This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IF(_xlfn.XLOOKUP(orders!C387,customers!$A$2:$A$1001,customers!$C$2:$C$1001,,0)=0," ",_xlfn.XLOOKUP(orders!C387,customers!$A$2:$A$1001,customers!$C$2:$C$1001,,0))</f>
        <v>vbaumadierap@google.cn</v>
      </c>
      <c r="H387" s="2" t="str">
        <f>_xlfn.XLOOKUP(C387,customers!$A$2:$A$1001,customers!$G$2:$G$1001,,0)</f>
        <v>United States</v>
      </c>
      <c r="I387" t="str">
        <f>_xlfn.XLOOKUP(D387,products!$A$2:$A$49,products!$B$2:$B$49,,0)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9">SUM(L387*E387)</f>
        <v>43.650000000000006</v>
      </c>
      <c r="N387" t="str">
        <f t="shared" ref="N387:N450" si="20">IF(I387="Rob","Robusta",IF(I387="Exc","Excelsa",IF(I387="Ara","Arabica",IF(I387="Lib","Liberica"))))</f>
        <v>Liberica</v>
      </c>
      <c r="O387" t="str">
        <f t="shared" si="18"/>
        <v>Medium</v>
      </c>
      <c r="P387" t="str">
        <f>_xlfn.XLOOKUP(OrdersTable[[#This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IF(_xlfn.XLOOKUP(orders!C388,customers!$A$2:$A$1001,customers!$C$2:$C$1001,,0)=0," ",_xlfn.XLOOKUP(orders!C388,customers!$A$2:$A$1001,customers!$C$2:$C$1001,,0))</f>
        <v xml:space="preserve"> </v>
      </c>
      <c r="H388" s="2" t="str">
        <f>_xlfn.XLOOKUP(C388,customers!$A$2:$A$1001,customers!$G$2:$G$1001,,0)</f>
        <v>United States</v>
      </c>
      <c r="I388" t="str">
        <f>_xlfn.XLOOKUP(D388,products!$A$2:$A$49,products!$B$2:$B$49,,0)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9"/>
        <v>17.91</v>
      </c>
      <c r="N388" t="str">
        <f t="shared" si="20"/>
        <v>Arabica</v>
      </c>
      <c r="O388" t="str">
        <f t="shared" si="18"/>
        <v>Dark</v>
      </c>
      <c r="P388" t="str">
        <f>_xlfn.XLOOKUP(OrdersTable[[#This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IF(_xlfn.XLOOKUP(orders!C389,customers!$A$2:$A$1001,customers!$C$2:$C$1001,,0)=0," ",_xlfn.XLOOKUP(orders!C389,customers!$A$2:$A$1001,customers!$C$2:$C$1001,,0))</f>
        <v>sweldsar@wired.com</v>
      </c>
      <c r="H389" s="2" t="str">
        <f>_xlfn.XLOOKUP(C389,customers!$A$2:$A$1001,customers!$G$2:$G$1001,,0)</f>
        <v>United States</v>
      </c>
      <c r="I389" t="str">
        <f>_xlfn.XLOOKUP(D389,products!$A$2:$A$49,products!$B$2:$B$49,,0)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9"/>
        <v>74.25</v>
      </c>
      <c r="N389" t="str">
        <f t="shared" si="20"/>
        <v>Excelsa</v>
      </c>
      <c r="O389" t="str">
        <f t="shared" si="18"/>
        <v>Light</v>
      </c>
      <c r="P389" t="str">
        <f>_xlfn.XLOOKUP(OrdersTable[[#This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IF(_xlfn.XLOOKUP(orders!C390,customers!$A$2:$A$1001,customers!$C$2:$C$1001,,0)=0," ",_xlfn.XLOOKUP(orders!C390,customers!$A$2:$A$1001,customers!$C$2:$C$1001,,0))</f>
        <v>msarvaras@artisteer.com</v>
      </c>
      <c r="H390" s="2" t="str">
        <f>_xlfn.XLOOKUP(C390,customers!$A$2:$A$1001,customers!$G$2:$G$1001,,0)</f>
        <v>United States</v>
      </c>
      <c r="I390" t="str">
        <f>_xlfn.XLOOKUP(D390,products!$A$2:$A$49,products!$B$2:$B$49,,0)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9"/>
        <v>11.654999999999999</v>
      </c>
      <c r="N390" t="str">
        <f t="shared" si="20"/>
        <v>Liberica</v>
      </c>
      <c r="O390" t="str">
        <f t="shared" si="18"/>
        <v>Dark</v>
      </c>
      <c r="P390" t="str">
        <f>_xlfn.XLOOKUP(OrdersTable[[#This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IF(_xlfn.XLOOKUP(orders!C391,customers!$A$2:$A$1001,customers!$C$2:$C$1001,,0)=0," ",_xlfn.XLOOKUP(orders!C391,customers!$A$2:$A$1001,customers!$C$2:$C$1001,,0))</f>
        <v>ahavickat@nsw.gov.au</v>
      </c>
      <c r="H391" s="2" t="str">
        <f>_xlfn.XLOOKUP(C391,customers!$A$2:$A$1001,customers!$G$2:$G$1001,,0)</f>
        <v>United States</v>
      </c>
      <c r="I391" t="str">
        <f>_xlfn.XLOOKUP(D391,products!$A$2:$A$49,products!$B$2:$B$49,,0)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9"/>
        <v>23.31</v>
      </c>
      <c r="N391" t="str">
        <f t="shared" si="20"/>
        <v>Liberica</v>
      </c>
      <c r="O391" t="str">
        <f t="shared" si="18"/>
        <v>Dark</v>
      </c>
      <c r="P391" t="str">
        <f>_xlfn.XLOOKUP(OrdersTable[[#This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IF(_xlfn.XLOOKUP(orders!C392,customers!$A$2:$A$1001,customers!$C$2:$C$1001,,0)=0," ",_xlfn.XLOOKUP(orders!C392,customers!$A$2:$A$1001,customers!$C$2:$C$1001,,0))</f>
        <v>sdivinyau@ask.com</v>
      </c>
      <c r="H392" s="2" t="str">
        <f>_xlfn.XLOOKUP(C392,customers!$A$2:$A$1001,customers!$G$2:$G$1001,,0)</f>
        <v>United States</v>
      </c>
      <c r="I392" t="str">
        <f>_xlfn.XLOOKUP(D392,products!$A$2:$A$49,products!$B$2:$B$49,,0)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9"/>
        <v>14.58</v>
      </c>
      <c r="N392" t="str">
        <f t="shared" si="20"/>
        <v>Excelsa</v>
      </c>
      <c r="O392" t="str">
        <f t="shared" si="18"/>
        <v>Dark</v>
      </c>
      <c r="P392" t="str">
        <f>_xlfn.XLOOKUP(OrdersTable[[#This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IF(_xlfn.XLOOKUP(orders!C393,customers!$A$2:$A$1001,customers!$C$2:$C$1001,,0)=0," ",_xlfn.XLOOKUP(orders!C393,customers!$A$2:$A$1001,customers!$C$2:$C$1001,,0))</f>
        <v>inorquoyav@businessweek.com</v>
      </c>
      <c r="H393" s="2" t="str">
        <f>_xlfn.XLOOKUP(C393,customers!$A$2:$A$1001,customers!$G$2:$G$1001,,0)</f>
        <v>United States</v>
      </c>
      <c r="I393" t="str">
        <f>_xlfn.XLOOKUP(D393,products!$A$2:$A$49,products!$B$2:$B$49,,0)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9"/>
        <v>13.5</v>
      </c>
      <c r="N393" t="str">
        <f t="shared" si="20"/>
        <v>Arabica</v>
      </c>
      <c r="O393" t="str">
        <f t="shared" si="18"/>
        <v>Medium</v>
      </c>
      <c r="P393" t="str">
        <f>_xlfn.XLOOKUP(OrdersTable[[#This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IF(_xlfn.XLOOKUP(orders!C394,customers!$A$2:$A$1001,customers!$C$2:$C$1001,,0)=0," ",_xlfn.XLOOKUP(orders!C394,customers!$A$2:$A$1001,customers!$C$2:$C$1001,,0))</f>
        <v>aiddisonaw@usa.gov</v>
      </c>
      <c r="H394" s="2" t="str">
        <f>_xlfn.XLOOKUP(C394,customers!$A$2:$A$1001,customers!$G$2:$G$1001,,0)</f>
        <v>United States</v>
      </c>
      <c r="I394" t="str">
        <f>_xlfn.XLOOKUP(D394,products!$A$2:$A$49,products!$B$2:$B$49,,0)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9"/>
        <v>89.1</v>
      </c>
      <c r="N394" t="str">
        <f t="shared" si="20"/>
        <v>Excelsa</v>
      </c>
      <c r="O394" t="str">
        <f t="shared" si="18"/>
        <v>Light</v>
      </c>
      <c r="P394" t="str">
        <f>_xlfn.XLOOKUP(OrdersTable[[#This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IF(_xlfn.XLOOKUP(orders!C395,customers!$A$2:$A$1001,customers!$C$2:$C$1001,,0)=0," ",_xlfn.XLOOKUP(orders!C395,customers!$A$2:$A$1001,customers!$C$2:$C$1001,,0))</f>
        <v>aiddisonaw@usa.gov</v>
      </c>
      <c r="H395" s="2" t="str">
        <f>_xlfn.XLOOKUP(C395,customers!$A$2:$A$1001,customers!$G$2:$G$1001,,0)</f>
        <v>United States</v>
      </c>
      <c r="I395" t="str">
        <f>_xlfn.XLOOKUP(D395,products!$A$2:$A$49,products!$B$2:$B$49,,0)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9"/>
        <v>3.8849999999999998</v>
      </c>
      <c r="N395" t="str">
        <f t="shared" si="20"/>
        <v>Arabica</v>
      </c>
      <c r="O395" t="str">
        <f t="shared" si="18"/>
        <v>Light</v>
      </c>
      <c r="P395" t="str">
        <f>_xlfn.XLOOKUP(OrdersTable[[#This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IF(_xlfn.XLOOKUP(orders!C396,customers!$A$2:$A$1001,customers!$C$2:$C$1001,,0)=0," ",_xlfn.XLOOKUP(orders!C396,customers!$A$2:$A$1001,customers!$C$2:$C$1001,,0))</f>
        <v>rlongfielday@bluehost.com</v>
      </c>
      <c r="H396" s="2" t="str">
        <f>_xlfn.XLOOKUP(C396,customers!$A$2:$A$1001,customers!$G$2:$G$1001,,0)</f>
        <v>United States</v>
      </c>
      <c r="I396" t="str">
        <f>_xlfn.XLOOKUP(D396,products!$A$2:$A$49,products!$B$2:$B$49,,0)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9"/>
        <v>109.93999999999998</v>
      </c>
      <c r="N396" t="str">
        <f t="shared" si="20"/>
        <v>Robusta</v>
      </c>
      <c r="O396" t="str">
        <f t="shared" si="18"/>
        <v>Light</v>
      </c>
      <c r="P396" t="str">
        <f>_xlfn.XLOOKUP(OrdersTable[[#This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IF(_xlfn.XLOOKUP(orders!C397,customers!$A$2:$A$1001,customers!$C$2:$C$1001,,0)=0," ",_xlfn.XLOOKUP(orders!C397,customers!$A$2:$A$1001,customers!$C$2:$C$1001,,0))</f>
        <v>gkislingburyaz@samsung.com</v>
      </c>
      <c r="H397" s="2" t="str">
        <f>_xlfn.XLOOKUP(C397,customers!$A$2:$A$1001,customers!$G$2:$G$1001,,0)</f>
        <v>United States</v>
      </c>
      <c r="I397" t="str">
        <f>_xlfn.XLOOKUP(D397,products!$A$2:$A$49,products!$B$2:$B$49,,0)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9"/>
        <v>46.62</v>
      </c>
      <c r="N397" t="str">
        <f t="shared" si="20"/>
        <v>Liberica</v>
      </c>
      <c r="O397" t="str">
        <f t="shared" si="18"/>
        <v>Dark</v>
      </c>
      <c r="P397" t="str">
        <f>_xlfn.XLOOKUP(OrdersTable[[#This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IF(_xlfn.XLOOKUP(orders!C398,customers!$A$2:$A$1001,customers!$C$2:$C$1001,,0)=0," ",_xlfn.XLOOKUP(orders!C398,customers!$A$2:$A$1001,customers!$C$2:$C$1001,,0))</f>
        <v>xgibbonsb0@artisteer.com</v>
      </c>
      <c r="H398" s="2" t="str">
        <f>_xlfn.XLOOKUP(C398,customers!$A$2:$A$1001,customers!$G$2:$G$1001,,0)</f>
        <v>United States</v>
      </c>
      <c r="I398" t="str">
        <f>_xlfn.XLOOKUP(D398,products!$A$2:$A$49,products!$B$2:$B$49,,0)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9"/>
        <v>38.849999999999994</v>
      </c>
      <c r="N398" t="str">
        <f t="shared" si="20"/>
        <v>Arabica</v>
      </c>
      <c r="O398" t="str">
        <f t="shared" si="18"/>
        <v>Light</v>
      </c>
      <c r="P398" t="str">
        <f>_xlfn.XLOOKUP(OrdersTable[[#This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IF(_xlfn.XLOOKUP(orders!C399,customers!$A$2:$A$1001,customers!$C$2:$C$1001,,0)=0," ",_xlfn.XLOOKUP(orders!C399,customers!$A$2:$A$1001,customers!$C$2:$C$1001,,0))</f>
        <v>fparresb1@imageshack.us</v>
      </c>
      <c r="H399" s="2" t="str">
        <f>_xlfn.XLOOKUP(C399,customers!$A$2:$A$1001,customers!$G$2:$G$1001,,0)</f>
        <v>United States</v>
      </c>
      <c r="I399" t="str">
        <f>_xlfn.XLOOKUP(D399,products!$A$2:$A$49,products!$B$2:$B$49,,0)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9"/>
        <v>31.08</v>
      </c>
      <c r="N399" t="str">
        <f t="shared" si="20"/>
        <v>Liberica</v>
      </c>
      <c r="O399" t="str">
        <f t="shared" si="18"/>
        <v>Dark</v>
      </c>
      <c r="P399" t="str">
        <f>_xlfn.XLOOKUP(OrdersTable[[#This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IF(_xlfn.XLOOKUP(orders!C400,customers!$A$2:$A$1001,customers!$C$2:$C$1001,,0)=0," ",_xlfn.XLOOKUP(orders!C400,customers!$A$2:$A$1001,customers!$C$2:$C$1001,,0))</f>
        <v>gsibrayb2@wsj.com</v>
      </c>
      <c r="H400" s="2" t="str">
        <f>_xlfn.XLOOKUP(C400,customers!$A$2:$A$1001,customers!$G$2:$G$1001,,0)</f>
        <v>United States</v>
      </c>
      <c r="I400" t="str">
        <f>_xlfn.XLOOKUP(D400,products!$A$2:$A$49,products!$B$2:$B$49,,0)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9"/>
        <v>17.91</v>
      </c>
      <c r="N400" t="str">
        <f t="shared" si="20"/>
        <v>Arabica</v>
      </c>
      <c r="O400" t="str">
        <f t="shared" si="18"/>
        <v>Dark</v>
      </c>
      <c r="P400" t="str">
        <f>_xlfn.XLOOKUP(OrdersTable[[#This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IF(_xlfn.XLOOKUP(orders!C401,customers!$A$2:$A$1001,customers!$C$2:$C$1001,,0)=0," ",_xlfn.XLOOKUP(orders!C401,customers!$A$2:$A$1001,customers!$C$2:$C$1001,,0))</f>
        <v>ihotchkinb3@mit.edu</v>
      </c>
      <c r="H401" s="2" t="str">
        <f>_xlfn.XLOOKUP(C401,customers!$A$2:$A$1001,customers!$G$2:$G$1001,,0)</f>
        <v>United Kingdom</v>
      </c>
      <c r="I401" t="str">
        <f>_xlfn.XLOOKUP(D401,products!$A$2:$A$49,products!$B$2:$B$49,,0)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9"/>
        <v>167.67000000000002</v>
      </c>
      <c r="N401" t="str">
        <f t="shared" si="20"/>
        <v>Excelsa</v>
      </c>
      <c r="O401" t="str">
        <f t="shared" si="18"/>
        <v>Dark</v>
      </c>
      <c r="P401" t="str">
        <f>_xlfn.XLOOKUP(OrdersTable[[#This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IF(_xlfn.XLOOKUP(orders!C402,customers!$A$2:$A$1001,customers!$C$2:$C$1001,,0)=0," ",_xlfn.XLOOKUP(orders!C402,customers!$A$2:$A$1001,customers!$C$2:$C$1001,,0))</f>
        <v>nbroadberrieb4@gnu.org</v>
      </c>
      <c r="H402" s="2" t="str">
        <f>_xlfn.XLOOKUP(C402,customers!$A$2:$A$1001,customers!$G$2:$G$1001,,0)</f>
        <v>United States</v>
      </c>
      <c r="I402" t="str">
        <f>_xlfn.XLOOKUP(D402,products!$A$2:$A$49,products!$B$2:$B$49,,0)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9"/>
        <v>63.4</v>
      </c>
      <c r="N402" t="str">
        <f t="shared" si="20"/>
        <v>Liberica</v>
      </c>
      <c r="O402" t="str">
        <f t="shared" si="18"/>
        <v>Light</v>
      </c>
      <c r="P402" t="str">
        <f>_xlfn.XLOOKUP(OrdersTable[[#This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IF(_xlfn.XLOOKUP(orders!C403,customers!$A$2:$A$1001,customers!$C$2:$C$1001,,0)=0," ",_xlfn.XLOOKUP(orders!C403,customers!$A$2:$A$1001,customers!$C$2:$C$1001,,0))</f>
        <v>rpithcockb5@yellowbook.com</v>
      </c>
      <c r="H403" s="2" t="str">
        <f>_xlfn.XLOOKUP(C403,customers!$A$2:$A$1001,customers!$G$2:$G$1001,,0)</f>
        <v>United States</v>
      </c>
      <c r="I403" t="str">
        <f>_xlfn.XLOOKUP(D403,products!$A$2:$A$49,products!$B$2:$B$49,,0)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9"/>
        <v>8.73</v>
      </c>
      <c r="N403" t="str">
        <f t="shared" si="20"/>
        <v>Liberica</v>
      </c>
      <c r="O403" t="str">
        <f t="shared" si="18"/>
        <v>Medium</v>
      </c>
      <c r="P403" t="str">
        <f>_xlfn.XLOOKUP(OrdersTable[[#This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IF(_xlfn.XLOOKUP(orders!C404,customers!$A$2:$A$1001,customers!$C$2:$C$1001,,0)=0," ",_xlfn.XLOOKUP(orders!C404,customers!$A$2:$A$1001,customers!$C$2:$C$1001,,0))</f>
        <v>gcroysdaleb6@nih.gov</v>
      </c>
      <c r="H404" s="2" t="str">
        <f>_xlfn.XLOOKUP(C404,customers!$A$2:$A$1001,customers!$G$2:$G$1001,,0)</f>
        <v>United States</v>
      </c>
      <c r="I404" t="str">
        <f>_xlfn.XLOOKUP(D404,products!$A$2:$A$49,products!$B$2:$B$49,,0)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9"/>
        <v>26.849999999999998</v>
      </c>
      <c r="N404" t="str">
        <f t="shared" si="20"/>
        <v>Robusta</v>
      </c>
      <c r="O404" t="str">
        <f t="shared" si="18"/>
        <v>Dark</v>
      </c>
      <c r="P404" t="str">
        <f>_xlfn.XLOOKUP(OrdersTable[[#This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IF(_xlfn.XLOOKUP(orders!C405,customers!$A$2:$A$1001,customers!$C$2:$C$1001,,0)=0," ",_xlfn.XLOOKUP(orders!C405,customers!$A$2:$A$1001,customers!$C$2:$C$1001,,0))</f>
        <v>bgozzettb7@github.com</v>
      </c>
      <c r="H405" s="2" t="str">
        <f>_xlfn.XLOOKUP(C405,customers!$A$2:$A$1001,customers!$G$2:$G$1001,,0)</f>
        <v>United States</v>
      </c>
      <c r="I405" t="str">
        <f>_xlfn.XLOOKUP(D405,products!$A$2:$A$49,products!$B$2:$B$49,,0)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9"/>
        <v>9.51</v>
      </c>
      <c r="N405" t="str">
        <f t="shared" si="20"/>
        <v>Liberica</v>
      </c>
      <c r="O405" t="str">
        <f t="shared" si="18"/>
        <v>Light</v>
      </c>
      <c r="P405" t="str">
        <f>_xlfn.XLOOKUP(OrdersTable[[#This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IF(_xlfn.XLOOKUP(orders!C406,customers!$A$2:$A$1001,customers!$C$2:$C$1001,,0)=0," ",_xlfn.XLOOKUP(orders!C406,customers!$A$2:$A$1001,customers!$C$2:$C$1001,,0))</f>
        <v>tcraggsb8@house.gov</v>
      </c>
      <c r="H406" s="2" t="str">
        <f>_xlfn.XLOOKUP(C406,customers!$A$2:$A$1001,customers!$G$2:$G$1001,,0)</f>
        <v>Ireland</v>
      </c>
      <c r="I406" t="str">
        <f>_xlfn.XLOOKUP(D406,products!$A$2:$A$49,products!$B$2:$B$49,,0)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9"/>
        <v>39.799999999999997</v>
      </c>
      <c r="N406" t="str">
        <f t="shared" si="20"/>
        <v>Arabica</v>
      </c>
      <c r="O406" t="str">
        <f t="shared" si="18"/>
        <v>Dark</v>
      </c>
      <c r="P406" t="str">
        <f>_xlfn.XLOOKUP(OrdersTable[[#This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IF(_xlfn.XLOOKUP(orders!C407,customers!$A$2:$A$1001,customers!$C$2:$C$1001,,0)=0," ",_xlfn.XLOOKUP(orders!C407,customers!$A$2:$A$1001,customers!$C$2:$C$1001,,0))</f>
        <v>lcullrfordb9@xing.com</v>
      </c>
      <c r="H407" s="2" t="str">
        <f>_xlfn.XLOOKUP(C407,customers!$A$2:$A$1001,customers!$G$2:$G$1001,,0)</f>
        <v>United States</v>
      </c>
      <c r="I407" t="str">
        <f>_xlfn.XLOOKUP(D407,products!$A$2:$A$49,products!$B$2:$B$49,,0)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9"/>
        <v>24.75</v>
      </c>
      <c r="N407" t="str">
        <f t="shared" si="20"/>
        <v>Excelsa</v>
      </c>
      <c r="O407" t="str">
        <f t="shared" si="18"/>
        <v>Medium</v>
      </c>
      <c r="P407" t="str">
        <f>_xlfn.XLOOKUP(OrdersTable[[#This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IF(_xlfn.XLOOKUP(orders!C408,customers!$A$2:$A$1001,customers!$C$2:$C$1001,,0)=0," ",_xlfn.XLOOKUP(orders!C408,customers!$A$2:$A$1001,customers!$C$2:$C$1001,,0))</f>
        <v>arizonba@xing.com</v>
      </c>
      <c r="H408" s="2" t="str">
        <f>_xlfn.XLOOKUP(C408,customers!$A$2:$A$1001,customers!$G$2:$G$1001,,0)</f>
        <v>United States</v>
      </c>
      <c r="I408" t="str">
        <f>_xlfn.XLOOKUP(D408,products!$A$2:$A$49,products!$B$2:$B$49,,0)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9"/>
        <v>68.75</v>
      </c>
      <c r="N408" t="str">
        <f t="shared" si="20"/>
        <v>Excelsa</v>
      </c>
      <c r="O408" t="str">
        <f t="shared" si="18"/>
        <v>Medium</v>
      </c>
      <c r="P408" t="str">
        <f>_xlfn.XLOOKUP(OrdersTable[[#This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IF(_xlfn.XLOOKUP(orders!C409,customers!$A$2:$A$1001,customers!$C$2:$C$1001,,0)=0," ",_xlfn.XLOOKUP(orders!C409,customers!$A$2:$A$1001,customers!$C$2:$C$1001,,0))</f>
        <v xml:space="preserve"> </v>
      </c>
      <c r="H409" s="2" t="str">
        <f>_xlfn.XLOOKUP(C409,customers!$A$2:$A$1001,customers!$G$2:$G$1001,,0)</f>
        <v>Ireland</v>
      </c>
      <c r="I409" t="str">
        <f>_xlfn.XLOOKUP(D409,products!$A$2:$A$49,products!$B$2:$B$49,,0)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9"/>
        <v>49.5</v>
      </c>
      <c r="N409" t="str">
        <f t="shared" si="20"/>
        <v>Excelsa</v>
      </c>
      <c r="O409" t="str">
        <f t="shared" si="18"/>
        <v>Medium</v>
      </c>
      <c r="P409" t="str">
        <f>_xlfn.XLOOKUP(OrdersTable[[#This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IF(_xlfn.XLOOKUP(orders!C410,customers!$A$2:$A$1001,customers!$C$2:$C$1001,,0)=0," ",_xlfn.XLOOKUP(orders!C410,customers!$A$2:$A$1001,customers!$C$2:$C$1001,,0))</f>
        <v>fmiellbc@spiegel.de</v>
      </c>
      <c r="H410" s="2" t="str">
        <f>_xlfn.XLOOKUP(C410,customers!$A$2:$A$1001,customers!$G$2:$G$1001,,0)</f>
        <v>United States</v>
      </c>
      <c r="I410" t="str">
        <f>_xlfn.XLOOKUP(D410,products!$A$2:$A$49,products!$B$2:$B$49,,0)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9"/>
        <v>51.749999999999993</v>
      </c>
      <c r="N410" t="str">
        <f t="shared" si="20"/>
        <v>Arabica</v>
      </c>
      <c r="O410" t="str">
        <f t="shared" si="18"/>
        <v>Medium</v>
      </c>
      <c r="P410" t="str">
        <f>_xlfn.XLOOKUP(OrdersTable[[#This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IF(_xlfn.XLOOKUP(orders!C411,customers!$A$2:$A$1001,customers!$C$2:$C$1001,,0)=0," ",_xlfn.XLOOKUP(orders!C411,customers!$A$2:$A$1001,customers!$C$2:$C$1001,,0))</f>
        <v xml:space="preserve"> </v>
      </c>
      <c r="H411" s="2" t="str">
        <f>_xlfn.XLOOKUP(C411,customers!$A$2:$A$1001,customers!$G$2:$G$1001,,0)</f>
        <v>Ireland</v>
      </c>
      <c r="I411" t="str">
        <f>_xlfn.XLOOKUP(D411,products!$A$2:$A$49,products!$B$2:$B$49,,0)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9"/>
        <v>47.55</v>
      </c>
      <c r="N411" t="str">
        <f t="shared" si="20"/>
        <v>Liberica</v>
      </c>
      <c r="O411" t="str">
        <f t="shared" si="18"/>
        <v>Light</v>
      </c>
      <c r="P411" t="str">
        <f>_xlfn.XLOOKUP(OrdersTable[[#This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IF(_xlfn.XLOOKUP(orders!C412,customers!$A$2:$A$1001,customers!$C$2:$C$1001,,0)=0," ",_xlfn.XLOOKUP(orders!C412,customers!$A$2:$A$1001,customers!$C$2:$C$1001,,0))</f>
        <v xml:space="preserve"> </v>
      </c>
      <c r="H412" s="2" t="str">
        <f>_xlfn.XLOOKUP(C412,customers!$A$2:$A$1001,customers!$G$2:$G$1001,,0)</f>
        <v>United States</v>
      </c>
      <c r="I412" t="str">
        <f>_xlfn.XLOOKUP(D412,products!$A$2:$A$49,products!$B$2:$B$49,,0)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9"/>
        <v>15.54</v>
      </c>
      <c r="N412" t="str">
        <f t="shared" si="20"/>
        <v>Arabica</v>
      </c>
      <c r="O412" t="str">
        <f t="shared" si="18"/>
        <v>Light</v>
      </c>
      <c r="P412" t="str">
        <f>_xlfn.XLOOKUP(OrdersTable[[#This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IF(_xlfn.XLOOKUP(orders!C413,customers!$A$2:$A$1001,customers!$C$2:$C$1001,,0)=0," ",_xlfn.XLOOKUP(orders!C413,customers!$A$2:$A$1001,customers!$C$2:$C$1001,,0))</f>
        <v xml:space="preserve"> </v>
      </c>
      <c r="H413" s="2" t="str">
        <f>_xlfn.XLOOKUP(C413,customers!$A$2:$A$1001,customers!$G$2:$G$1001,,0)</f>
        <v>United States</v>
      </c>
      <c r="I413" t="str">
        <f>_xlfn.XLOOKUP(D413,products!$A$2:$A$49,products!$B$2:$B$49,,0)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9"/>
        <v>87.300000000000011</v>
      </c>
      <c r="N413" t="str">
        <f t="shared" si="20"/>
        <v>Liberica</v>
      </c>
      <c r="O413" t="str">
        <f t="shared" si="18"/>
        <v>Medium</v>
      </c>
      <c r="P413" t="str">
        <f>_xlfn.XLOOKUP(OrdersTable[[#This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IF(_xlfn.XLOOKUP(orders!C414,customers!$A$2:$A$1001,customers!$C$2:$C$1001,,0)=0," ",_xlfn.XLOOKUP(orders!C414,customers!$A$2:$A$1001,customers!$C$2:$C$1001,,0))</f>
        <v xml:space="preserve"> </v>
      </c>
      <c r="H414" s="2" t="str">
        <f>_xlfn.XLOOKUP(C414,customers!$A$2:$A$1001,customers!$G$2:$G$1001,,0)</f>
        <v>United States</v>
      </c>
      <c r="I414" t="str">
        <f>_xlfn.XLOOKUP(D414,products!$A$2:$A$49,products!$B$2:$B$49,,0)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9"/>
        <v>56.25</v>
      </c>
      <c r="N414" t="str">
        <f t="shared" si="20"/>
        <v>Arabica</v>
      </c>
      <c r="O414" t="str">
        <f t="shared" si="18"/>
        <v>Medium</v>
      </c>
      <c r="P414" t="str">
        <f>_xlfn.XLOOKUP(OrdersTable[[#This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IF(_xlfn.XLOOKUP(orders!C415,customers!$A$2:$A$1001,customers!$C$2:$C$1001,,0)=0," ",_xlfn.XLOOKUP(orders!C415,customers!$A$2:$A$1001,customers!$C$2:$C$1001,,0))</f>
        <v>wspringallbh@jugem.jp</v>
      </c>
      <c r="H415" s="2" t="str">
        <f>_xlfn.XLOOKUP(C415,customers!$A$2:$A$1001,customers!$G$2:$G$1001,,0)</f>
        <v>United States</v>
      </c>
      <c r="I415" t="str">
        <f>_xlfn.XLOOKUP(D415,products!$A$2:$A$49,products!$B$2:$B$49,,0)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9"/>
        <v>36.454999999999998</v>
      </c>
      <c r="N415" t="str">
        <f t="shared" si="20"/>
        <v>Liberica</v>
      </c>
      <c r="O415" t="str">
        <f t="shared" si="18"/>
        <v>Light</v>
      </c>
      <c r="P415" t="str">
        <f>_xlfn.XLOOKUP(OrdersTable[[#This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IF(_xlfn.XLOOKUP(orders!C416,customers!$A$2:$A$1001,customers!$C$2:$C$1001,,0)=0," ",_xlfn.XLOOKUP(orders!C416,customers!$A$2:$A$1001,customers!$C$2:$C$1001,,0))</f>
        <v xml:space="preserve"> </v>
      </c>
      <c r="H416" s="2" t="str">
        <f>_xlfn.XLOOKUP(C416,customers!$A$2:$A$1001,customers!$G$2:$G$1001,,0)</f>
        <v>United States</v>
      </c>
      <c r="I416" t="str">
        <f>_xlfn.XLOOKUP(D416,products!$A$2:$A$49,products!$B$2:$B$49,,0)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9"/>
        <v>10.754999999999999</v>
      </c>
      <c r="N416" t="str">
        <f t="shared" si="20"/>
        <v>Robusta</v>
      </c>
      <c r="O416" t="str">
        <f t="shared" si="18"/>
        <v>Light</v>
      </c>
      <c r="P416" t="str">
        <f>_xlfn.XLOOKUP(OrdersTable[[#This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IF(_xlfn.XLOOKUP(orders!C417,customers!$A$2:$A$1001,customers!$C$2:$C$1001,,0)=0," ",_xlfn.XLOOKUP(orders!C417,customers!$A$2:$A$1001,customers!$C$2:$C$1001,,0))</f>
        <v>ghawkyensbj@census.gov</v>
      </c>
      <c r="H417" s="2" t="str">
        <f>_xlfn.XLOOKUP(C417,customers!$A$2:$A$1001,customers!$G$2:$G$1001,,0)</f>
        <v>United States</v>
      </c>
      <c r="I417" t="str">
        <f>_xlfn.XLOOKUP(D417,products!$A$2:$A$49,products!$B$2:$B$49,,0)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9"/>
        <v>8.9550000000000001</v>
      </c>
      <c r="N417" t="str">
        <f t="shared" si="20"/>
        <v>Robusta</v>
      </c>
      <c r="O417" t="str">
        <f t="shared" si="18"/>
        <v>Medium</v>
      </c>
      <c r="P417" t="str">
        <f>_xlfn.XLOOKUP(OrdersTable[[#This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IF(_xlfn.XLOOKUP(orders!C418,customers!$A$2:$A$1001,customers!$C$2:$C$1001,,0)=0," ",_xlfn.XLOOKUP(orders!C418,customers!$A$2:$A$1001,customers!$C$2:$C$1001,,0))</f>
        <v xml:space="preserve"> </v>
      </c>
      <c r="H418" s="2" t="str">
        <f>_xlfn.XLOOKUP(C418,customers!$A$2:$A$1001,customers!$G$2:$G$1001,,0)</f>
        <v>United States</v>
      </c>
      <c r="I418" t="str">
        <f>_xlfn.XLOOKUP(D418,products!$A$2:$A$49,products!$B$2:$B$49,,0)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9"/>
        <v>23.31</v>
      </c>
      <c r="N418" t="str">
        <f t="shared" si="20"/>
        <v>Arabica</v>
      </c>
      <c r="O418" t="str">
        <f t="shared" si="18"/>
        <v>Light</v>
      </c>
      <c r="P418" t="str">
        <f>_xlfn.XLOOKUP(OrdersTable[[#This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IF(_xlfn.XLOOKUP(orders!C419,customers!$A$2:$A$1001,customers!$C$2:$C$1001,,0)=0," ",_xlfn.XLOOKUP(orders!C419,customers!$A$2:$A$1001,customers!$C$2:$C$1001,,0))</f>
        <v xml:space="preserve"> </v>
      </c>
      <c r="H419" s="2" t="str">
        <f>_xlfn.XLOOKUP(C419,customers!$A$2:$A$1001,customers!$G$2:$G$1001,,0)</f>
        <v>United States</v>
      </c>
      <c r="I419" t="str">
        <f>_xlfn.XLOOKUP(D419,products!$A$2:$A$49,products!$B$2:$B$49,,0)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9"/>
        <v>29.784999999999997</v>
      </c>
      <c r="N419" t="str">
        <f t="shared" si="20"/>
        <v>Arabica</v>
      </c>
      <c r="O419" t="str">
        <f t="shared" si="18"/>
        <v>Light</v>
      </c>
      <c r="P419" t="str">
        <f>_xlfn.XLOOKUP(OrdersTable[[#This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IF(_xlfn.XLOOKUP(orders!C420,customers!$A$2:$A$1001,customers!$C$2:$C$1001,,0)=0," ",_xlfn.XLOOKUP(orders!C420,customers!$A$2:$A$1001,customers!$C$2:$C$1001,,0))</f>
        <v>bmcgilvrabm@so-net.ne.jp</v>
      </c>
      <c r="H420" s="2" t="str">
        <f>_xlfn.XLOOKUP(C420,customers!$A$2:$A$1001,customers!$G$2:$G$1001,,0)</f>
        <v>United States</v>
      </c>
      <c r="I420" t="str">
        <f>_xlfn.XLOOKUP(D420,products!$A$2:$A$49,products!$B$2:$B$49,,0)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9"/>
        <v>148.92499999999998</v>
      </c>
      <c r="N420" t="str">
        <f t="shared" si="20"/>
        <v>Arabica</v>
      </c>
      <c r="O420" t="str">
        <f t="shared" si="18"/>
        <v>Light</v>
      </c>
      <c r="P420" t="str">
        <f>_xlfn.XLOOKUP(OrdersTable[[#This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IF(_xlfn.XLOOKUP(orders!C421,customers!$A$2:$A$1001,customers!$C$2:$C$1001,,0)=0," ",_xlfn.XLOOKUP(orders!C421,customers!$A$2:$A$1001,customers!$C$2:$C$1001,,0))</f>
        <v>adanzeybn@github.com</v>
      </c>
      <c r="H421" s="2" t="str">
        <f>_xlfn.XLOOKUP(C421,customers!$A$2:$A$1001,customers!$G$2:$G$1001,,0)</f>
        <v>United States</v>
      </c>
      <c r="I421" t="str">
        <f>_xlfn.XLOOKUP(D421,products!$A$2:$A$49,products!$B$2:$B$49,,0)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9"/>
        <v>8.73</v>
      </c>
      <c r="N421" t="str">
        <f t="shared" si="20"/>
        <v>Liberica</v>
      </c>
      <c r="O421" t="str">
        <f t="shared" si="18"/>
        <v>Medium</v>
      </c>
      <c r="P421" t="str">
        <f>_xlfn.XLOOKUP(OrdersTable[[#This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IF(_xlfn.XLOOKUP(orders!C422,customers!$A$2:$A$1001,customers!$C$2:$C$1001,,0)=0," ",_xlfn.XLOOKUP(orders!C422,customers!$A$2:$A$1001,customers!$C$2:$C$1001,,0))</f>
        <v>tfarraac@behance.net</v>
      </c>
      <c r="H422" s="2" t="str">
        <f>_xlfn.XLOOKUP(C422,customers!$A$2:$A$1001,customers!$G$2:$G$1001,,0)</f>
        <v>United States</v>
      </c>
      <c r="I422" t="str">
        <f>_xlfn.XLOOKUP(D422,products!$A$2:$A$49,products!$B$2:$B$49,,0)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9"/>
        <v>31.08</v>
      </c>
      <c r="N422" t="str">
        <f t="shared" si="20"/>
        <v>Liberica</v>
      </c>
      <c r="O422" t="str">
        <f t="shared" si="18"/>
        <v>Dark</v>
      </c>
      <c r="P422" t="str">
        <f>_xlfn.XLOOKUP(OrdersTable[[#This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IF(_xlfn.XLOOKUP(orders!C423,customers!$A$2:$A$1001,customers!$C$2:$C$1001,,0)=0," ",_xlfn.XLOOKUP(orders!C423,customers!$A$2:$A$1001,customers!$C$2:$C$1001,,0))</f>
        <v>tfarraac@behance.net</v>
      </c>
      <c r="H423" s="2" t="str">
        <f>_xlfn.XLOOKUP(C423,customers!$A$2:$A$1001,customers!$G$2:$G$1001,,0)</f>
        <v>United States</v>
      </c>
      <c r="I423" t="str">
        <f>_xlfn.XLOOKUP(D423,products!$A$2:$A$49,products!$B$2:$B$49,,0)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9"/>
        <v>137.31</v>
      </c>
      <c r="N423" t="str">
        <f t="shared" si="20"/>
        <v>Arabica</v>
      </c>
      <c r="O423" t="str">
        <f t="shared" si="18"/>
        <v>Dark</v>
      </c>
      <c r="P423" t="str">
        <f>_xlfn.XLOOKUP(OrdersTable[[#This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IF(_xlfn.XLOOKUP(orders!C424,customers!$A$2:$A$1001,customers!$C$2:$C$1001,,0)=0," ",_xlfn.XLOOKUP(orders!C424,customers!$A$2:$A$1001,customers!$C$2:$C$1001,,0))</f>
        <v xml:space="preserve"> </v>
      </c>
      <c r="H424" s="2" t="str">
        <f>_xlfn.XLOOKUP(C424,customers!$A$2:$A$1001,customers!$G$2:$G$1001,,0)</f>
        <v>United States</v>
      </c>
      <c r="I424" t="str">
        <f>_xlfn.XLOOKUP(D424,products!$A$2:$A$49,products!$B$2:$B$49,,0)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9"/>
        <v>29.849999999999998</v>
      </c>
      <c r="N424" t="str">
        <f t="shared" si="20"/>
        <v>Arabica</v>
      </c>
      <c r="O424" t="str">
        <f t="shared" si="18"/>
        <v>Dark</v>
      </c>
      <c r="P424" t="str">
        <f>_xlfn.XLOOKUP(OrdersTable[[#This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IF(_xlfn.XLOOKUP(orders!C425,customers!$A$2:$A$1001,customers!$C$2:$C$1001,,0)=0," ",_xlfn.XLOOKUP(orders!C425,customers!$A$2:$A$1001,customers!$C$2:$C$1001,,0))</f>
        <v xml:space="preserve"> </v>
      </c>
      <c r="H425" s="2" t="str">
        <f>_xlfn.XLOOKUP(C425,customers!$A$2:$A$1001,customers!$G$2:$G$1001,,0)</f>
        <v>United States</v>
      </c>
      <c r="I425" t="str">
        <f>_xlfn.XLOOKUP(D425,products!$A$2:$A$49,products!$B$2:$B$49,,0)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9"/>
        <v>17.91</v>
      </c>
      <c r="N425" t="str">
        <f t="shared" si="20"/>
        <v>Robusta</v>
      </c>
      <c r="O425" t="str">
        <f t="shared" si="18"/>
        <v>Medium</v>
      </c>
      <c r="P425" t="str">
        <f>_xlfn.XLOOKUP(OrdersTable[[#This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IF(_xlfn.XLOOKUP(orders!C426,customers!$A$2:$A$1001,customers!$C$2:$C$1001,,0)=0," ",_xlfn.XLOOKUP(orders!C426,customers!$A$2:$A$1001,customers!$C$2:$C$1001,,0))</f>
        <v>ydombrellbs@dedecms.com</v>
      </c>
      <c r="H426" s="2" t="str">
        <f>_xlfn.XLOOKUP(C426,customers!$A$2:$A$1001,customers!$G$2:$G$1001,,0)</f>
        <v>United States</v>
      </c>
      <c r="I426" t="str">
        <f>_xlfn.XLOOKUP(D426,products!$A$2:$A$49,products!$B$2:$B$49,,0)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9"/>
        <v>26.73</v>
      </c>
      <c r="N426" t="str">
        <f t="shared" si="20"/>
        <v>Excelsa</v>
      </c>
      <c r="O426" t="str">
        <f t="shared" si="18"/>
        <v>Light</v>
      </c>
      <c r="P426" t="str">
        <f>_xlfn.XLOOKUP(OrdersTable[[#This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IF(_xlfn.XLOOKUP(orders!C427,customers!$A$2:$A$1001,customers!$C$2:$C$1001,,0)=0," ",_xlfn.XLOOKUP(orders!C427,customers!$A$2:$A$1001,customers!$C$2:$C$1001,,0))</f>
        <v>adarthbt@t.co</v>
      </c>
      <c r="H427" s="2" t="str">
        <f>_xlfn.XLOOKUP(C427,customers!$A$2:$A$1001,customers!$G$2:$G$1001,,0)</f>
        <v>United States</v>
      </c>
      <c r="I427" t="str">
        <f>_xlfn.XLOOKUP(D427,products!$A$2:$A$49,products!$B$2:$B$49,,0)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9"/>
        <v>17.899999999999999</v>
      </c>
      <c r="N427" t="str">
        <f t="shared" si="20"/>
        <v>Robusta</v>
      </c>
      <c r="O427" t="str">
        <f t="shared" si="18"/>
        <v>Dark</v>
      </c>
      <c r="P427" t="str">
        <f>_xlfn.XLOOKUP(OrdersTable[[#This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IF(_xlfn.XLOOKUP(orders!C428,customers!$A$2:$A$1001,customers!$C$2:$C$1001,,0)=0," ",_xlfn.XLOOKUP(orders!C428,customers!$A$2:$A$1001,customers!$C$2:$C$1001,,0))</f>
        <v>mdarrigoebu@hud.gov</v>
      </c>
      <c r="H428" s="2" t="str">
        <f>_xlfn.XLOOKUP(C428,customers!$A$2:$A$1001,customers!$G$2:$G$1001,,0)</f>
        <v>Ireland</v>
      </c>
      <c r="I428" t="str">
        <f>_xlfn.XLOOKUP(D428,products!$A$2:$A$49,products!$B$2:$B$49,,0)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9"/>
        <v>14.339999999999998</v>
      </c>
      <c r="N428" t="str">
        <f t="shared" si="20"/>
        <v>Robusta</v>
      </c>
      <c r="O428" t="str">
        <f t="shared" si="18"/>
        <v>Light</v>
      </c>
      <c r="P428" t="str">
        <f>_xlfn.XLOOKUP(OrdersTable[[#This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IF(_xlfn.XLOOKUP(orders!C429,customers!$A$2:$A$1001,customers!$C$2:$C$1001,,0)=0," ",_xlfn.XLOOKUP(orders!C429,customers!$A$2:$A$1001,customers!$C$2:$C$1001,,0))</f>
        <v xml:space="preserve"> </v>
      </c>
      <c r="H429" s="2" t="str">
        <f>_xlfn.XLOOKUP(C429,customers!$A$2:$A$1001,customers!$G$2:$G$1001,,0)</f>
        <v>United States</v>
      </c>
      <c r="I429" t="str">
        <f>_xlfn.XLOOKUP(D429,products!$A$2:$A$49,products!$B$2:$B$49,,0)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9"/>
        <v>77.624999999999986</v>
      </c>
      <c r="N429" t="str">
        <f t="shared" si="20"/>
        <v>Arabica</v>
      </c>
      <c r="O429" t="str">
        <f t="shared" si="18"/>
        <v>Medium</v>
      </c>
      <c r="P429" t="str">
        <f>_xlfn.XLOOKUP(OrdersTable[[#This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IF(_xlfn.XLOOKUP(orders!C430,customers!$A$2:$A$1001,customers!$C$2:$C$1001,,0)=0," ",_xlfn.XLOOKUP(orders!C430,customers!$A$2:$A$1001,customers!$C$2:$C$1001,,0))</f>
        <v>mackrillbw@bandcamp.com</v>
      </c>
      <c r="H430" s="2" t="str">
        <f>_xlfn.XLOOKUP(C430,customers!$A$2:$A$1001,customers!$G$2:$G$1001,,0)</f>
        <v>United States</v>
      </c>
      <c r="I430" t="str">
        <f>_xlfn.XLOOKUP(D430,products!$A$2:$A$49,products!$B$2:$B$49,,0)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9"/>
        <v>59.75</v>
      </c>
      <c r="N430" t="str">
        <f t="shared" si="20"/>
        <v>Robusta</v>
      </c>
      <c r="O430" t="str">
        <f t="shared" si="18"/>
        <v>Light</v>
      </c>
      <c r="P430" t="str">
        <f>_xlfn.XLOOKUP(OrdersTable[[#This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IF(_xlfn.XLOOKUP(orders!C431,customers!$A$2:$A$1001,customers!$C$2:$C$1001,,0)=0," ",_xlfn.XLOOKUP(orders!C431,customers!$A$2:$A$1001,customers!$C$2:$C$1001,,0))</f>
        <v>tfarraac@behance.net</v>
      </c>
      <c r="H431" s="2" t="str">
        <f>_xlfn.XLOOKUP(C431,customers!$A$2:$A$1001,customers!$G$2:$G$1001,,0)</f>
        <v>United States</v>
      </c>
      <c r="I431" t="str">
        <f>_xlfn.XLOOKUP(D431,products!$A$2:$A$49,products!$B$2:$B$49,,0)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9"/>
        <v>77.699999999999989</v>
      </c>
      <c r="N431" t="str">
        <f t="shared" si="20"/>
        <v>Arabica</v>
      </c>
      <c r="O431" t="str">
        <f t="shared" si="18"/>
        <v>Light</v>
      </c>
      <c r="P431" t="str">
        <f>_xlfn.XLOOKUP(OrdersTable[[#This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IF(_xlfn.XLOOKUP(orders!C432,customers!$A$2:$A$1001,customers!$C$2:$C$1001,,0)=0," ",_xlfn.XLOOKUP(orders!C432,customers!$A$2:$A$1001,customers!$C$2:$C$1001,,0))</f>
        <v>mkippenby@dion.ne.jp</v>
      </c>
      <c r="H432" s="2" t="str">
        <f>_xlfn.XLOOKUP(C432,customers!$A$2:$A$1001,customers!$G$2:$G$1001,,0)</f>
        <v>United States</v>
      </c>
      <c r="I432" t="str">
        <f>_xlfn.XLOOKUP(D432,products!$A$2:$A$49,products!$B$2:$B$49,,0)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9"/>
        <v>5.3699999999999992</v>
      </c>
      <c r="N432" t="str">
        <f t="shared" si="20"/>
        <v>Robusta</v>
      </c>
      <c r="O432" t="str">
        <f t="shared" si="18"/>
        <v>Dark</v>
      </c>
      <c r="P432" t="str">
        <f>_xlfn.XLOOKUP(OrdersTable[[#This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IF(_xlfn.XLOOKUP(orders!C433,customers!$A$2:$A$1001,customers!$C$2:$C$1001,,0)=0," ",_xlfn.XLOOKUP(orders!C433,customers!$A$2:$A$1001,customers!$C$2:$C$1001,,0))</f>
        <v>wransonbz@ted.com</v>
      </c>
      <c r="H433" s="2" t="str">
        <f>_xlfn.XLOOKUP(C433,customers!$A$2:$A$1001,customers!$G$2:$G$1001,,0)</f>
        <v>Ireland</v>
      </c>
      <c r="I433" t="str">
        <f>_xlfn.XLOOKUP(D433,products!$A$2:$A$49,products!$B$2:$B$49,,0)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9"/>
        <v>83.835000000000008</v>
      </c>
      <c r="N433" t="str">
        <f t="shared" si="20"/>
        <v>Excelsa</v>
      </c>
      <c r="O433" t="str">
        <f t="shared" si="18"/>
        <v>Dark</v>
      </c>
      <c r="P433" t="str">
        <f>_xlfn.XLOOKUP(OrdersTable[[#This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IF(_xlfn.XLOOKUP(orders!C434,customers!$A$2:$A$1001,customers!$C$2:$C$1001,,0)=0," ",_xlfn.XLOOKUP(orders!C434,customers!$A$2:$A$1001,customers!$C$2:$C$1001,,0))</f>
        <v xml:space="preserve"> </v>
      </c>
      <c r="H434" s="2" t="str">
        <f>_xlfn.XLOOKUP(C434,customers!$A$2:$A$1001,customers!$G$2:$G$1001,,0)</f>
        <v>United States</v>
      </c>
      <c r="I434" t="str">
        <f>_xlfn.XLOOKUP(D434,products!$A$2:$A$49,products!$B$2:$B$49,,0)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9"/>
        <v>22.5</v>
      </c>
      <c r="N434" t="str">
        <f t="shared" si="20"/>
        <v>Arabica</v>
      </c>
      <c r="O434" t="str">
        <f t="shared" si="18"/>
        <v>Medium</v>
      </c>
      <c r="P434" t="str">
        <f>_xlfn.XLOOKUP(OrdersTable[[#This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IF(_xlfn.XLOOKUP(orders!C435,customers!$A$2:$A$1001,customers!$C$2:$C$1001,,0)=0," ",_xlfn.XLOOKUP(orders!C435,customers!$A$2:$A$1001,customers!$C$2:$C$1001,,0))</f>
        <v>lrignoldc1@miibeian.gov.cn</v>
      </c>
      <c r="H435" s="2" t="str">
        <f>_xlfn.XLOOKUP(C435,customers!$A$2:$A$1001,customers!$G$2:$G$1001,,0)</f>
        <v>United States</v>
      </c>
      <c r="I435" t="str">
        <f>_xlfn.XLOOKUP(D435,products!$A$2:$A$49,products!$B$2:$B$49,,0)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9"/>
        <v>200.78999999999996</v>
      </c>
      <c r="N435" t="str">
        <f t="shared" si="20"/>
        <v>Liberica</v>
      </c>
      <c r="O435" t="str">
        <f t="shared" si="18"/>
        <v>Medium</v>
      </c>
      <c r="P435" t="str">
        <f>_xlfn.XLOOKUP(OrdersTable[[#This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IF(_xlfn.XLOOKUP(orders!C436,customers!$A$2:$A$1001,customers!$C$2:$C$1001,,0)=0," ",_xlfn.XLOOKUP(orders!C436,customers!$A$2:$A$1001,customers!$C$2:$C$1001,,0))</f>
        <v xml:space="preserve"> </v>
      </c>
      <c r="H436" s="2" t="str">
        <f>_xlfn.XLOOKUP(C436,customers!$A$2:$A$1001,customers!$G$2:$G$1001,,0)</f>
        <v>United States</v>
      </c>
      <c r="I436" t="str">
        <f>_xlfn.XLOOKUP(D436,products!$A$2:$A$49,products!$B$2:$B$49,,0)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9"/>
        <v>67.5</v>
      </c>
      <c r="N436" t="str">
        <f t="shared" si="20"/>
        <v>Arabica</v>
      </c>
      <c r="O436" t="str">
        <f t="shared" si="18"/>
        <v>Medium</v>
      </c>
      <c r="P436" t="str">
        <f>_xlfn.XLOOKUP(OrdersTable[[#This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IF(_xlfn.XLOOKUP(orders!C437,customers!$A$2:$A$1001,customers!$C$2:$C$1001,,0)=0," ",_xlfn.XLOOKUP(orders!C437,customers!$A$2:$A$1001,customers!$C$2:$C$1001,,0))</f>
        <v>crowthornc3@msn.com</v>
      </c>
      <c r="H437" s="2" t="str">
        <f>_xlfn.XLOOKUP(C437,customers!$A$2:$A$1001,customers!$G$2:$G$1001,,0)</f>
        <v>United States</v>
      </c>
      <c r="I437" t="str">
        <f>_xlfn.XLOOKUP(D437,products!$A$2:$A$49,products!$B$2:$B$49,,0)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9"/>
        <v>8.25</v>
      </c>
      <c r="N437" t="str">
        <f t="shared" si="20"/>
        <v>Excelsa</v>
      </c>
      <c r="O437" t="str">
        <f t="shared" si="18"/>
        <v>Medium</v>
      </c>
      <c r="P437" t="str">
        <f>_xlfn.XLOOKUP(OrdersTable[[#This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IF(_xlfn.XLOOKUP(orders!C438,customers!$A$2:$A$1001,customers!$C$2:$C$1001,,0)=0," ",_xlfn.XLOOKUP(orders!C438,customers!$A$2:$A$1001,customers!$C$2:$C$1001,,0))</f>
        <v>orylandc4@deviantart.com</v>
      </c>
      <c r="H438" s="2" t="str">
        <f>_xlfn.XLOOKUP(C438,customers!$A$2:$A$1001,customers!$G$2:$G$1001,,0)</f>
        <v>United States</v>
      </c>
      <c r="I438" t="str">
        <f>_xlfn.XLOOKUP(D438,products!$A$2:$A$49,products!$B$2:$B$49,,0)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9"/>
        <v>9.51</v>
      </c>
      <c r="N438" t="str">
        <f t="shared" si="20"/>
        <v>Liberica</v>
      </c>
      <c r="O438" t="str">
        <f t="shared" si="18"/>
        <v>Light</v>
      </c>
      <c r="P438" t="str">
        <f>_xlfn.XLOOKUP(OrdersTable[[#This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IF(_xlfn.XLOOKUP(orders!C439,customers!$A$2:$A$1001,customers!$C$2:$C$1001,,0)=0," ",_xlfn.XLOOKUP(orders!C439,customers!$A$2:$A$1001,customers!$C$2:$C$1001,,0))</f>
        <v xml:space="preserve"> </v>
      </c>
      <c r="H439" s="2" t="str">
        <f>_xlfn.XLOOKUP(C439,customers!$A$2:$A$1001,customers!$G$2:$G$1001,,0)</f>
        <v>United States</v>
      </c>
      <c r="I439" t="str">
        <f>_xlfn.XLOOKUP(D439,products!$A$2:$A$49,products!$B$2:$B$49,,0)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9"/>
        <v>29.784999999999997</v>
      </c>
      <c r="N439" t="str">
        <f t="shared" si="20"/>
        <v>Liberica</v>
      </c>
      <c r="O439" t="str">
        <f t="shared" si="18"/>
        <v>Dark</v>
      </c>
      <c r="P439" t="str">
        <f>_xlfn.XLOOKUP(OrdersTable[[#This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IF(_xlfn.XLOOKUP(orders!C440,customers!$A$2:$A$1001,customers!$C$2:$C$1001,,0)=0," ",_xlfn.XLOOKUP(orders!C440,customers!$A$2:$A$1001,customers!$C$2:$C$1001,,0))</f>
        <v>msesonck@census.gov</v>
      </c>
      <c r="H440" s="2" t="str">
        <f>_xlfn.XLOOKUP(C440,customers!$A$2:$A$1001,customers!$G$2:$G$1001,,0)</f>
        <v>United States</v>
      </c>
      <c r="I440" t="str">
        <f>_xlfn.XLOOKUP(D440,products!$A$2:$A$49,products!$B$2:$B$49,,0)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9"/>
        <v>15.54</v>
      </c>
      <c r="N440" t="str">
        <f t="shared" si="20"/>
        <v>Liberica</v>
      </c>
      <c r="O440" t="str">
        <f t="shared" si="18"/>
        <v>Dark</v>
      </c>
      <c r="P440" t="str">
        <f>_xlfn.XLOOKUP(OrdersTable[[#This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IF(_xlfn.XLOOKUP(orders!C441,customers!$A$2:$A$1001,customers!$C$2:$C$1001,,0)=0," ",_xlfn.XLOOKUP(orders!C441,customers!$A$2:$A$1001,customers!$C$2:$C$1001,,0))</f>
        <v>craglessc7@webmd.com</v>
      </c>
      <c r="H441" s="2" t="str">
        <f>_xlfn.XLOOKUP(C441,customers!$A$2:$A$1001,customers!$G$2:$G$1001,,0)</f>
        <v>Ireland</v>
      </c>
      <c r="I441" t="str">
        <f>_xlfn.XLOOKUP(D441,products!$A$2:$A$49,products!$B$2:$B$49,,0)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9"/>
        <v>35.64</v>
      </c>
      <c r="N441" t="str">
        <f t="shared" si="20"/>
        <v>Excelsa</v>
      </c>
      <c r="O441" t="str">
        <f t="shared" si="18"/>
        <v>Light</v>
      </c>
      <c r="P441" t="str">
        <f>_xlfn.XLOOKUP(OrdersTable[[#This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IF(_xlfn.XLOOKUP(orders!C442,customers!$A$2:$A$1001,customers!$C$2:$C$1001,,0)=0," ",_xlfn.XLOOKUP(orders!C442,customers!$A$2:$A$1001,customers!$C$2:$C$1001,,0))</f>
        <v>fhollowsc8@blogtalkradio.com</v>
      </c>
      <c r="H442" s="2" t="str">
        <f>_xlfn.XLOOKUP(C442,customers!$A$2:$A$1001,customers!$G$2:$G$1001,,0)</f>
        <v>United States</v>
      </c>
      <c r="I442" t="str">
        <f>_xlfn.XLOOKUP(D442,products!$A$2:$A$49,products!$B$2:$B$49,,0)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9"/>
        <v>103.49999999999999</v>
      </c>
      <c r="N442" t="str">
        <f t="shared" si="20"/>
        <v>Arabica</v>
      </c>
      <c r="O442" t="str">
        <f t="shared" si="18"/>
        <v>Medium</v>
      </c>
      <c r="P442" t="str">
        <f>_xlfn.XLOOKUP(OrdersTable[[#This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IF(_xlfn.XLOOKUP(orders!C443,customers!$A$2:$A$1001,customers!$C$2:$C$1001,,0)=0," ",_xlfn.XLOOKUP(orders!C443,customers!$A$2:$A$1001,customers!$C$2:$C$1001,,0))</f>
        <v>llathleiffc9@nationalgeographic.com</v>
      </c>
      <c r="H443" s="2" t="str">
        <f>_xlfn.XLOOKUP(C443,customers!$A$2:$A$1001,customers!$G$2:$G$1001,,0)</f>
        <v>Ireland</v>
      </c>
      <c r="I443" t="str">
        <f>_xlfn.XLOOKUP(D443,products!$A$2:$A$49,products!$B$2:$B$49,,0)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9"/>
        <v>36.450000000000003</v>
      </c>
      <c r="N443" t="str">
        <f t="shared" si="20"/>
        <v>Excelsa</v>
      </c>
      <c r="O443" t="str">
        <f t="shared" si="18"/>
        <v>Dark</v>
      </c>
      <c r="P443" t="str">
        <f>_xlfn.XLOOKUP(OrdersTable[[#This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IF(_xlfn.XLOOKUP(orders!C444,customers!$A$2:$A$1001,customers!$C$2:$C$1001,,0)=0," ",_xlfn.XLOOKUP(orders!C444,customers!$A$2:$A$1001,customers!$C$2:$C$1001,,0))</f>
        <v>kheadsca@jalbum.net</v>
      </c>
      <c r="H444" s="2" t="str">
        <f>_xlfn.XLOOKUP(C444,customers!$A$2:$A$1001,customers!$G$2:$G$1001,,0)</f>
        <v>United States</v>
      </c>
      <c r="I444" t="str">
        <f>_xlfn.XLOOKUP(D444,products!$A$2:$A$49,products!$B$2:$B$49,,0)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9"/>
        <v>35.849999999999994</v>
      </c>
      <c r="N444" t="str">
        <f t="shared" si="20"/>
        <v>Robusta</v>
      </c>
      <c r="O444" t="str">
        <f t="shared" si="18"/>
        <v>Light</v>
      </c>
      <c r="P444" t="str">
        <f>_xlfn.XLOOKUP(OrdersTable[[#This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IF(_xlfn.XLOOKUP(orders!C445,customers!$A$2:$A$1001,customers!$C$2:$C$1001,,0)=0," ",_xlfn.XLOOKUP(orders!C445,customers!$A$2:$A$1001,customers!$C$2:$C$1001,,0))</f>
        <v>tbownecb@unicef.org</v>
      </c>
      <c r="H445" s="2" t="str">
        <f>_xlfn.XLOOKUP(C445,customers!$A$2:$A$1001,customers!$G$2:$G$1001,,0)</f>
        <v>Ireland</v>
      </c>
      <c r="I445" t="str">
        <f>_xlfn.XLOOKUP(D445,products!$A$2:$A$49,products!$B$2:$B$49,,0)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9"/>
        <v>22.274999999999999</v>
      </c>
      <c r="N445" t="str">
        <f t="shared" si="20"/>
        <v>Excelsa</v>
      </c>
      <c r="O445" t="str">
        <f t="shared" si="18"/>
        <v>Light</v>
      </c>
      <c r="P445" t="str">
        <f>_xlfn.XLOOKUP(OrdersTable[[#This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IF(_xlfn.XLOOKUP(orders!C446,customers!$A$2:$A$1001,customers!$C$2:$C$1001,,0)=0," ",_xlfn.XLOOKUP(orders!C446,customers!$A$2:$A$1001,customers!$C$2:$C$1001,,0))</f>
        <v>rjacquemardcc@acquirethisname.com</v>
      </c>
      <c r="H446" s="2" t="str">
        <f>_xlfn.XLOOKUP(C446,customers!$A$2:$A$1001,customers!$G$2:$G$1001,,0)</f>
        <v>Ireland</v>
      </c>
      <c r="I446" t="str">
        <f>_xlfn.XLOOKUP(D446,products!$A$2:$A$49,products!$B$2:$B$49,,0)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9"/>
        <v>24.75</v>
      </c>
      <c r="N446" t="str">
        <f t="shared" si="20"/>
        <v>Excelsa</v>
      </c>
      <c r="O446" t="str">
        <f t="shared" si="18"/>
        <v>Medium</v>
      </c>
      <c r="P446" t="str">
        <f>_xlfn.XLOOKUP(OrdersTable[[#This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IF(_xlfn.XLOOKUP(orders!C447,customers!$A$2:$A$1001,customers!$C$2:$C$1001,,0)=0," ",_xlfn.XLOOKUP(orders!C447,customers!$A$2:$A$1001,customers!$C$2:$C$1001,,0))</f>
        <v>kwarmancd@printfriendly.com</v>
      </c>
      <c r="H447" s="2" t="str">
        <f>_xlfn.XLOOKUP(C447,customers!$A$2:$A$1001,customers!$G$2:$G$1001,,0)</f>
        <v>Ireland</v>
      </c>
      <c r="I447" t="str">
        <f>_xlfn.XLOOKUP(D447,products!$A$2:$A$49,products!$B$2:$B$49,,0)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9"/>
        <v>66.929999999999993</v>
      </c>
      <c r="N447" t="str">
        <f t="shared" si="20"/>
        <v>Liberica</v>
      </c>
      <c r="O447" t="str">
        <f t="shared" si="18"/>
        <v>Medium</v>
      </c>
      <c r="P447" t="str">
        <f>_xlfn.XLOOKUP(OrdersTable[[#This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IF(_xlfn.XLOOKUP(orders!C448,customers!$A$2:$A$1001,customers!$C$2:$C$1001,,0)=0," ",_xlfn.XLOOKUP(orders!C448,customers!$A$2:$A$1001,customers!$C$2:$C$1001,,0))</f>
        <v>wcholomince@about.com</v>
      </c>
      <c r="H448" s="2" t="str">
        <f>_xlfn.XLOOKUP(C448,customers!$A$2:$A$1001,customers!$G$2:$G$1001,,0)</f>
        <v>United Kingdom</v>
      </c>
      <c r="I448" t="str">
        <f>_xlfn.XLOOKUP(D448,products!$A$2:$A$49,products!$B$2:$B$49,,0)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9"/>
        <v>8.73</v>
      </c>
      <c r="N448" t="str">
        <f t="shared" si="20"/>
        <v>Liberica</v>
      </c>
      <c r="O448" t="str">
        <f t="shared" si="18"/>
        <v>Medium</v>
      </c>
      <c r="P448" t="str">
        <f>_xlfn.XLOOKUP(OrdersTable[[#This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IF(_xlfn.XLOOKUP(orders!C449,customers!$A$2:$A$1001,customers!$C$2:$C$1001,,0)=0," ",_xlfn.XLOOKUP(orders!C449,customers!$A$2:$A$1001,customers!$C$2:$C$1001,,0))</f>
        <v>abraidmancf@census.gov</v>
      </c>
      <c r="H449" s="2" t="str">
        <f>_xlfn.XLOOKUP(C449,customers!$A$2:$A$1001,customers!$G$2:$G$1001,,0)</f>
        <v>United States</v>
      </c>
      <c r="I449" t="str">
        <f>_xlfn.XLOOKUP(D449,products!$A$2:$A$49,products!$B$2:$B$49,,0)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9"/>
        <v>17.91</v>
      </c>
      <c r="N449" t="str">
        <f t="shared" si="20"/>
        <v>Robusta</v>
      </c>
      <c r="O449" t="str">
        <f t="shared" si="18"/>
        <v>Medium</v>
      </c>
      <c r="P449" t="str">
        <f>_xlfn.XLOOKUP(OrdersTable[[#This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IF(_xlfn.XLOOKUP(orders!C450,customers!$A$2:$A$1001,customers!$C$2:$C$1001,,0)=0," ",_xlfn.XLOOKUP(orders!C450,customers!$A$2:$A$1001,customers!$C$2:$C$1001,,0))</f>
        <v>pdurbancg@symantec.com</v>
      </c>
      <c r="H450" s="2" t="str">
        <f>_xlfn.XLOOKUP(C450,customers!$A$2:$A$1001,customers!$G$2:$G$1001,,0)</f>
        <v>Ireland</v>
      </c>
      <c r="I450" t="str">
        <f>_xlfn.XLOOKUP(D450,products!$A$2:$A$49,products!$B$2:$B$49,,0)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9"/>
        <v>7.169999999999999</v>
      </c>
      <c r="N450" t="str">
        <f t="shared" si="20"/>
        <v>Robusta</v>
      </c>
      <c r="O450" t="str">
        <f t="shared" ref="O450:O513" si="21">IF(J450="M","Medium",IF(J450="L","Light",IF(J450="D","Dark","")))</f>
        <v>Light</v>
      </c>
      <c r="P450" t="str">
        <f>_xlfn.XLOOKUP(OrdersTable[[#This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IF(_xlfn.XLOOKUP(orders!C451,customers!$A$2:$A$1001,customers!$C$2:$C$1001,,0)=0," ",_xlfn.XLOOKUP(orders!C451,customers!$A$2:$A$1001,customers!$C$2:$C$1001,,0))</f>
        <v>aharroldch@miibeian.gov.cn</v>
      </c>
      <c r="H451" s="2" t="str">
        <f>_xlfn.XLOOKUP(C451,customers!$A$2:$A$1001,customers!$G$2:$G$1001,,0)</f>
        <v>United States</v>
      </c>
      <c r="I451" t="str">
        <f>_xlfn.XLOOKUP(D451,products!$A$2:$A$49,products!$B$2:$B$49,,0)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2">SUM(L451*E451)</f>
        <v>5.3699999999999992</v>
      </c>
      <c r="N451" t="str">
        <f t="shared" ref="N451:N514" si="23">IF(I451="Rob","Robusta",IF(I451="Exc","Excelsa",IF(I451="Ara","Arabica",IF(I451="Lib","Liberica"))))</f>
        <v>Robusta</v>
      </c>
      <c r="O451" t="str">
        <f t="shared" si="21"/>
        <v>Dark</v>
      </c>
      <c r="P451" t="str">
        <f>_xlfn.XLOOKUP(OrdersTable[[#This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IF(_xlfn.XLOOKUP(orders!C452,customers!$A$2:$A$1001,customers!$C$2:$C$1001,,0)=0," ",_xlfn.XLOOKUP(orders!C452,customers!$A$2:$A$1001,customers!$C$2:$C$1001,,0))</f>
        <v>spamphilonci@mlb.com</v>
      </c>
      <c r="H452" s="2" t="str">
        <f>_xlfn.XLOOKUP(C452,customers!$A$2:$A$1001,customers!$G$2:$G$1001,,0)</f>
        <v>Ireland</v>
      </c>
      <c r="I452" t="str">
        <f>_xlfn.XLOOKUP(D452,products!$A$2:$A$49,products!$B$2:$B$49,,0)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2"/>
        <v>23.774999999999999</v>
      </c>
      <c r="N452" t="str">
        <f t="shared" si="23"/>
        <v>Liberica</v>
      </c>
      <c r="O452" t="str">
        <f t="shared" si="21"/>
        <v>Light</v>
      </c>
      <c r="P452" t="str">
        <f>_xlfn.XLOOKUP(OrdersTable[[#This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IF(_xlfn.XLOOKUP(orders!C453,customers!$A$2:$A$1001,customers!$C$2:$C$1001,,0)=0," ",_xlfn.XLOOKUP(orders!C453,customers!$A$2:$A$1001,customers!$C$2:$C$1001,,0))</f>
        <v>mspurdencj@exblog.jp</v>
      </c>
      <c r="H453" s="2" t="str">
        <f>_xlfn.XLOOKUP(C453,customers!$A$2:$A$1001,customers!$G$2:$G$1001,,0)</f>
        <v>United States</v>
      </c>
      <c r="I453" t="str">
        <f>_xlfn.XLOOKUP(D453,products!$A$2:$A$49,products!$B$2:$B$49,,0)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2"/>
        <v>41.169999999999995</v>
      </c>
      <c r="N453" t="str">
        <f t="shared" si="23"/>
        <v>Robusta</v>
      </c>
      <c r="O453" t="str">
        <f t="shared" si="21"/>
        <v>Dark</v>
      </c>
      <c r="P453" t="str">
        <f>_xlfn.XLOOKUP(OrdersTable[[#This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IF(_xlfn.XLOOKUP(orders!C454,customers!$A$2:$A$1001,customers!$C$2:$C$1001,,0)=0," ",_xlfn.XLOOKUP(orders!C454,customers!$A$2:$A$1001,customers!$C$2:$C$1001,,0))</f>
        <v>msesonck@census.gov</v>
      </c>
      <c r="H454" s="2" t="str">
        <f>_xlfn.XLOOKUP(C454,customers!$A$2:$A$1001,customers!$G$2:$G$1001,,0)</f>
        <v>United States</v>
      </c>
      <c r="I454" t="str">
        <f>_xlfn.XLOOKUP(D454,products!$A$2:$A$49,products!$B$2:$B$49,,0)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2"/>
        <v>11.654999999999999</v>
      </c>
      <c r="N454" t="str">
        <f t="shared" si="23"/>
        <v>Arabica</v>
      </c>
      <c r="O454" t="str">
        <f t="shared" si="21"/>
        <v>Light</v>
      </c>
      <c r="P454" t="str">
        <f>_xlfn.XLOOKUP(OrdersTable[[#This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IF(_xlfn.XLOOKUP(orders!C455,customers!$A$2:$A$1001,customers!$C$2:$C$1001,,0)=0," ",_xlfn.XLOOKUP(orders!C455,customers!$A$2:$A$1001,customers!$C$2:$C$1001,,0))</f>
        <v>npirronecl@weibo.com</v>
      </c>
      <c r="H455" s="2" t="str">
        <f>_xlfn.XLOOKUP(C455,customers!$A$2:$A$1001,customers!$G$2:$G$1001,,0)</f>
        <v>United States</v>
      </c>
      <c r="I455" t="str">
        <f>_xlfn.XLOOKUP(D455,products!$A$2:$A$49,products!$B$2:$B$49,,0)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2"/>
        <v>38.04</v>
      </c>
      <c r="N455" t="str">
        <f t="shared" si="23"/>
        <v>Liberica</v>
      </c>
      <c r="O455" t="str">
        <f t="shared" si="21"/>
        <v>Light</v>
      </c>
      <c r="P455" t="str">
        <f>_xlfn.XLOOKUP(OrdersTable[[#This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IF(_xlfn.XLOOKUP(orders!C456,customers!$A$2:$A$1001,customers!$C$2:$C$1001,,0)=0," ",_xlfn.XLOOKUP(orders!C456,customers!$A$2:$A$1001,customers!$C$2:$C$1001,,0))</f>
        <v>rcawleycm@yellowbook.com</v>
      </c>
      <c r="H456" s="2" t="str">
        <f>_xlfn.XLOOKUP(C456,customers!$A$2:$A$1001,customers!$G$2:$G$1001,,0)</f>
        <v>Ireland</v>
      </c>
      <c r="I456" t="str">
        <f>_xlfn.XLOOKUP(D456,products!$A$2:$A$49,products!$B$2:$B$49,,0)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2"/>
        <v>82.339999999999989</v>
      </c>
      <c r="N456" t="str">
        <f t="shared" si="23"/>
        <v>Robusta</v>
      </c>
      <c r="O456" t="str">
        <f t="shared" si="21"/>
        <v>Dark</v>
      </c>
      <c r="P456" t="str">
        <f>_xlfn.XLOOKUP(OrdersTable[[#This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IF(_xlfn.XLOOKUP(orders!C457,customers!$A$2:$A$1001,customers!$C$2:$C$1001,,0)=0," ",_xlfn.XLOOKUP(orders!C457,customers!$A$2:$A$1001,customers!$C$2:$C$1001,,0))</f>
        <v>sbarribalcn@microsoft.com</v>
      </c>
      <c r="H457" s="2" t="str">
        <f>_xlfn.XLOOKUP(C457,customers!$A$2:$A$1001,customers!$G$2:$G$1001,,0)</f>
        <v>Ireland</v>
      </c>
      <c r="I457" t="str">
        <f>_xlfn.XLOOKUP(D457,products!$A$2:$A$49,products!$B$2:$B$49,,0)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2"/>
        <v>9.51</v>
      </c>
      <c r="N457" t="str">
        <f t="shared" si="23"/>
        <v>Liberica</v>
      </c>
      <c r="O457" t="str">
        <f t="shared" si="21"/>
        <v>Light</v>
      </c>
      <c r="P457" t="str">
        <f>_xlfn.XLOOKUP(OrdersTable[[#This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IF(_xlfn.XLOOKUP(orders!C458,customers!$A$2:$A$1001,customers!$C$2:$C$1001,,0)=0," ",_xlfn.XLOOKUP(orders!C458,customers!$A$2:$A$1001,customers!$C$2:$C$1001,,0))</f>
        <v>aadamidesco@bizjournals.com</v>
      </c>
      <c r="H458" s="2" t="str">
        <f>_xlfn.XLOOKUP(C458,customers!$A$2:$A$1001,customers!$G$2:$G$1001,,0)</f>
        <v>United Kingdom</v>
      </c>
      <c r="I458" t="str">
        <f>_xlfn.XLOOKUP(D458,products!$A$2:$A$49,products!$B$2:$B$49,,0)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2"/>
        <v>41.169999999999995</v>
      </c>
      <c r="N458" t="str">
        <f t="shared" si="23"/>
        <v>Robusta</v>
      </c>
      <c r="O458" t="str">
        <f t="shared" si="21"/>
        <v>Dark</v>
      </c>
      <c r="P458" t="str">
        <f>_xlfn.XLOOKUP(OrdersTable[[#This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IF(_xlfn.XLOOKUP(orders!C459,customers!$A$2:$A$1001,customers!$C$2:$C$1001,,0)=0," ",_xlfn.XLOOKUP(orders!C459,customers!$A$2:$A$1001,customers!$C$2:$C$1001,,0))</f>
        <v>cthowescp@craigslist.org</v>
      </c>
      <c r="H459" s="2" t="str">
        <f>_xlfn.XLOOKUP(C459,customers!$A$2:$A$1001,customers!$G$2:$G$1001,,0)</f>
        <v>United States</v>
      </c>
      <c r="I459" t="str">
        <f>_xlfn.XLOOKUP(D459,products!$A$2:$A$49,products!$B$2:$B$49,,0)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2"/>
        <v>47.55</v>
      </c>
      <c r="N459" t="str">
        <f t="shared" si="23"/>
        <v>Liberica</v>
      </c>
      <c r="O459" t="str">
        <f t="shared" si="21"/>
        <v>Light</v>
      </c>
      <c r="P459" t="str">
        <f>_xlfn.XLOOKUP(OrdersTable[[#This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IF(_xlfn.XLOOKUP(orders!C460,customers!$A$2:$A$1001,customers!$C$2:$C$1001,,0)=0," ",_xlfn.XLOOKUP(orders!C460,customers!$A$2:$A$1001,customers!$C$2:$C$1001,,0))</f>
        <v>rwillowaycq@admin.ch</v>
      </c>
      <c r="H460" s="2" t="str">
        <f>_xlfn.XLOOKUP(C460,customers!$A$2:$A$1001,customers!$G$2:$G$1001,,0)</f>
        <v>United States</v>
      </c>
      <c r="I460" t="str">
        <f>_xlfn.XLOOKUP(D460,products!$A$2:$A$49,products!$B$2:$B$49,,0)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2"/>
        <v>45</v>
      </c>
      <c r="N460" t="str">
        <f t="shared" si="23"/>
        <v>Arabica</v>
      </c>
      <c r="O460" t="str">
        <f t="shared" si="21"/>
        <v>Medium</v>
      </c>
      <c r="P460" t="str">
        <f>_xlfn.XLOOKUP(OrdersTable[[#This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IF(_xlfn.XLOOKUP(orders!C461,customers!$A$2:$A$1001,customers!$C$2:$C$1001,,0)=0," ",_xlfn.XLOOKUP(orders!C461,customers!$A$2:$A$1001,customers!$C$2:$C$1001,,0))</f>
        <v>aelwincr@privacy.gov.au</v>
      </c>
      <c r="H461" s="2" t="str">
        <f>_xlfn.XLOOKUP(C461,customers!$A$2:$A$1001,customers!$G$2:$G$1001,,0)</f>
        <v>United States</v>
      </c>
      <c r="I461" t="str">
        <f>_xlfn.XLOOKUP(D461,products!$A$2:$A$49,products!$B$2:$B$49,,0)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2"/>
        <v>23.774999999999999</v>
      </c>
      <c r="N461" t="str">
        <f t="shared" si="23"/>
        <v>Liberica</v>
      </c>
      <c r="O461" t="str">
        <f t="shared" si="21"/>
        <v>Light</v>
      </c>
      <c r="P461" t="str">
        <f>_xlfn.XLOOKUP(OrdersTable[[#This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IF(_xlfn.XLOOKUP(orders!C462,customers!$A$2:$A$1001,customers!$C$2:$C$1001,,0)=0," ",_xlfn.XLOOKUP(orders!C462,customers!$A$2:$A$1001,customers!$C$2:$C$1001,,0))</f>
        <v>abilbrookcs@booking.com</v>
      </c>
      <c r="H462" s="2" t="str">
        <f>_xlfn.XLOOKUP(C462,customers!$A$2:$A$1001,customers!$G$2:$G$1001,,0)</f>
        <v>Ireland</v>
      </c>
      <c r="I462" t="str">
        <f>_xlfn.XLOOKUP(D462,products!$A$2:$A$49,products!$B$2:$B$49,,0)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2"/>
        <v>16.11</v>
      </c>
      <c r="N462" t="str">
        <f t="shared" si="23"/>
        <v>Robusta</v>
      </c>
      <c r="O462" t="str">
        <f t="shared" si="21"/>
        <v>Dark</v>
      </c>
      <c r="P462" t="str">
        <f>_xlfn.XLOOKUP(OrdersTable[[#This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IF(_xlfn.XLOOKUP(orders!C463,customers!$A$2:$A$1001,customers!$C$2:$C$1001,,0)=0," ",_xlfn.XLOOKUP(orders!C463,customers!$A$2:$A$1001,customers!$C$2:$C$1001,,0))</f>
        <v>rmckallct@sakura.ne.jp</v>
      </c>
      <c r="H463" s="2" t="str">
        <f>_xlfn.XLOOKUP(C463,customers!$A$2:$A$1001,customers!$G$2:$G$1001,,0)</f>
        <v>United Kingdom</v>
      </c>
      <c r="I463" t="str">
        <f>_xlfn.XLOOKUP(D463,products!$A$2:$A$49,products!$B$2:$B$49,,0)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2"/>
        <v>10.739999999999998</v>
      </c>
      <c r="N463" t="str">
        <f t="shared" si="23"/>
        <v>Robusta</v>
      </c>
      <c r="O463" t="str">
        <f t="shared" si="21"/>
        <v>Dark</v>
      </c>
      <c r="P463" t="str">
        <f>_xlfn.XLOOKUP(OrdersTable[[#This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IF(_xlfn.XLOOKUP(orders!C464,customers!$A$2:$A$1001,customers!$C$2:$C$1001,,0)=0," ",_xlfn.XLOOKUP(orders!C464,customers!$A$2:$A$1001,customers!$C$2:$C$1001,,0))</f>
        <v>bdailecu@vistaprint.com</v>
      </c>
      <c r="H464" s="2" t="str">
        <f>_xlfn.XLOOKUP(C464,customers!$A$2:$A$1001,customers!$G$2:$G$1001,,0)</f>
        <v>United States</v>
      </c>
      <c r="I464" t="str">
        <f>_xlfn.XLOOKUP(D464,products!$A$2:$A$49,products!$B$2:$B$49,,0)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2"/>
        <v>49.75</v>
      </c>
      <c r="N464" t="str">
        <f t="shared" si="23"/>
        <v>Arabica</v>
      </c>
      <c r="O464" t="str">
        <f t="shared" si="21"/>
        <v>Dark</v>
      </c>
      <c r="P464" t="str">
        <f>_xlfn.XLOOKUP(OrdersTable[[#This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IF(_xlfn.XLOOKUP(orders!C465,customers!$A$2:$A$1001,customers!$C$2:$C$1001,,0)=0," ",_xlfn.XLOOKUP(orders!C465,customers!$A$2:$A$1001,customers!$C$2:$C$1001,,0))</f>
        <v>atrehernecv@state.tx.us</v>
      </c>
      <c r="H465" s="2" t="str">
        <f>_xlfn.XLOOKUP(C465,customers!$A$2:$A$1001,customers!$G$2:$G$1001,,0)</f>
        <v>Ireland</v>
      </c>
      <c r="I465" t="str">
        <f>_xlfn.XLOOKUP(D465,products!$A$2:$A$49,products!$B$2:$B$49,,0)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2"/>
        <v>27.5</v>
      </c>
      <c r="N465" t="str">
        <f t="shared" si="23"/>
        <v>Excelsa</v>
      </c>
      <c r="O465" t="str">
        <f t="shared" si="21"/>
        <v>Medium</v>
      </c>
      <c r="P465" t="str">
        <f>_xlfn.XLOOKUP(OrdersTable[[#This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IF(_xlfn.XLOOKUP(orders!C466,customers!$A$2:$A$1001,customers!$C$2:$C$1001,,0)=0," ",_xlfn.XLOOKUP(orders!C466,customers!$A$2:$A$1001,customers!$C$2:$C$1001,,0))</f>
        <v>abrentnallcw@biglobe.ne.jp</v>
      </c>
      <c r="H466" s="2" t="str">
        <f>_xlfn.XLOOKUP(C466,customers!$A$2:$A$1001,customers!$G$2:$G$1001,,0)</f>
        <v>United Kingdom</v>
      </c>
      <c r="I466" t="str">
        <f>_xlfn.XLOOKUP(D466,products!$A$2:$A$49,products!$B$2:$B$49,,0)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2"/>
        <v>119.13999999999999</v>
      </c>
      <c r="N466" t="str">
        <f t="shared" si="23"/>
        <v>Liberica</v>
      </c>
      <c r="O466" t="str">
        <f t="shared" si="21"/>
        <v>Dark</v>
      </c>
      <c r="P466" t="str">
        <f>_xlfn.XLOOKUP(OrdersTable[[#This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IF(_xlfn.XLOOKUP(orders!C467,customers!$A$2:$A$1001,customers!$C$2:$C$1001,,0)=0," ",_xlfn.XLOOKUP(orders!C467,customers!$A$2:$A$1001,customers!$C$2:$C$1001,,0))</f>
        <v>ddrinkallcx@psu.edu</v>
      </c>
      <c r="H467" s="2" t="str">
        <f>_xlfn.XLOOKUP(C467,customers!$A$2:$A$1001,customers!$G$2:$G$1001,,0)</f>
        <v>United States</v>
      </c>
      <c r="I467" t="str">
        <f>_xlfn.XLOOKUP(D467,products!$A$2:$A$49,products!$B$2:$B$49,,0)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2"/>
        <v>20.584999999999997</v>
      </c>
      <c r="N467" t="str">
        <f t="shared" si="23"/>
        <v>Robusta</v>
      </c>
      <c r="O467" t="str">
        <f t="shared" si="21"/>
        <v>Dark</v>
      </c>
      <c r="P467" t="str">
        <f>_xlfn.XLOOKUP(OrdersTable[[#This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IF(_xlfn.XLOOKUP(orders!C468,customers!$A$2:$A$1001,customers!$C$2:$C$1001,,0)=0," ",_xlfn.XLOOKUP(orders!C468,customers!$A$2:$A$1001,customers!$C$2:$C$1001,,0))</f>
        <v>dkornelcy@cyberchimps.com</v>
      </c>
      <c r="H468" s="2" t="str">
        <f>_xlfn.XLOOKUP(C468,customers!$A$2:$A$1001,customers!$G$2:$G$1001,,0)</f>
        <v>United States</v>
      </c>
      <c r="I468" t="str">
        <f>_xlfn.XLOOKUP(D468,products!$A$2:$A$49,products!$B$2:$B$49,,0)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2"/>
        <v>8.9550000000000001</v>
      </c>
      <c r="N468" t="str">
        <f t="shared" si="23"/>
        <v>Arabica</v>
      </c>
      <c r="O468" t="str">
        <f t="shared" si="21"/>
        <v>Dark</v>
      </c>
      <c r="P468" t="str">
        <f>_xlfn.XLOOKUP(OrdersTable[[#This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IF(_xlfn.XLOOKUP(orders!C469,customers!$A$2:$A$1001,customers!$C$2:$C$1001,,0)=0," ",_xlfn.XLOOKUP(orders!C469,customers!$A$2:$A$1001,customers!$C$2:$C$1001,,0))</f>
        <v>rlequeuxcz@newyorker.com</v>
      </c>
      <c r="H469" s="2" t="str">
        <f>_xlfn.XLOOKUP(C469,customers!$A$2:$A$1001,customers!$G$2:$G$1001,,0)</f>
        <v>United States</v>
      </c>
      <c r="I469" t="str">
        <f>_xlfn.XLOOKUP(D469,products!$A$2:$A$49,products!$B$2:$B$49,,0)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2"/>
        <v>5.97</v>
      </c>
      <c r="N469" t="str">
        <f t="shared" si="23"/>
        <v>Arabica</v>
      </c>
      <c r="O469" t="str">
        <f t="shared" si="21"/>
        <v>Dark</v>
      </c>
      <c r="P469" t="str">
        <f>_xlfn.XLOOKUP(OrdersTable[[#This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IF(_xlfn.XLOOKUP(orders!C470,customers!$A$2:$A$1001,customers!$C$2:$C$1001,,0)=0," ",_xlfn.XLOOKUP(orders!C470,customers!$A$2:$A$1001,customers!$C$2:$C$1001,,0))</f>
        <v>jmccaulld0@parallels.com</v>
      </c>
      <c r="H470" s="2" t="str">
        <f>_xlfn.XLOOKUP(C470,customers!$A$2:$A$1001,customers!$G$2:$G$1001,,0)</f>
        <v>United States</v>
      </c>
      <c r="I470" t="str">
        <f>_xlfn.XLOOKUP(D470,products!$A$2:$A$49,products!$B$2:$B$49,,0)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2"/>
        <v>41.25</v>
      </c>
      <c r="N470" t="str">
        <f t="shared" si="23"/>
        <v>Excelsa</v>
      </c>
      <c r="O470" t="str">
        <f t="shared" si="21"/>
        <v>Medium</v>
      </c>
      <c r="P470" t="str">
        <f>_xlfn.XLOOKUP(OrdersTable[[#This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IF(_xlfn.XLOOKUP(orders!C471,customers!$A$2:$A$1001,customers!$C$2:$C$1001,,0)=0," ",_xlfn.XLOOKUP(orders!C471,customers!$A$2:$A$1001,customers!$C$2:$C$1001,,0))</f>
        <v>abrashda@plala.or.jp</v>
      </c>
      <c r="H471" s="2" t="str">
        <f>_xlfn.XLOOKUP(C471,customers!$A$2:$A$1001,customers!$G$2:$G$1001,,0)</f>
        <v>United States</v>
      </c>
      <c r="I471" t="str">
        <f>_xlfn.XLOOKUP(D471,products!$A$2:$A$49,products!$B$2:$B$49,,0)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2"/>
        <v>22.274999999999999</v>
      </c>
      <c r="N471" t="str">
        <f t="shared" si="23"/>
        <v>Excelsa</v>
      </c>
      <c r="O471" t="str">
        <f t="shared" si="21"/>
        <v>Light</v>
      </c>
      <c r="P471" t="str">
        <f>_xlfn.XLOOKUP(OrdersTable[[#This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IF(_xlfn.XLOOKUP(orders!C472,customers!$A$2:$A$1001,customers!$C$2:$C$1001,,0)=0," ",_xlfn.XLOOKUP(orders!C472,customers!$A$2:$A$1001,customers!$C$2:$C$1001,,0))</f>
        <v>ahutchinsond2@imgur.com</v>
      </c>
      <c r="H472" s="2" t="str">
        <f>_xlfn.XLOOKUP(C472,customers!$A$2:$A$1001,customers!$G$2:$G$1001,,0)</f>
        <v>United States</v>
      </c>
      <c r="I472" t="str">
        <f>_xlfn.XLOOKUP(D472,products!$A$2:$A$49,products!$B$2:$B$49,,0)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2"/>
        <v>6.75</v>
      </c>
      <c r="N472" t="str">
        <f t="shared" si="23"/>
        <v>Arabica</v>
      </c>
      <c r="O472" t="str">
        <f t="shared" si="21"/>
        <v>Medium</v>
      </c>
      <c r="P472" t="str">
        <f>_xlfn.XLOOKUP(OrdersTable[[#This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IF(_xlfn.XLOOKUP(orders!C473,customers!$A$2:$A$1001,customers!$C$2:$C$1001,,0)=0," ",_xlfn.XLOOKUP(orders!C473,customers!$A$2:$A$1001,customers!$C$2:$C$1001,,0))</f>
        <v xml:space="preserve"> </v>
      </c>
      <c r="H473" s="2" t="str">
        <f>_xlfn.XLOOKUP(C473,customers!$A$2:$A$1001,customers!$G$2:$G$1001,,0)</f>
        <v>United States</v>
      </c>
      <c r="I473" t="str">
        <f>_xlfn.XLOOKUP(D473,products!$A$2:$A$49,products!$B$2:$B$49,,0)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2"/>
        <v>133.85999999999999</v>
      </c>
      <c r="N473" t="str">
        <f t="shared" si="23"/>
        <v>Liberica</v>
      </c>
      <c r="O473" t="str">
        <f t="shared" si="21"/>
        <v>Medium</v>
      </c>
      <c r="P473" t="str">
        <f>_xlfn.XLOOKUP(OrdersTable[[#This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IF(_xlfn.XLOOKUP(orders!C474,customers!$A$2:$A$1001,customers!$C$2:$C$1001,,0)=0," ",_xlfn.XLOOKUP(orders!C474,customers!$A$2:$A$1001,customers!$C$2:$C$1001,,0))</f>
        <v>rdriversd4@hexun.com</v>
      </c>
      <c r="H474" s="2" t="str">
        <f>_xlfn.XLOOKUP(C474,customers!$A$2:$A$1001,customers!$G$2:$G$1001,,0)</f>
        <v>United States</v>
      </c>
      <c r="I474" t="str">
        <f>_xlfn.XLOOKUP(D474,products!$A$2:$A$49,products!$B$2:$B$49,,0)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2"/>
        <v>5.97</v>
      </c>
      <c r="N474" t="str">
        <f t="shared" si="23"/>
        <v>Arabica</v>
      </c>
      <c r="O474" t="str">
        <f t="shared" si="21"/>
        <v>Dark</v>
      </c>
      <c r="P474" t="str">
        <f>_xlfn.XLOOKUP(OrdersTable[[#This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IF(_xlfn.XLOOKUP(orders!C475,customers!$A$2:$A$1001,customers!$C$2:$C$1001,,0)=0," ",_xlfn.XLOOKUP(orders!C475,customers!$A$2:$A$1001,customers!$C$2:$C$1001,,0))</f>
        <v>hzeald5@google.de</v>
      </c>
      <c r="H475" s="2" t="str">
        <f>_xlfn.XLOOKUP(C475,customers!$A$2:$A$1001,customers!$G$2:$G$1001,,0)</f>
        <v>United States</v>
      </c>
      <c r="I475" t="str">
        <f>_xlfn.XLOOKUP(D475,products!$A$2:$A$49,products!$B$2:$B$49,,0)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2"/>
        <v>25.9</v>
      </c>
      <c r="N475" t="str">
        <f t="shared" si="23"/>
        <v>Arabica</v>
      </c>
      <c r="O475" t="str">
        <f t="shared" si="21"/>
        <v>Light</v>
      </c>
      <c r="P475" t="str">
        <f>_xlfn.XLOOKUP(OrdersTable[[#This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IF(_xlfn.XLOOKUP(orders!C476,customers!$A$2:$A$1001,customers!$C$2:$C$1001,,0)=0," ",_xlfn.XLOOKUP(orders!C476,customers!$A$2:$A$1001,customers!$C$2:$C$1001,,0))</f>
        <v>gsmallcombed6@ucla.edu</v>
      </c>
      <c r="H476" s="2" t="str">
        <f>_xlfn.XLOOKUP(C476,customers!$A$2:$A$1001,customers!$G$2:$G$1001,,0)</f>
        <v>Ireland</v>
      </c>
      <c r="I476" t="str">
        <f>_xlfn.XLOOKUP(D476,products!$A$2:$A$49,products!$B$2:$B$49,,0)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2"/>
        <v>31.624999999999996</v>
      </c>
      <c r="N476" t="str">
        <f t="shared" si="23"/>
        <v>Excelsa</v>
      </c>
      <c r="O476" t="str">
        <f t="shared" si="21"/>
        <v>Medium</v>
      </c>
      <c r="P476" t="str">
        <f>_xlfn.XLOOKUP(OrdersTable[[#This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IF(_xlfn.XLOOKUP(orders!C477,customers!$A$2:$A$1001,customers!$C$2:$C$1001,,0)=0," ",_xlfn.XLOOKUP(orders!C477,customers!$A$2:$A$1001,customers!$C$2:$C$1001,,0))</f>
        <v>ddibleyd7@feedburner.com</v>
      </c>
      <c r="H477" s="2" t="str">
        <f>_xlfn.XLOOKUP(C477,customers!$A$2:$A$1001,customers!$G$2:$G$1001,,0)</f>
        <v>United States</v>
      </c>
      <c r="I477" t="str">
        <f>_xlfn.XLOOKUP(D477,products!$A$2:$A$49,products!$B$2:$B$49,,0)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2"/>
        <v>8.73</v>
      </c>
      <c r="N477" t="str">
        <f t="shared" si="23"/>
        <v>Liberica</v>
      </c>
      <c r="O477" t="str">
        <f t="shared" si="21"/>
        <v>Medium</v>
      </c>
      <c r="P477" t="str">
        <f>_xlfn.XLOOKUP(OrdersTable[[#This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IF(_xlfn.XLOOKUP(orders!C478,customers!$A$2:$A$1001,customers!$C$2:$C$1001,,0)=0," ",_xlfn.XLOOKUP(orders!C478,customers!$A$2:$A$1001,customers!$C$2:$C$1001,,0))</f>
        <v>gdimitrioud8@chronoengine.com</v>
      </c>
      <c r="H478" s="2" t="str">
        <f>_xlfn.XLOOKUP(C478,customers!$A$2:$A$1001,customers!$G$2:$G$1001,,0)</f>
        <v>United States</v>
      </c>
      <c r="I478" t="str">
        <f>_xlfn.XLOOKUP(D478,products!$A$2:$A$49,products!$B$2:$B$49,,0)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2"/>
        <v>26.73</v>
      </c>
      <c r="N478" t="str">
        <f t="shared" si="23"/>
        <v>Excelsa</v>
      </c>
      <c r="O478" t="str">
        <f t="shared" si="21"/>
        <v>Light</v>
      </c>
      <c r="P478" t="str">
        <f>_xlfn.XLOOKUP(OrdersTable[[#This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IF(_xlfn.XLOOKUP(orders!C479,customers!$A$2:$A$1001,customers!$C$2:$C$1001,,0)=0," ",_xlfn.XLOOKUP(orders!C479,customers!$A$2:$A$1001,customers!$C$2:$C$1001,,0))</f>
        <v>fflanagand9@woothemes.com</v>
      </c>
      <c r="H479" s="2" t="str">
        <f>_xlfn.XLOOKUP(C479,customers!$A$2:$A$1001,customers!$G$2:$G$1001,,0)</f>
        <v>United States</v>
      </c>
      <c r="I479" t="str">
        <f>_xlfn.XLOOKUP(D479,products!$A$2:$A$49,products!$B$2:$B$49,,0)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2"/>
        <v>26.19</v>
      </c>
      <c r="N479" t="str">
        <f t="shared" si="23"/>
        <v>Liberica</v>
      </c>
      <c r="O479" t="str">
        <f t="shared" si="21"/>
        <v>Medium</v>
      </c>
      <c r="P479" t="str">
        <f>_xlfn.XLOOKUP(OrdersTable[[#This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IF(_xlfn.XLOOKUP(orders!C480,customers!$A$2:$A$1001,customers!$C$2:$C$1001,,0)=0," ",_xlfn.XLOOKUP(orders!C480,customers!$A$2:$A$1001,customers!$C$2:$C$1001,,0))</f>
        <v>abrashda@plala.or.jp</v>
      </c>
      <c r="H480" s="2" t="str">
        <f>_xlfn.XLOOKUP(C480,customers!$A$2:$A$1001,customers!$G$2:$G$1001,,0)</f>
        <v>United States</v>
      </c>
      <c r="I480" t="str">
        <f>_xlfn.XLOOKUP(D480,products!$A$2:$A$49,products!$B$2:$B$49,,0)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2"/>
        <v>53.699999999999996</v>
      </c>
      <c r="N480" t="str">
        <f t="shared" si="23"/>
        <v>Robusta</v>
      </c>
      <c r="O480" t="str">
        <f t="shared" si="21"/>
        <v>Dark</v>
      </c>
      <c r="P480" t="str">
        <f>_xlfn.XLOOKUP(OrdersTable[[#This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IF(_xlfn.XLOOKUP(orders!C481,customers!$A$2:$A$1001,customers!$C$2:$C$1001,,0)=0," ",_xlfn.XLOOKUP(orders!C481,customers!$A$2:$A$1001,customers!$C$2:$C$1001,,0))</f>
        <v>abrashda@plala.or.jp</v>
      </c>
      <c r="H481" s="2" t="str">
        <f>_xlfn.XLOOKUP(C481,customers!$A$2:$A$1001,customers!$G$2:$G$1001,,0)</f>
        <v>United States</v>
      </c>
      <c r="I481" t="str">
        <f>_xlfn.XLOOKUP(D481,products!$A$2:$A$49,products!$B$2:$B$49,,0)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2"/>
        <v>126.49999999999999</v>
      </c>
      <c r="N481" t="str">
        <f t="shared" si="23"/>
        <v>Excelsa</v>
      </c>
      <c r="O481" t="str">
        <f t="shared" si="21"/>
        <v>Medium</v>
      </c>
      <c r="P481" t="str">
        <f>_xlfn.XLOOKUP(OrdersTable[[#This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IF(_xlfn.XLOOKUP(orders!C482,customers!$A$2:$A$1001,customers!$C$2:$C$1001,,0)=0," ",_xlfn.XLOOKUP(orders!C482,customers!$A$2:$A$1001,customers!$C$2:$C$1001,,0))</f>
        <v>abrashda@plala.or.jp</v>
      </c>
      <c r="H482" s="2" t="str">
        <f>_xlfn.XLOOKUP(C482,customers!$A$2:$A$1001,customers!$G$2:$G$1001,,0)</f>
        <v>United States</v>
      </c>
      <c r="I482" t="str">
        <f>_xlfn.XLOOKUP(D482,products!$A$2:$A$49,products!$B$2:$B$49,,0)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2"/>
        <v>4.125</v>
      </c>
      <c r="N482" t="str">
        <f t="shared" si="23"/>
        <v>Excelsa</v>
      </c>
      <c r="O482" t="str">
        <f t="shared" si="21"/>
        <v>Medium</v>
      </c>
      <c r="P482" t="str">
        <f>_xlfn.XLOOKUP(OrdersTable[[#This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IF(_xlfn.XLOOKUP(orders!C483,customers!$A$2:$A$1001,customers!$C$2:$C$1001,,0)=0," ",_xlfn.XLOOKUP(orders!C483,customers!$A$2:$A$1001,customers!$C$2:$C$1001,,0))</f>
        <v>nizhakovdd@aol.com</v>
      </c>
      <c r="H483" s="2" t="str">
        <f>_xlfn.XLOOKUP(C483,customers!$A$2:$A$1001,customers!$G$2:$G$1001,,0)</f>
        <v>United Kingdom</v>
      </c>
      <c r="I483" t="str">
        <f>_xlfn.XLOOKUP(D483,products!$A$2:$A$49,products!$B$2:$B$49,,0)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2"/>
        <v>23.9</v>
      </c>
      <c r="N483" t="str">
        <f t="shared" si="23"/>
        <v>Robusta</v>
      </c>
      <c r="O483" t="str">
        <f t="shared" si="21"/>
        <v>Light</v>
      </c>
      <c r="P483" t="str">
        <f>_xlfn.XLOOKUP(OrdersTable[[#This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IF(_xlfn.XLOOKUP(orders!C484,customers!$A$2:$A$1001,customers!$C$2:$C$1001,,0)=0," ",_xlfn.XLOOKUP(orders!C484,customers!$A$2:$A$1001,customers!$C$2:$C$1001,,0))</f>
        <v>skeetsde@answers.com</v>
      </c>
      <c r="H484" s="2" t="str">
        <f>_xlfn.XLOOKUP(C484,customers!$A$2:$A$1001,customers!$G$2:$G$1001,,0)</f>
        <v>United States</v>
      </c>
      <c r="I484" t="str">
        <f>_xlfn.XLOOKUP(D484,products!$A$2:$A$49,products!$B$2:$B$49,,0)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2"/>
        <v>139.72499999999999</v>
      </c>
      <c r="N484" t="str">
        <f t="shared" si="23"/>
        <v>Excelsa</v>
      </c>
      <c r="O484" t="str">
        <f t="shared" si="21"/>
        <v>Dark</v>
      </c>
      <c r="P484" t="str">
        <f>_xlfn.XLOOKUP(OrdersTable[[#This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IF(_xlfn.XLOOKUP(orders!C485,customers!$A$2:$A$1001,customers!$C$2:$C$1001,,0)=0," ",_xlfn.XLOOKUP(orders!C485,customers!$A$2:$A$1001,customers!$C$2:$C$1001,,0))</f>
        <v xml:space="preserve"> </v>
      </c>
      <c r="H485" s="2" t="str">
        <f>_xlfn.XLOOKUP(C485,customers!$A$2:$A$1001,customers!$G$2:$G$1001,,0)</f>
        <v>United States</v>
      </c>
      <c r="I485" t="str">
        <f>_xlfn.XLOOKUP(D485,products!$A$2:$A$49,products!$B$2:$B$49,,0)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2"/>
        <v>59.569999999999993</v>
      </c>
      <c r="N485" t="str">
        <f t="shared" si="23"/>
        <v>Liberica</v>
      </c>
      <c r="O485" t="str">
        <f t="shared" si="21"/>
        <v>Dark</v>
      </c>
      <c r="P485" t="str">
        <f>_xlfn.XLOOKUP(OrdersTable[[#This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IF(_xlfn.XLOOKUP(orders!C486,customers!$A$2:$A$1001,customers!$C$2:$C$1001,,0)=0," ",_xlfn.XLOOKUP(orders!C486,customers!$A$2:$A$1001,customers!$C$2:$C$1001,,0))</f>
        <v>kcakedg@huffingtonpost.com</v>
      </c>
      <c r="H486" s="2" t="str">
        <f>_xlfn.XLOOKUP(C486,customers!$A$2:$A$1001,customers!$G$2:$G$1001,,0)</f>
        <v>United States</v>
      </c>
      <c r="I486" t="str">
        <f>_xlfn.XLOOKUP(D486,products!$A$2:$A$49,products!$B$2:$B$49,,0)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2"/>
        <v>57.06</v>
      </c>
      <c r="N486" t="str">
        <f t="shared" si="23"/>
        <v>Liberica</v>
      </c>
      <c r="O486" t="str">
        <f t="shared" si="21"/>
        <v>Light</v>
      </c>
      <c r="P486" t="str">
        <f>_xlfn.XLOOKUP(OrdersTable[[#This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IF(_xlfn.XLOOKUP(orders!C487,customers!$A$2:$A$1001,customers!$C$2:$C$1001,,0)=0," ",_xlfn.XLOOKUP(orders!C487,customers!$A$2:$A$1001,customers!$C$2:$C$1001,,0))</f>
        <v>mhanseddh@instagram.com</v>
      </c>
      <c r="H487" s="2" t="str">
        <f>_xlfn.XLOOKUP(C487,customers!$A$2:$A$1001,customers!$G$2:$G$1001,,0)</f>
        <v>Ireland</v>
      </c>
      <c r="I487" t="str">
        <f>_xlfn.XLOOKUP(D487,products!$A$2:$A$49,products!$B$2:$B$49,,0)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2"/>
        <v>21.509999999999998</v>
      </c>
      <c r="N487" t="str">
        <f t="shared" si="23"/>
        <v>Robusta</v>
      </c>
      <c r="O487" t="str">
        <f t="shared" si="21"/>
        <v>Light</v>
      </c>
      <c r="P487" t="str">
        <f>_xlfn.XLOOKUP(OrdersTable[[#This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IF(_xlfn.XLOOKUP(orders!C488,customers!$A$2:$A$1001,customers!$C$2:$C$1001,,0)=0," ",_xlfn.XLOOKUP(orders!C488,customers!$A$2:$A$1001,customers!$C$2:$C$1001,,0))</f>
        <v>fkienleindi@trellian.com</v>
      </c>
      <c r="H488" s="2" t="str">
        <f>_xlfn.XLOOKUP(C488,customers!$A$2:$A$1001,customers!$G$2:$G$1001,,0)</f>
        <v>Ireland</v>
      </c>
      <c r="I488" t="str">
        <f>_xlfn.XLOOKUP(D488,products!$A$2:$A$49,products!$B$2:$B$49,,0)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2"/>
        <v>52.38</v>
      </c>
      <c r="N488" t="str">
        <f t="shared" si="23"/>
        <v>Liberica</v>
      </c>
      <c r="O488" t="str">
        <f t="shared" si="21"/>
        <v>Medium</v>
      </c>
      <c r="P488" t="str">
        <f>_xlfn.XLOOKUP(OrdersTable[[#This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IF(_xlfn.XLOOKUP(orders!C489,customers!$A$2:$A$1001,customers!$C$2:$C$1001,,0)=0," ",_xlfn.XLOOKUP(orders!C489,customers!$A$2:$A$1001,customers!$C$2:$C$1001,,0))</f>
        <v>kegglestonedj@sphinn.com</v>
      </c>
      <c r="H489" s="2" t="str">
        <f>_xlfn.XLOOKUP(C489,customers!$A$2:$A$1001,customers!$G$2:$G$1001,,0)</f>
        <v>Ireland</v>
      </c>
      <c r="I489" t="str">
        <f>_xlfn.XLOOKUP(D489,products!$A$2:$A$49,products!$B$2:$B$49,,0)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2"/>
        <v>72.900000000000006</v>
      </c>
      <c r="N489" t="str">
        <f t="shared" si="23"/>
        <v>Excelsa</v>
      </c>
      <c r="O489" t="str">
        <f t="shared" si="21"/>
        <v>Dark</v>
      </c>
      <c r="P489" t="str">
        <f>_xlfn.XLOOKUP(OrdersTable[[#This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IF(_xlfn.XLOOKUP(orders!C490,customers!$A$2:$A$1001,customers!$C$2:$C$1001,,0)=0," ",_xlfn.XLOOKUP(orders!C490,customers!$A$2:$A$1001,customers!$C$2:$C$1001,,0))</f>
        <v>bsemkinsdk@unc.edu</v>
      </c>
      <c r="H490" s="2" t="str">
        <f>_xlfn.XLOOKUP(C490,customers!$A$2:$A$1001,customers!$G$2:$G$1001,,0)</f>
        <v>Ireland</v>
      </c>
      <c r="I490" t="str">
        <f>_xlfn.XLOOKUP(D490,products!$A$2:$A$49,products!$B$2:$B$49,,0)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2"/>
        <v>14.924999999999999</v>
      </c>
      <c r="N490" t="str">
        <f t="shared" si="23"/>
        <v>Robusta</v>
      </c>
      <c r="O490" t="str">
        <f t="shared" si="21"/>
        <v>Medium</v>
      </c>
      <c r="P490" t="str">
        <f>_xlfn.XLOOKUP(OrdersTable[[#This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IF(_xlfn.XLOOKUP(orders!C491,customers!$A$2:$A$1001,customers!$C$2:$C$1001,,0)=0," ",_xlfn.XLOOKUP(orders!C491,customers!$A$2:$A$1001,customers!$C$2:$C$1001,,0))</f>
        <v>slorenzettidl@is.gd</v>
      </c>
      <c r="H491" s="2" t="str">
        <f>_xlfn.XLOOKUP(C491,customers!$A$2:$A$1001,customers!$G$2:$G$1001,,0)</f>
        <v>United States</v>
      </c>
      <c r="I491" t="str">
        <f>_xlfn.XLOOKUP(D491,products!$A$2:$A$49,products!$B$2:$B$49,,0)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2"/>
        <v>95.1</v>
      </c>
      <c r="N491" t="str">
        <f t="shared" si="23"/>
        <v>Liberica</v>
      </c>
      <c r="O491" t="str">
        <f t="shared" si="21"/>
        <v>Light</v>
      </c>
      <c r="P491" t="str">
        <f>_xlfn.XLOOKUP(OrdersTable[[#This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IF(_xlfn.XLOOKUP(orders!C492,customers!$A$2:$A$1001,customers!$C$2:$C$1001,,0)=0," ",_xlfn.XLOOKUP(orders!C492,customers!$A$2:$A$1001,customers!$C$2:$C$1001,,0))</f>
        <v>bgiannazzidm@apple.com</v>
      </c>
      <c r="H492" s="2" t="str">
        <f>_xlfn.XLOOKUP(C492,customers!$A$2:$A$1001,customers!$G$2:$G$1001,,0)</f>
        <v>United States</v>
      </c>
      <c r="I492" t="str">
        <f>_xlfn.XLOOKUP(D492,products!$A$2:$A$49,products!$B$2:$B$49,,0)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2"/>
        <v>15.54</v>
      </c>
      <c r="N492" t="str">
        <f t="shared" si="23"/>
        <v>Liberica</v>
      </c>
      <c r="O492" t="str">
        <f t="shared" si="21"/>
        <v>Dark</v>
      </c>
      <c r="P492" t="str">
        <f>_xlfn.XLOOKUP(OrdersTable[[#This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IF(_xlfn.XLOOKUP(orders!C493,customers!$A$2:$A$1001,customers!$C$2:$C$1001,,0)=0," ",_xlfn.XLOOKUP(orders!C493,customers!$A$2:$A$1001,customers!$C$2:$C$1001,,0))</f>
        <v xml:space="preserve"> </v>
      </c>
      <c r="H493" s="2" t="str">
        <f>_xlfn.XLOOKUP(C493,customers!$A$2:$A$1001,customers!$G$2:$G$1001,,0)</f>
        <v>United States</v>
      </c>
      <c r="I493" t="str">
        <f>_xlfn.XLOOKUP(D493,products!$A$2:$A$49,products!$B$2:$B$49,,0)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2"/>
        <v>23.31</v>
      </c>
      <c r="N493" t="str">
        <f t="shared" si="23"/>
        <v>Liberica</v>
      </c>
      <c r="O493" t="str">
        <f t="shared" si="21"/>
        <v>Dark</v>
      </c>
      <c r="P493" t="str">
        <f>_xlfn.XLOOKUP(OrdersTable[[#This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IF(_xlfn.XLOOKUP(orders!C494,customers!$A$2:$A$1001,customers!$C$2:$C$1001,,0)=0," ",_xlfn.XLOOKUP(orders!C494,customers!$A$2:$A$1001,customers!$C$2:$C$1001,,0))</f>
        <v>ulethbrigdo@hc360.com</v>
      </c>
      <c r="H494" s="2" t="str">
        <f>_xlfn.XLOOKUP(C494,customers!$A$2:$A$1001,customers!$G$2:$G$1001,,0)</f>
        <v>United States</v>
      </c>
      <c r="I494" t="str">
        <f>_xlfn.XLOOKUP(D494,products!$A$2:$A$49,products!$B$2:$B$49,,0)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2"/>
        <v>4.125</v>
      </c>
      <c r="N494" t="str">
        <f t="shared" si="23"/>
        <v>Excelsa</v>
      </c>
      <c r="O494" t="str">
        <f t="shared" si="21"/>
        <v>Medium</v>
      </c>
      <c r="P494" t="str">
        <f>_xlfn.XLOOKUP(OrdersTable[[#This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IF(_xlfn.XLOOKUP(orders!C495,customers!$A$2:$A$1001,customers!$C$2:$C$1001,,0)=0," ",_xlfn.XLOOKUP(orders!C495,customers!$A$2:$A$1001,customers!$C$2:$C$1001,,0))</f>
        <v>sfarnishdp@dmoz.org</v>
      </c>
      <c r="H495" s="2" t="str">
        <f>_xlfn.XLOOKUP(C495,customers!$A$2:$A$1001,customers!$G$2:$G$1001,,0)</f>
        <v>United Kingdom</v>
      </c>
      <c r="I495" t="str">
        <f>_xlfn.XLOOKUP(D495,products!$A$2:$A$49,products!$B$2:$B$49,,0)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2"/>
        <v>35.82</v>
      </c>
      <c r="N495" t="str">
        <f t="shared" si="23"/>
        <v>Robusta</v>
      </c>
      <c r="O495" t="str">
        <f t="shared" si="21"/>
        <v>Medium</v>
      </c>
      <c r="P495" t="str">
        <f>_xlfn.XLOOKUP(OrdersTable[[#This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IF(_xlfn.XLOOKUP(orders!C496,customers!$A$2:$A$1001,customers!$C$2:$C$1001,,0)=0," ",_xlfn.XLOOKUP(orders!C496,customers!$A$2:$A$1001,customers!$C$2:$C$1001,,0))</f>
        <v>fjecockdq@unicef.org</v>
      </c>
      <c r="H496" s="2" t="str">
        <f>_xlfn.XLOOKUP(C496,customers!$A$2:$A$1001,customers!$G$2:$G$1001,,0)</f>
        <v>United States</v>
      </c>
      <c r="I496" t="str">
        <f>_xlfn.XLOOKUP(D496,products!$A$2:$A$49,products!$B$2:$B$49,,0)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2"/>
        <v>31.7</v>
      </c>
      <c r="N496" t="str">
        <f t="shared" si="23"/>
        <v>Liberica</v>
      </c>
      <c r="O496" t="str">
        <f t="shared" si="21"/>
        <v>Light</v>
      </c>
      <c r="P496" t="str">
        <f>_xlfn.XLOOKUP(OrdersTable[[#This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IF(_xlfn.XLOOKUP(orders!C497,customers!$A$2:$A$1001,customers!$C$2:$C$1001,,0)=0," ",_xlfn.XLOOKUP(orders!C497,customers!$A$2:$A$1001,customers!$C$2:$C$1001,,0))</f>
        <v xml:space="preserve"> </v>
      </c>
      <c r="H497" s="2" t="str">
        <f>_xlfn.XLOOKUP(C497,customers!$A$2:$A$1001,customers!$G$2:$G$1001,,0)</f>
        <v>United States</v>
      </c>
      <c r="I497" t="str">
        <f>_xlfn.XLOOKUP(D497,products!$A$2:$A$49,products!$B$2:$B$49,,0)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2"/>
        <v>79.25</v>
      </c>
      <c r="N497" t="str">
        <f t="shared" si="23"/>
        <v>Liberica</v>
      </c>
      <c r="O497" t="str">
        <f t="shared" si="21"/>
        <v>Light</v>
      </c>
      <c r="P497" t="str">
        <f>_xlfn.XLOOKUP(OrdersTable[[#This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IF(_xlfn.XLOOKUP(orders!C498,customers!$A$2:$A$1001,customers!$C$2:$C$1001,,0)=0," ",_xlfn.XLOOKUP(orders!C498,customers!$A$2:$A$1001,customers!$C$2:$C$1001,,0))</f>
        <v>hpallisterds@ning.com</v>
      </c>
      <c r="H498" s="2" t="str">
        <f>_xlfn.XLOOKUP(C498,customers!$A$2:$A$1001,customers!$G$2:$G$1001,,0)</f>
        <v>United States</v>
      </c>
      <c r="I498" t="str">
        <f>_xlfn.XLOOKUP(D498,products!$A$2:$A$49,products!$B$2:$B$49,,0)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2"/>
        <v>10.935</v>
      </c>
      <c r="N498" t="str">
        <f t="shared" si="23"/>
        <v>Excelsa</v>
      </c>
      <c r="O498" t="str">
        <f t="shared" si="21"/>
        <v>Dark</v>
      </c>
      <c r="P498" t="str">
        <f>_xlfn.XLOOKUP(OrdersTable[[#This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IF(_xlfn.XLOOKUP(orders!C499,customers!$A$2:$A$1001,customers!$C$2:$C$1001,,0)=0," ",_xlfn.XLOOKUP(orders!C499,customers!$A$2:$A$1001,customers!$C$2:$C$1001,,0))</f>
        <v>cmershdt@drupal.org</v>
      </c>
      <c r="H499" s="2" t="str">
        <f>_xlfn.XLOOKUP(C499,customers!$A$2:$A$1001,customers!$G$2:$G$1001,,0)</f>
        <v>Ireland</v>
      </c>
      <c r="I499" t="str">
        <f>_xlfn.XLOOKUP(D499,products!$A$2:$A$49,products!$B$2:$B$49,,0)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2"/>
        <v>39.799999999999997</v>
      </c>
      <c r="N499" t="str">
        <f t="shared" si="23"/>
        <v>Arabica</v>
      </c>
      <c r="O499" t="str">
        <f t="shared" si="21"/>
        <v>Dark</v>
      </c>
      <c r="P499" t="str">
        <f>_xlfn.XLOOKUP(OrdersTable[[#This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IF(_xlfn.XLOOKUP(orders!C500,customers!$A$2:$A$1001,customers!$C$2:$C$1001,,0)=0," ",_xlfn.XLOOKUP(orders!C500,customers!$A$2:$A$1001,customers!$C$2:$C$1001,,0))</f>
        <v>murione5@alexa.com</v>
      </c>
      <c r="H500" s="2" t="str">
        <f>_xlfn.XLOOKUP(C500,customers!$A$2:$A$1001,customers!$G$2:$G$1001,,0)</f>
        <v>Ireland</v>
      </c>
      <c r="I500" t="str">
        <f>_xlfn.XLOOKUP(D500,products!$A$2:$A$49,products!$B$2:$B$49,,0)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2"/>
        <v>49.75</v>
      </c>
      <c r="N500" t="str">
        <f t="shared" si="23"/>
        <v>Robusta</v>
      </c>
      <c r="O500" t="str">
        <f t="shared" si="21"/>
        <v>Medium</v>
      </c>
      <c r="P500" t="str">
        <f>_xlfn.XLOOKUP(OrdersTable[[#This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IF(_xlfn.XLOOKUP(orders!C501,customers!$A$2:$A$1001,customers!$C$2:$C$1001,,0)=0," ",_xlfn.XLOOKUP(orders!C501,customers!$A$2:$A$1001,customers!$C$2:$C$1001,,0))</f>
        <v xml:space="preserve"> </v>
      </c>
      <c r="H501" s="2" t="str">
        <f>_xlfn.XLOOKUP(C501,customers!$A$2:$A$1001,customers!$G$2:$G$1001,,0)</f>
        <v>Ireland</v>
      </c>
      <c r="I501" t="str">
        <f>_xlfn.XLOOKUP(D501,products!$A$2:$A$49,products!$B$2:$B$49,,0)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2"/>
        <v>8.0549999999999997</v>
      </c>
      <c r="N501" t="str">
        <f t="shared" si="23"/>
        <v>Robusta</v>
      </c>
      <c r="O501" t="str">
        <f t="shared" si="21"/>
        <v>Dark</v>
      </c>
      <c r="P501" t="str">
        <f>_xlfn.XLOOKUP(OrdersTable[[#This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IF(_xlfn.XLOOKUP(orders!C502,customers!$A$2:$A$1001,customers!$C$2:$C$1001,,0)=0," ",_xlfn.XLOOKUP(orders!C502,customers!$A$2:$A$1001,customers!$C$2:$C$1001,,0))</f>
        <v xml:space="preserve"> </v>
      </c>
      <c r="H502" s="2" t="str">
        <f>_xlfn.XLOOKUP(C502,customers!$A$2:$A$1001,customers!$G$2:$G$1001,,0)</f>
        <v>United States</v>
      </c>
      <c r="I502" t="str">
        <f>_xlfn.XLOOKUP(D502,products!$A$2:$A$49,products!$B$2:$B$49,,0)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2"/>
        <v>47.8</v>
      </c>
      <c r="N502" t="str">
        <f t="shared" si="23"/>
        <v>Robusta</v>
      </c>
      <c r="O502" t="str">
        <f t="shared" si="21"/>
        <v>Light</v>
      </c>
      <c r="P502" t="str">
        <f>_xlfn.XLOOKUP(OrdersTable[[#This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IF(_xlfn.XLOOKUP(orders!C503,customers!$A$2:$A$1001,customers!$C$2:$C$1001,,0)=0," ",_xlfn.XLOOKUP(orders!C503,customers!$A$2:$A$1001,customers!$C$2:$C$1001,,0))</f>
        <v>gduckerdx@patch.com</v>
      </c>
      <c r="H503" s="2" t="str">
        <f>_xlfn.XLOOKUP(C503,customers!$A$2:$A$1001,customers!$G$2:$G$1001,,0)</f>
        <v>United Kingdom</v>
      </c>
      <c r="I503" t="str">
        <f>_xlfn.XLOOKUP(D503,products!$A$2:$A$49,products!$B$2:$B$49,,0)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2"/>
        <v>11.94</v>
      </c>
      <c r="N503" t="str">
        <f t="shared" si="23"/>
        <v>Robusta</v>
      </c>
      <c r="O503" t="str">
        <f t="shared" si="21"/>
        <v>Medium</v>
      </c>
      <c r="P503" t="str">
        <f>_xlfn.XLOOKUP(OrdersTable[[#This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IF(_xlfn.XLOOKUP(orders!C504,customers!$A$2:$A$1001,customers!$C$2:$C$1001,,0)=0," ",_xlfn.XLOOKUP(orders!C504,customers!$A$2:$A$1001,customers!$C$2:$C$1001,,0))</f>
        <v>gduckerdx@patch.com</v>
      </c>
      <c r="H504" s="2" t="str">
        <f>_xlfn.XLOOKUP(C504,customers!$A$2:$A$1001,customers!$G$2:$G$1001,,0)</f>
        <v>United Kingdom</v>
      </c>
      <c r="I504" t="str">
        <f>_xlfn.XLOOKUP(D504,products!$A$2:$A$49,products!$B$2:$B$49,,0)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2"/>
        <v>16.5</v>
      </c>
      <c r="N504" t="str">
        <f t="shared" si="23"/>
        <v>Excelsa</v>
      </c>
      <c r="O504" t="str">
        <f t="shared" si="21"/>
        <v>Medium</v>
      </c>
      <c r="P504" t="str">
        <f>_xlfn.XLOOKUP(OrdersTable[[#This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IF(_xlfn.XLOOKUP(orders!C505,customers!$A$2:$A$1001,customers!$C$2:$C$1001,,0)=0," ",_xlfn.XLOOKUP(orders!C505,customers!$A$2:$A$1001,customers!$C$2:$C$1001,,0))</f>
        <v>gduckerdx@patch.com</v>
      </c>
      <c r="H505" s="2" t="str">
        <f>_xlfn.XLOOKUP(C505,customers!$A$2:$A$1001,customers!$G$2:$G$1001,,0)</f>
        <v>United Kingdom</v>
      </c>
      <c r="I505" t="str">
        <f>_xlfn.XLOOKUP(D505,products!$A$2:$A$49,products!$B$2:$B$49,,0)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2"/>
        <v>51.8</v>
      </c>
      <c r="N505" t="str">
        <f t="shared" si="23"/>
        <v>Liberica</v>
      </c>
      <c r="O505" t="str">
        <f t="shared" si="21"/>
        <v>Dark</v>
      </c>
      <c r="P505" t="str">
        <f>_xlfn.XLOOKUP(OrdersTable[[#This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IF(_xlfn.XLOOKUP(orders!C506,customers!$A$2:$A$1001,customers!$C$2:$C$1001,,0)=0," ",_xlfn.XLOOKUP(orders!C506,customers!$A$2:$A$1001,customers!$C$2:$C$1001,,0))</f>
        <v>gduckerdx@patch.com</v>
      </c>
      <c r="H506" s="2" t="str">
        <f>_xlfn.XLOOKUP(C506,customers!$A$2:$A$1001,customers!$G$2:$G$1001,,0)</f>
        <v>United Kingdom</v>
      </c>
      <c r="I506" t="str">
        <f>_xlfn.XLOOKUP(D506,products!$A$2:$A$49,products!$B$2:$B$49,,0)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2"/>
        <v>14.265000000000001</v>
      </c>
      <c r="N506" t="str">
        <f t="shared" si="23"/>
        <v>Liberica</v>
      </c>
      <c r="O506" t="str">
        <f t="shared" si="21"/>
        <v>Light</v>
      </c>
      <c r="P506" t="str">
        <f>_xlfn.XLOOKUP(OrdersTable[[#This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IF(_xlfn.XLOOKUP(orders!C507,customers!$A$2:$A$1001,customers!$C$2:$C$1001,,0)=0," ",_xlfn.XLOOKUP(orders!C507,customers!$A$2:$A$1001,customers!$C$2:$C$1001,,0))</f>
        <v>wstearleye1@census.gov</v>
      </c>
      <c r="H507" s="2" t="str">
        <f>_xlfn.XLOOKUP(C507,customers!$A$2:$A$1001,customers!$G$2:$G$1001,,0)</f>
        <v>United States</v>
      </c>
      <c r="I507" t="str">
        <f>_xlfn.XLOOKUP(D507,products!$A$2:$A$49,products!$B$2:$B$49,,0)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2"/>
        <v>26.19</v>
      </c>
      <c r="N507" t="str">
        <f t="shared" si="23"/>
        <v>Liberica</v>
      </c>
      <c r="O507" t="str">
        <f t="shared" si="21"/>
        <v>Medium</v>
      </c>
      <c r="P507" t="str">
        <f>_xlfn.XLOOKUP(OrdersTable[[#This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IF(_xlfn.XLOOKUP(orders!C508,customers!$A$2:$A$1001,customers!$C$2:$C$1001,,0)=0," ",_xlfn.XLOOKUP(orders!C508,customers!$A$2:$A$1001,customers!$C$2:$C$1001,,0))</f>
        <v>dwincere2@marriott.com</v>
      </c>
      <c r="H508" s="2" t="str">
        <f>_xlfn.XLOOKUP(C508,customers!$A$2:$A$1001,customers!$G$2:$G$1001,,0)</f>
        <v>United States</v>
      </c>
      <c r="I508" t="str">
        <f>_xlfn.XLOOKUP(D508,products!$A$2:$A$49,products!$B$2:$B$49,,0)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2"/>
        <v>25.9</v>
      </c>
      <c r="N508" t="str">
        <f t="shared" si="23"/>
        <v>Arabica</v>
      </c>
      <c r="O508" t="str">
        <f t="shared" si="21"/>
        <v>Light</v>
      </c>
      <c r="P508" t="str">
        <f>_xlfn.XLOOKUP(OrdersTable[[#This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IF(_xlfn.XLOOKUP(orders!C509,customers!$A$2:$A$1001,customers!$C$2:$C$1001,,0)=0," ",_xlfn.XLOOKUP(orders!C509,customers!$A$2:$A$1001,customers!$C$2:$C$1001,,0))</f>
        <v>plyfielde3@baidu.com</v>
      </c>
      <c r="H509" s="2" t="str">
        <f>_xlfn.XLOOKUP(C509,customers!$A$2:$A$1001,customers!$G$2:$G$1001,,0)</f>
        <v>United States</v>
      </c>
      <c r="I509" t="str">
        <f>_xlfn.XLOOKUP(D509,products!$A$2:$A$49,products!$B$2:$B$49,,0)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2"/>
        <v>89.35499999999999</v>
      </c>
      <c r="N509" t="str">
        <f t="shared" si="23"/>
        <v>Arabica</v>
      </c>
      <c r="O509" t="str">
        <f t="shared" si="21"/>
        <v>Light</v>
      </c>
      <c r="P509" t="str">
        <f>_xlfn.XLOOKUP(OrdersTable[[#This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IF(_xlfn.XLOOKUP(orders!C510,customers!$A$2:$A$1001,customers!$C$2:$C$1001,,0)=0," ",_xlfn.XLOOKUP(orders!C510,customers!$A$2:$A$1001,customers!$C$2:$C$1001,,0))</f>
        <v>hperrise4@studiopress.com</v>
      </c>
      <c r="H510" s="2" t="str">
        <f>_xlfn.XLOOKUP(C510,customers!$A$2:$A$1001,customers!$G$2:$G$1001,,0)</f>
        <v>Ireland</v>
      </c>
      <c r="I510" t="str">
        <f>_xlfn.XLOOKUP(D510,products!$A$2:$A$49,products!$B$2:$B$49,,0)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2"/>
        <v>46.62</v>
      </c>
      <c r="N510" t="str">
        <f t="shared" si="23"/>
        <v>Liberica</v>
      </c>
      <c r="O510" t="str">
        <f t="shared" si="21"/>
        <v>Dark</v>
      </c>
      <c r="P510" t="str">
        <f>_xlfn.XLOOKUP(OrdersTable[[#This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IF(_xlfn.XLOOKUP(orders!C511,customers!$A$2:$A$1001,customers!$C$2:$C$1001,,0)=0," ",_xlfn.XLOOKUP(orders!C511,customers!$A$2:$A$1001,customers!$C$2:$C$1001,,0))</f>
        <v>murione5@alexa.com</v>
      </c>
      <c r="H511" s="2" t="str">
        <f>_xlfn.XLOOKUP(C511,customers!$A$2:$A$1001,customers!$G$2:$G$1001,,0)</f>
        <v>Ireland</v>
      </c>
      <c r="I511" t="str">
        <f>_xlfn.XLOOKUP(D511,products!$A$2:$A$49,products!$B$2:$B$49,,0)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2"/>
        <v>29.849999999999998</v>
      </c>
      <c r="N511" t="str">
        <f t="shared" si="23"/>
        <v>Arabica</v>
      </c>
      <c r="O511" t="str">
        <f t="shared" si="21"/>
        <v>Dark</v>
      </c>
      <c r="P511" t="str">
        <f>_xlfn.XLOOKUP(OrdersTable[[#This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IF(_xlfn.XLOOKUP(orders!C512,customers!$A$2:$A$1001,customers!$C$2:$C$1001,,0)=0," ",_xlfn.XLOOKUP(orders!C512,customers!$A$2:$A$1001,customers!$C$2:$C$1001,,0))</f>
        <v>ckide6@narod.ru</v>
      </c>
      <c r="H512" s="2" t="str">
        <f>_xlfn.XLOOKUP(C512,customers!$A$2:$A$1001,customers!$G$2:$G$1001,,0)</f>
        <v>Ireland</v>
      </c>
      <c r="I512" t="str">
        <f>_xlfn.XLOOKUP(D512,products!$A$2:$A$49,products!$B$2:$B$49,,0)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2"/>
        <v>10.754999999999999</v>
      </c>
      <c r="N512" t="str">
        <f t="shared" si="23"/>
        <v>Robusta</v>
      </c>
      <c r="O512" t="str">
        <f t="shared" si="21"/>
        <v>Light</v>
      </c>
      <c r="P512" t="str">
        <f>_xlfn.XLOOKUP(OrdersTable[[#This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IF(_xlfn.XLOOKUP(orders!C513,customers!$A$2:$A$1001,customers!$C$2:$C$1001,,0)=0," ",_xlfn.XLOOKUP(orders!C513,customers!$A$2:$A$1001,customers!$C$2:$C$1001,,0))</f>
        <v>cbeinee7@xinhuanet.com</v>
      </c>
      <c r="H513" s="2" t="str">
        <f>_xlfn.XLOOKUP(C513,customers!$A$2:$A$1001,customers!$G$2:$G$1001,,0)</f>
        <v>United States</v>
      </c>
      <c r="I513" t="str">
        <f>_xlfn.XLOOKUP(D513,products!$A$2:$A$49,products!$B$2:$B$49,,0)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2"/>
        <v>13.5</v>
      </c>
      <c r="N513" t="str">
        <f t="shared" si="23"/>
        <v>Arabica</v>
      </c>
      <c r="O513" t="str">
        <f t="shared" si="21"/>
        <v>Medium</v>
      </c>
      <c r="P513" t="str">
        <f>_xlfn.XLOOKUP(OrdersTable[[#This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IF(_xlfn.XLOOKUP(orders!C514,customers!$A$2:$A$1001,customers!$C$2:$C$1001,,0)=0," ",_xlfn.XLOOKUP(orders!C514,customers!$A$2:$A$1001,customers!$C$2:$C$1001,,0))</f>
        <v>cbakeupe8@globo.com</v>
      </c>
      <c r="H514" s="2" t="str">
        <f>_xlfn.XLOOKUP(C514,customers!$A$2:$A$1001,customers!$G$2:$G$1001,,0)</f>
        <v>United States</v>
      </c>
      <c r="I514" t="str">
        <f>_xlfn.XLOOKUP(D514,products!$A$2:$A$49,products!$B$2:$B$49,,0)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2"/>
        <v>47.55</v>
      </c>
      <c r="N514" t="str">
        <f t="shared" si="23"/>
        <v>Liberica</v>
      </c>
      <c r="O514" t="str">
        <f t="shared" ref="O514:O577" si="24">IF(J514="M","Medium",IF(J514="L","Light",IF(J514="D","Dark","")))</f>
        <v>Light</v>
      </c>
      <c r="P514" t="str">
        <f>_xlfn.XLOOKUP(OrdersTable[[#This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IF(_xlfn.XLOOKUP(orders!C515,customers!$A$2:$A$1001,customers!$C$2:$C$1001,,0)=0," ",_xlfn.XLOOKUP(orders!C515,customers!$A$2:$A$1001,customers!$C$2:$C$1001,,0))</f>
        <v>nhelkine9@example.com</v>
      </c>
      <c r="H515" s="2" t="str">
        <f>_xlfn.XLOOKUP(C515,customers!$A$2:$A$1001,customers!$G$2:$G$1001,,0)</f>
        <v>United States</v>
      </c>
      <c r="I515" t="str">
        <f>_xlfn.XLOOKUP(D515,products!$A$2:$A$49,products!$B$2:$B$49,,0)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5">SUM(L515*E515)</f>
        <v>79.25</v>
      </c>
      <c r="N515" t="str">
        <f t="shared" ref="N515:N578" si="26">IF(I515="Rob","Robusta",IF(I515="Exc","Excelsa",IF(I515="Ara","Arabica",IF(I515="Lib","Liberica"))))</f>
        <v>Liberica</v>
      </c>
      <c r="O515" t="str">
        <f t="shared" si="24"/>
        <v>Light</v>
      </c>
      <c r="P515" t="str">
        <f>_xlfn.XLOOKUP(OrdersTable[[#This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IF(_xlfn.XLOOKUP(orders!C516,customers!$A$2:$A$1001,customers!$C$2:$C$1001,,0)=0," ",_xlfn.XLOOKUP(orders!C516,customers!$A$2:$A$1001,customers!$C$2:$C$1001,,0))</f>
        <v>pwitheringtonea@networkadvertising.org</v>
      </c>
      <c r="H516" s="2" t="str">
        <f>_xlfn.XLOOKUP(C516,customers!$A$2:$A$1001,customers!$G$2:$G$1001,,0)</f>
        <v>United States</v>
      </c>
      <c r="I516" t="str">
        <f>_xlfn.XLOOKUP(D516,products!$A$2:$A$49,products!$B$2:$B$49,,0)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5"/>
        <v>26.19</v>
      </c>
      <c r="N516" t="str">
        <f t="shared" si="26"/>
        <v>Liberica</v>
      </c>
      <c r="O516" t="str">
        <f t="shared" si="24"/>
        <v>Medium</v>
      </c>
      <c r="P516" t="str">
        <f>_xlfn.XLOOKUP(OrdersTable[[#This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IF(_xlfn.XLOOKUP(orders!C517,customers!$A$2:$A$1001,customers!$C$2:$C$1001,,0)=0," ",_xlfn.XLOOKUP(orders!C517,customers!$A$2:$A$1001,customers!$C$2:$C$1001,,0))</f>
        <v>ttilzeyeb@hostgator.com</v>
      </c>
      <c r="H517" s="2" t="str">
        <f>_xlfn.XLOOKUP(C517,customers!$A$2:$A$1001,customers!$G$2:$G$1001,,0)</f>
        <v>United States</v>
      </c>
      <c r="I517" t="str">
        <f>_xlfn.XLOOKUP(D517,products!$A$2:$A$49,products!$B$2:$B$49,,0)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5"/>
        <v>21.509999999999998</v>
      </c>
      <c r="N517" t="str">
        <f t="shared" si="26"/>
        <v>Robusta</v>
      </c>
      <c r="O517" t="str">
        <f t="shared" si="24"/>
        <v>Light</v>
      </c>
      <c r="P517" t="str">
        <f>_xlfn.XLOOKUP(OrdersTable[[#This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IF(_xlfn.XLOOKUP(orders!C518,customers!$A$2:$A$1001,customers!$C$2:$C$1001,,0)=0," ",_xlfn.XLOOKUP(orders!C518,customers!$A$2:$A$1001,customers!$C$2:$C$1001,,0))</f>
        <v xml:space="preserve"> </v>
      </c>
      <c r="H518" s="2" t="str">
        <f>_xlfn.XLOOKUP(C518,customers!$A$2:$A$1001,customers!$G$2:$G$1001,,0)</f>
        <v>United States</v>
      </c>
      <c r="I518" t="str">
        <f>_xlfn.XLOOKUP(D518,products!$A$2:$A$49,products!$B$2:$B$49,,0)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5"/>
        <v>102.92499999999998</v>
      </c>
      <c r="N518" t="str">
        <f t="shared" si="26"/>
        <v>Robusta</v>
      </c>
      <c r="O518" t="str">
        <f t="shared" si="24"/>
        <v>Dark</v>
      </c>
      <c r="P518" t="str">
        <f>_xlfn.XLOOKUP(OrdersTable[[#This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IF(_xlfn.XLOOKUP(orders!C519,customers!$A$2:$A$1001,customers!$C$2:$C$1001,,0)=0," ",_xlfn.XLOOKUP(orders!C519,customers!$A$2:$A$1001,customers!$C$2:$C$1001,,0))</f>
        <v xml:space="preserve"> </v>
      </c>
      <c r="H519" s="2" t="str">
        <f>_xlfn.XLOOKUP(C519,customers!$A$2:$A$1001,customers!$G$2:$G$1001,,0)</f>
        <v>United States</v>
      </c>
      <c r="I519" t="str">
        <f>_xlfn.XLOOKUP(D519,products!$A$2:$A$49,products!$B$2:$B$49,,0)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5"/>
        <v>7.77</v>
      </c>
      <c r="N519" t="str">
        <f t="shared" si="26"/>
        <v>Liberica</v>
      </c>
      <c r="O519" t="str">
        <f t="shared" si="24"/>
        <v>Dark</v>
      </c>
      <c r="P519" t="str">
        <f>_xlfn.XLOOKUP(OrdersTable[[#This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IF(_xlfn.XLOOKUP(orders!C520,customers!$A$2:$A$1001,customers!$C$2:$C$1001,,0)=0," ",_xlfn.XLOOKUP(orders!C520,customers!$A$2:$A$1001,customers!$C$2:$C$1001,,0))</f>
        <v>kimortsee@alexa.com</v>
      </c>
      <c r="H520" s="2" t="str">
        <f>_xlfn.XLOOKUP(C520,customers!$A$2:$A$1001,customers!$G$2:$G$1001,,0)</f>
        <v>United States</v>
      </c>
      <c r="I520" t="str">
        <f>_xlfn.XLOOKUP(D520,products!$A$2:$A$49,products!$B$2:$B$49,,0)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5"/>
        <v>139.72499999999999</v>
      </c>
      <c r="N520" t="str">
        <f t="shared" si="26"/>
        <v>Excelsa</v>
      </c>
      <c r="O520" t="str">
        <f t="shared" si="24"/>
        <v>Dark</v>
      </c>
      <c r="P520" t="str">
        <f>_xlfn.XLOOKUP(OrdersTable[[#This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IF(_xlfn.XLOOKUP(orders!C521,customers!$A$2:$A$1001,customers!$C$2:$C$1001,,0)=0," ",_xlfn.XLOOKUP(orders!C521,customers!$A$2:$A$1001,customers!$C$2:$C$1001,,0))</f>
        <v>murione5@alexa.com</v>
      </c>
      <c r="H521" s="2" t="str">
        <f>_xlfn.XLOOKUP(C521,customers!$A$2:$A$1001,customers!$G$2:$G$1001,,0)</f>
        <v>Ireland</v>
      </c>
      <c r="I521" t="str">
        <f>_xlfn.XLOOKUP(D521,products!$A$2:$A$49,products!$B$2:$B$49,,0)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5"/>
        <v>11.94</v>
      </c>
      <c r="N521" t="str">
        <f t="shared" si="26"/>
        <v>Arabica</v>
      </c>
      <c r="O521" t="str">
        <f t="shared" si="24"/>
        <v>Dark</v>
      </c>
      <c r="P521" t="str">
        <f>_xlfn.XLOOKUP(OrdersTable[[#This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IF(_xlfn.XLOOKUP(orders!C522,customers!$A$2:$A$1001,customers!$C$2:$C$1001,,0)=0," ",_xlfn.XLOOKUP(orders!C522,customers!$A$2:$A$1001,customers!$C$2:$C$1001,,0))</f>
        <v>marmisteadeg@blogtalkradio.com</v>
      </c>
      <c r="H522" s="2" t="str">
        <f>_xlfn.XLOOKUP(C522,customers!$A$2:$A$1001,customers!$G$2:$G$1001,,0)</f>
        <v>United States</v>
      </c>
      <c r="I522" t="str">
        <f>_xlfn.XLOOKUP(D522,products!$A$2:$A$49,products!$B$2:$B$49,,0)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5"/>
        <v>3.8849999999999998</v>
      </c>
      <c r="N522" t="str">
        <f t="shared" si="26"/>
        <v>Liberica</v>
      </c>
      <c r="O522" t="str">
        <f t="shared" si="24"/>
        <v>Dark</v>
      </c>
      <c r="P522" t="str">
        <f>_xlfn.XLOOKUP(OrdersTable[[#This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IF(_xlfn.XLOOKUP(orders!C523,customers!$A$2:$A$1001,customers!$C$2:$C$1001,,0)=0," ",_xlfn.XLOOKUP(orders!C523,customers!$A$2:$A$1001,customers!$C$2:$C$1001,,0))</f>
        <v>marmisteadeg@blogtalkradio.com</v>
      </c>
      <c r="H523" s="2" t="str">
        <f>_xlfn.XLOOKUP(C523,customers!$A$2:$A$1001,customers!$G$2:$G$1001,,0)</f>
        <v>United States</v>
      </c>
      <c r="I523" t="str">
        <f>_xlfn.XLOOKUP(D523,products!$A$2:$A$49,products!$B$2:$B$49,,0)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5"/>
        <v>39.799999999999997</v>
      </c>
      <c r="N523" t="str">
        <f t="shared" si="26"/>
        <v>Robusta</v>
      </c>
      <c r="O523" t="str">
        <f t="shared" si="24"/>
        <v>Medium</v>
      </c>
      <c r="P523" t="str">
        <f>_xlfn.XLOOKUP(OrdersTable[[#This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IF(_xlfn.XLOOKUP(orders!C524,customers!$A$2:$A$1001,customers!$C$2:$C$1001,,0)=0," ",_xlfn.XLOOKUP(orders!C524,customers!$A$2:$A$1001,customers!$C$2:$C$1001,,0))</f>
        <v>vupstoneei@google.pl</v>
      </c>
      <c r="H524" s="2" t="str">
        <f>_xlfn.XLOOKUP(C524,customers!$A$2:$A$1001,customers!$G$2:$G$1001,,0)</f>
        <v>United States</v>
      </c>
      <c r="I524" t="str">
        <f>_xlfn.XLOOKUP(D524,products!$A$2:$A$49,products!$B$2:$B$49,,0)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5"/>
        <v>29.849999999999998</v>
      </c>
      <c r="N524" t="str">
        <f t="shared" si="26"/>
        <v>Robusta</v>
      </c>
      <c r="O524" t="str">
        <f t="shared" si="24"/>
        <v>Medium</v>
      </c>
      <c r="P524" t="str">
        <f>_xlfn.XLOOKUP(OrdersTable[[#This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IF(_xlfn.XLOOKUP(orders!C525,customers!$A$2:$A$1001,customers!$C$2:$C$1001,,0)=0," ",_xlfn.XLOOKUP(orders!C525,customers!$A$2:$A$1001,customers!$C$2:$C$1001,,0))</f>
        <v>bbeelbyej@rediff.com</v>
      </c>
      <c r="H525" s="2" t="str">
        <f>_xlfn.XLOOKUP(C525,customers!$A$2:$A$1001,customers!$G$2:$G$1001,,0)</f>
        <v>Ireland</v>
      </c>
      <c r="I525" t="str">
        <f>_xlfn.XLOOKUP(D525,products!$A$2:$A$49,products!$B$2:$B$49,,0)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5"/>
        <v>29.784999999999997</v>
      </c>
      <c r="N525" t="str">
        <f t="shared" si="26"/>
        <v>Liberica</v>
      </c>
      <c r="O525" t="str">
        <f t="shared" si="24"/>
        <v>Dark</v>
      </c>
      <c r="P525" t="str">
        <f>_xlfn.XLOOKUP(OrdersTable[[#This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IF(_xlfn.XLOOKUP(orders!C526,customers!$A$2:$A$1001,customers!$C$2:$C$1001,,0)=0," ",_xlfn.XLOOKUP(orders!C526,customers!$A$2:$A$1001,customers!$C$2:$C$1001,,0))</f>
        <v xml:space="preserve"> </v>
      </c>
      <c r="H526" s="2" t="str">
        <f>_xlfn.XLOOKUP(C526,customers!$A$2:$A$1001,customers!$G$2:$G$1001,,0)</f>
        <v>United States</v>
      </c>
      <c r="I526" t="str">
        <f>_xlfn.XLOOKUP(D526,products!$A$2:$A$49,products!$B$2:$B$49,,0)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5"/>
        <v>72.91</v>
      </c>
      <c r="N526" t="str">
        <f t="shared" si="26"/>
        <v>Liberica</v>
      </c>
      <c r="O526" t="str">
        <f t="shared" si="24"/>
        <v>Light</v>
      </c>
      <c r="P526" t="str">
        <f>_xlfn.XLOOKUP(OrdersTable[[#This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IF(_xlfn.XLOOKUP(orders!C527,customers!$A$2:$A$1001,customers!$C$2:$C$1001,,0)=0," ",_xlfn.XLOOKUP(orders!C527,customers!$A$2:$A$1001,customers!$C$2:$C$1001,,0))</f>
        <v xml:space="preserve"> </v>
      </c>
      <c r="H527" s="2" t="str">
        <f>_xlfn.XLOOKUP(C527,customers!$A$2:$A$1001,customers!$G$2:$G$1001,,0)</f>
        <v>United States</v>
      </c>
      <c r="I527" t="str">
        <f>_xlfn.XLOOKUP(D527,products!$A$2:$A$49,products!$B$2:$B$49,,0)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5"/>
        <v>13.424999999999997</v>
      </c>
      <c r="N527" t="str">
        <f t="shared" si="26"/>
        <v>Robusta</v>
      </c>
      <c r="O527" t="str">
        <f t="shared" si="24"/>
        <v>Dark</v>
      </c>
      <c r="P527" t="str">
        <f>_xlfn.XLOOKUP(OrdersTable[[#This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IF(_xlfn.XLOOKUP(orders!C528,customers!$A$2:$A$1001,customers!$C$2:$C$1001,,0)=0," ",_xlfn.XLOOKUP(orders!C528,customers!$A$2:$A$1001,customers!$C$2:$C$1001,,0))</f>
        <v>wspeechlyem@amazon.com</v>
      </c>
      <c r="H528" s="2" t="str">
        <f>_xlfn.XLOOKUP(C528,customers!$A$2:$A$1001,customers!$G$2:$G$1001,,0)</f>
        <v>United States</v>
      </c>
      <c r="I528" t="str">
        <f>_xlfn.XLOOKUP(D528,products!$A$2:$A$49,products!$B$2:$B$49,,0)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5"/>
        <v>126.49999999999999</v>
      </c>
      <c r="N528" t="str">
        <f t="shared" si="26"/>
        <v>Excelsa</v>
      </c>
      <c r="O528" t="str">
        <f t="shared" si="24"/>
        <v>Medium</v>
      </c>
      <c r="P528" t="str">
        <f>_xlfn.XLOOKUP(OrdersTable[[#This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IF(_xlfn.XLOOKUP(orders!C529,customers!$A$2:$A$1001,customers!$C$2:$C$1001,,0)=0," ",_xlfn.XLOOKUP(orders!C529,customers!$A$2:$A$1001,customers!$C$2:$C$1001,,0))</f>
        <v>iphillpoten@buzzfeed.com</v>
      </c>
      <c r="H529" s="2" t="str">
        <f>_xlfn.XLOOKUP(C529,customers!$A$2:$A$1001,customers!$G$2:$G$1001,,0)</f>
        <v>United Kingdom</v>
      </c>
      <c r="I529" t="str">
        <f>_xlfn.XLOOKUP(D529,products!$A$2:$A$49,products!$B$2:$B$49,,0)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5"/>
        <v>41.25</v>
      </c>
      <c r="N529" t="str">
        <f t="shared" si="26"/>
        <v>Excelsa</v>
      </c>
      <c r="O529" t="str">
        <f t="shared" si="24"/>
        <v>Medium</v>
      </c>
      <c r="P529" t="str">
        <f>_xlfn.XLOOKUP(OrdersTable[[#This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IF(_xlfn.XLOOKUP(orders!C530,customers!$A$2:$A$1001,customers!$C$2:$C$1001,,0)=0," ",_xlfn.XLOOKUP(orders!C530,customers!$A$2:$A$1001,customers!$C$2:$C$1001,,0))</f>
        <v>lpennaccieo@statcounter.com</v>
      </c>
      <c r="H530" s="2" t="str">
        <f>_xlfn.XLOOKUP(C530,customers!$A$2:$A$1001,customers!$G$2:$G$1001,,0)</f>
        <v>United States</v>
      </c>
      <c r="I530" t="str">
        <f>_xlfn.XLOOKUP(D530,products!$A$2:$A$49,products!$B$2:$B$49,,0)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5"/>
        <v>53.46</v>
      </c>
      <c r="N530" t="str">
        <f t="shared" si="26"/>
        <v>Excelsa</v>
      </c>
      <c r="O530" t="str">
        <f t="shared" si="24"/>
        <v>Light</v>
      </c>
      <c r="P530" t="str">
        <f>_xlfn.XLOOKUP(OrdersTable[[#This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IF(_xlfn.XLOOKUP(orders!C531,customers!$A$2:$A$1001,customers!$C$2:$C$1001,,0)=0," ",_xlfn.XLOOKUP(orders!C531,customers!$A$2:$A$1001,customers!$C$2:$C$1001,,0))</f>
        <v>sarpinep@moonfruit.com</v>
      </c>
      <c r="H531" s="2" t="str">
        <f>_xlfn.XLOOKUP(C531,customers!$A$2:$A$1001,customers!$G$2:$G$1001,,0)</f>
        <v>United States</v>
      </c>
      <c r="I531" t="str">
        <f>_xlfn.XLOOKUP(D531,products!$A$2:$A$49,products!$B$2:$B$49,,0)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5"/>
        <v>59.699999999999996</v>
      </c>
      <c r="N531" t="str">
        <f t="shared" si="26"/>
        <v>Robusta</v>
      </c>
      <c r="O531" t="str">
        <f t="shared" si="24"/>
        <v>Medium</v>
      </c>
      <c r="P531" t="str">
        <f>_xlfn.XLOOKUP(OrdersTable[[#This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IF(_xlfn.XLOOKUP(orders!C532,customers!$A$2:$A$1001,customers!$C$2:$C$1001,,0)=0," ",_xlfn.XLOOKUP(orders!C532,customers!$A$2:$A$1001,customers!$C$2:$C$1001,,0))</f>
        <v>dfrieseq@cargocollective.com</v>
      </c>
      <c r="H532" s="2" t="str">
        <f>_xlfn.XLOOKUP(C532,customers!$A$2:$A$1001,customers!$G$2:$G$1001,,0)</f>
        <v>United States</v>
      </c>
      <c r="I532" t="str">
        <f>_xlfn.XLOOKUP(D532,products!$A$2:$A$49,products!$B$2:$B$49,,0)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5"/>
        <v>59.699999999999996</v>
      </c>
      <c r="N532" t="str">
        <f t="shared" si="26"/>
        <v>Robusta</v>
      </c>
      <c r="O532" t="str">
        <f t="shared" si="24"/>
        <v>Medium</v>
      </c>
      <c r="P532" t="str">
        <f>_xlfn.XLOOKUP(OrdersTable[[#This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IF(_xlfn.XLOOKUP(orders!C533,customers!$A$2:$A$1001,customers!$C$2:$C$1001,,0)=0," ",_xlfn.XLOOKUP(orders!C533,customers!$A$2:$A$1001,customers!$C$2:$C$1001,,0))</f>
        <v>rsharerer@flavors.me</v>
      </c>
      <c r="H533" s="2" t="str">
        <f>_xlfn.XLOOKUP(C533,customers!$A$2:$A$1001,customers!$G$2:$G$1001,,0)</f>
        <v>United States</v>
      </c>
      <c r="I533" t="str">
        <f>_xlfn.XLOOKUP(D533,products!$A$2:$A$49,products!$B$2:$B$49,,0)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5"/>
        <v>44.75</v>
      </c>
      <c r="N533" t="str">
        <f t="shared" si="26"/>
        <v>Robusta</v>
      </c>
      <c r="O533" t="str">
        <f t="shared" si="24"/>
        <v>Dark</v>
      </c>
      <c r="P533" t="str">
        <f>_xlfn.XLOOKUP(OrdersTable[[#This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IF(_xlfn.XLOOKUP(orders!C534,customers!$A$2:$A$1001,customers!$C$2:$C$1001,,0)=0," ",_xlfn.XLOOKUP(orders!C534,customers!$A$2:$A$1001,customers!$C$2:$C$1001,,0))</f>
        <v>nnasebyes@umich.edu</v>
      </c>
      <c r="H534" s="2" t="str">
        <f>_xlfn.XLOOKUP(C534,customers!$A$2:$A$1001,customers!$G$2:$G$1001,,0)</f>
        <v>United States</v>
      </c>
      <c r="I534" t="str">
        <f>_xlfn.XLOOKUP(D534,products!$A$2:$A$49,products!$B$2:$B$49,,0)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5"/>
        <v>16.5</v>
      </c>
      <c r="N534" t="str">
        <f t="shared" si="26"/>
        <v>Excelsa</v>
      </c>
      <c r="O534" t="str">
        <f t="shared" si="24"/>
        <v>Medium</v>
      </c>
      <c r="P534" t="str">
        <f>_xlfn.XLOOKUP(OrdersTable[[#This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IF(_xlfn.XLOOKUP(orders!C535,customers!$A$2:$A$1001,customers!$C$2:$C$1001,,0)=0," ",_xlfn.XLOOKUP(orders!C535,customers!$A$2:$A$1001,customers!$C$2:$C$1001,,0))</f>
        <v xml:space="preserve"> </v>
      </c>
      <c r="H535" s="2" t="str">
        <f>_xlfn.XLOOKUP(C535,customers!$A$2:$A$1001,customers!$G$2:$G$1001,,0)</f>
        <v>United States</v>
      </c>
      <c r="I535" t="str">
        <f>_xlfn.XLOOKUP(D535,products!$A$2:$A$49,products!$B$2:$B$49,,0)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5"/>
        <v>21.479999999999997</v>
      </c>
      <c r="N535" t="str">
        <f t="shared" si="26"/>
        <v>Robusta</v>
      </c>
      <c r="O535" t="str">
        <f t="shared" si="24"/>
        <v>Dark</v>
      </c>
      <c r="P535" t="str">
        <f>_xlfn.XLOOKUP(OrdersTable[[#This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IF(_xlfn.XLOOKUP(orders!C536,customers!$A$2:$A$1001,customers!$C$2:$C$1001,,0)=0," ",_xlfn.XLOOKUP(orders!C536,customers!$A$2:$A$1001,customers!$C$2:$C$1001,,0))</f>
        <v>koculleneu@ca.gov</v>
      </c>
      <c r="H536" s="2" t="str">
        <f>_xlfn.XLOOKUP(C536,customers!$A$2:$A$1001,customers!$G$2:$G$1001,,0)</f>
        <v>Ireland</v>
      </c>
      <c r="I536" t="str">
        <f>_xlfn.XLOOKUP(D536,products!$A$2:$A$49,products!$B$2:$B$49,,0)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5"/>
        <v>45.769999999999996</v>
      </c>
      <c r="N536" t="str">
        <f t="shared" si="26"/>
        <v>Robusta</v>
      </c>
      <c r="O536" t="str">
        <f t="shared" si="24"/>
        <v>Medium</v>
      </c>
      <c r="P536" t="str">
        <f>_xlfn.XLOOKUP(OrdersTable[[#This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IF(_xlfn.XLOOKUP(orders!C537,customers!$A$2:$A$1001,customers!$C$2:$C$1001,,0)=0," ",_xlfn.XLOOKUP(orders!C537,customers!$A$2:$A$1001,customers!$C$2:$C$1001,,0))</f>
        <v xml:space="preserve"> </v>
      </c>
      <c r="H537" s="2" t="str">
        <f>_xlfn.XLOOKUP(C537,customers!$A$2:$A$1001,customers!$G$2:$G$1001,,0)</f>
        <v>Ireland</v>
      </c>
      <c r="I537" t="str">
        <f>_xlfn.XLOOKUP(D537,products!$A$2:$A$49,products!$B$2:$B$49,,0)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5"/>
        <v>9.51</v>
      </c>
      <c r="N537" t="str">
        <f t="shared" si="26"/>
        <v>Liberica</v>
      </c>
      <c r="O537" t="str">
        <f t="shared" si="24"/>
        <v>Light</v>
      </c>
      <c r="P537" t="str">
        <f>_xlfn.XLOOKUP(OrdersTable[[#This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IF(_xlfn.XLOOKUP(orders!C538,customers!$A$2:$A$1001,customers!$C$2:$C$1001,,0)=0," ",_xlfn.XLOOKUP(orders!C538,customers!$A$2:$A$1001,customers!$C$2:$C$1001,,0))</f>
        <v>murione5@alexa.com</v>
      </c>
      <c r="H538" s="2" t="str">
        <f>_xlfn.XLOOKUP(C538,customers!$A$2:$A$1001,customers!$G$2:$G$1001,,0)</f>
        <v>Ireland</v>
      </c>
      <c r="I538" t="str">
        <f>_xlfn.XLOOKUP(D538,products!$A$2:$A$49,products!$B$2:$B$49,,0)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5"/>
        <v>8.0549999999999997</v>
      </c>
      <c r="N538" t="str">
        <f t="shared" si="26"/>
        <v>Robusta</v>
      </c>
      <c r="O538" t="str">
        <f t="shared" si="24"/>
        <v>Dark</v>
      </c>
      <c r="P538" t="str">
        <f>_xlfn.XLOOKUP(OrdersTable[[#This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IF(_xlfn.XLOOKUP(orders!C539,customers!$A$2:$A$1001,customers!$C$2:$C$1001,,0)=0," ",_xlfn.XLOOKUP(orders!C539,customers!$A$2:$A$1001,customers!$C$2:$C$1001,,0))</f>
        <v>hbranganex@woothemes.com</v>
      </c>
      <c r="H539" s="2" t="str">
        <f>_xlfn.XLOOKUP(C539,customers!$A$2:$A$1001,customers!$G$2:$G$1001,,0)</f>
        <v>United States</v>
      </c>
      <c r="I539" t="str">
        <f>_xlfn.XLOOKUP(D539,products!$A$2:$A$49,products!$B$2:$B$49,,0)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5"/>
        <v>111.78</v>
      </c>
      <c r="N539" t="str">
        <f t="shared" si="26"/>
        <v>Excelsa</v>
      </c>
      <c r="O539" t="str">
        <f t="shared" si="24"/>
        <v>Dark</v>
      </c>
      <c r="P539" t="str">
        <f>_xlfn.XLOOKUP(OrdersTable[[#This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IF(_xlfn.XLOOKUP(orders!C540,customers!$A$2:$A$1001,customers!$C$2:$C$1001,,0)=0," ",_xlfn.XLOOKUP(orders!C540,customers!$A$2:$A$1001,customers!$C$2:$C$1001,,0))</f>
        <v>agallyoney@engadget.com</v>
      </c>
      <c r="H540" s="2" t="str">
        <f>_xlfn.XLOOKUP(C540,customers!$A$2:$A$1001,customers!$G$2:$G$1001,,0)</f>
        <v>United States</v>
      </c>
      <c r="I540" t="str">
        <f>_xlfn.XLOOKUP(D540,products!$A$2:$A$49,products!$B$2:$B$49,,0)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5"/>
        <v>10.739999999999998</v>
      </c>
      <c r="N540" t="str">
        <f t="shared" si="26"/>
        <v>Robusta</v>
      </c>
      <c r="O540" t="str">
        <f t="shared" si="24"/>
        <v>Dark</v>
      </c>
      <c r="P540" t="str">
        <f>_xlfn.XLOOKUP(OrdersTable[[#This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IF(_xlfn.XLOOKUP(orders!C541,customers!$A$2:$A$1001,customers!$C$2:$C$1001,,0)=0," ",_xlfn.XLOOKUP(orders!C541,customers!$A$2:$A$1001,customers!$C$2:$C$1001,,0))</f>
        <v>bdomangeez@yahoo.co.jp</v>
      </c>
      <c r="H541" s="2" t="str">
        <f>_xlfn.XLOOKUP(C541,customers!$A$2:$A$1001,customers!$G$2:$G$1001,,0)</f>
        <v>United States</v>
      </c>
      <c r="I541" t="str">
        <f>_xlfn.XLOOKUP(D541,products!$A$2:$A$49,products!$B$2:$B$49,,0)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5"/>
        <v>26.849999999999994</v>
      </c>
      <c r="N541" t="str">
        <f t="shared" si="26"/>
        <v>Robusta</v>
      </c>
      <c r="O541" t="str">
        <f t="shared" si="24"/>
        <v>Dark</v>
      </c>
      <c r="P541" t="str">
        <f>_xlfn.XLOOKUP(OrdersTable[[#This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IF(_xlfn.XLOOKUP(orders!C542,customers!$A$2:$A$1001,customers!$C$2:$C$1001,,0)=0," ",_xlfn.XLOOKUP(orders!C542,customers!$A$2:$A$1001,customers!$C$2:$C$1001,,0))</f>
        <v>koslerf0@gmpg.org</v>
      </c>
      <c r="H542" s="2" t="str">
        <f>_xlfn.XLOOKUP(C542,customers!$A$2:$A$1001,customers!$G$2:$G$1001,,0)</f>
        <v>United States</v>
      </c>
      <c r="I542" t="str">
        <f>_xlfn.XLOOKUP(D542,products!$A$2:$A$49,products!$B$2:$B$49,,0)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5"/>
        <v>63.4</v>
      </c>
      <c r="N542" t="str">
        <f t="shared" si="26"/>
        <v>Liberica</v>
      </c>
      <c r="O542" t="str">
        <f t="shared" si="24"/>
        <v>Light</v>
      </c>
      <c r="P542" t="str">
        <f>_xlfn.XLOOKUP(OrdersTable[[#This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IF(_xlfn.XLOOKUP(orders!C543,customers!$A$2:$A$1001,customers!$C$2:$C$1001,,0)=0," ",_xlfn.XLOOKUP(orders!C543,customers!$A$2:$A$1001,customers!$C$2:$C$1001,,0))</f>
        <v xml:space="preserve"> </v>
      </c>
      <c r="H543" s="2" t="str">
        <f>_xlfn.XLOOKUP(C543,customers!$A$2:$A$1001,customers!$G$2:$G$1001,,0)</f>
        <v>Ireland</v>
      </c>
      <c r="I543" t="str">
        <f>_xlfn.XLOOKUP(D543,products!$A$2:$A$49,products!$B$2:$B$49,,0)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5"/>
        <v>22.884999999999998</v>
      </c>
      <c r="N543" t="str">
        <f t="shared" si="26"/>
        <v>Arabica</v>
      </c>
      <c r="O543" t="str">
        <f t="shared" si="24"/>
        <v>Dark</v>
      </c>
      <c r="P543" t="str">
        <f>_xlfn.XLOOKUP(OrdersTable[[#This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IF(_xlfn.XLOOKUP(orders!C544,customers!$A$2:$A$1001,customers!$C$2:$C$1001,,0)=0," ",_xlfn.XLOOKUP(orders!C544,customers!$A$2:$A$1001,customers!$C$2:$C$1001,,0))</f>
        <v>zpellettf2@dailymotion.com</v>
      </c>
      <c r="H544" s="2" t="str">
        <f>_xlfn.XLOOKUP(C544,customers!$A$2:$A$1001,customers!$G$2:$G$1001,,0)</f>
        <v>United States</v>
      </c>
      <c r="I544" t="str">
        <f>_xlfn.XLOOKUP(D544,products!$A$2:$A$49,products!$B$2:$B$49,,0)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5"/>
        <v>103.49999999999999</v>
      </c>
      <c r="N544" t="str">
        <f t="shared" si="26"/>
        <v>Arabica</v>
      </c>
      <c r="O544" t="str">
        <f t="shared" si="24"/>
        <v>Medium</v>
      </c>
      <c r="P544" t="str">
        <f>_xlfn.XLOOKUP(OrdersTable[[#This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IF(_xlfn.XLOOKUP(orders!C545,customers!$A$2:$A$1001,customers!$C$2:$C$1001,,0)=0," ",_xlfn.XLOOKUP(orders!C545,customers!$A$2:$A$1001,customers!$C$2:$C$1001,,0))</f>
        <v>isprakesf3@spiegel.de</v>
      </c>
      <c r="H545" s="2" t="str">
        <f>_xlfn.XLOOKUP(C545,customers!$A$2:$A$1001,customers!$G$2:$G$1001,,0)</f>
        <v>United States</v>
      </c>
      <c r="I545" t="str">
        <f>_xlfn.XLOOKUP(D545,products!$A$2:$A$49,products!$B$2:$B$49,,0)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5"/>
        <v>54.969999999999992</v>
      </c>
      <c r="N545" t="str">
        <f t="shared" si="26"/>
        <v>Robusta</v>
      </c>
      <c r="O545" t="str">
        <f t="shared" si="24"/>
        <v>Light</v>
      </c>
      <c r="P545" t="str">
        <f>_xlfn.XLOOKUP(OrdersTable[[#This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IF(_xlfn.XLOOKUP(orders!C546,customers!$A$2:$A$1001,customers!$C$2:$C$1001,,0)=0," ",_xlfn.XLOOKUP(orders!C546,customers!$A$2:$A$1001,customers!$C$2:$C$1001,,0))</f>
        <v>hfromantf4@ucsd.edu</v>
      </c>
      <c r="H546" s="2" t="str">
        <f>_xlfn.XLOOKUP(C546,customers!$A$2:$A$1001,customers!$G$2:$G$1001,,0)</f>
        <v>United States</v>
      </c>
      <c r="I546" t="str">
        <f>_xlfn.XLOOKUP(D546,products!$A$2:$A$49,products!$B$2:$B$49,,0)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5"/>
        <v>15.54</v>
      </c>
      <c r="N546" t="str">
        <f t="shared" si="26"/>
        <v>Arabica</v>
      </c>
      <c r="O546" t="str">
        <f t="shared" si="24"/>
        <v>Light</v>
      </c>
      <c r="P546" t="str">
        <f>_xlfn.XLOOKUP(OrdersTable[[#This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IF(_xlfn.XLOOKUP(orders!C547,customers!$A$2:$A$1001,customers!$C$2:$C$1001,,0)=0," ",_xlfn.XLOOKUP(orders!C547,customers!$A$2:$A$1001,customers!$C$2:$C$1001,,0))</f>
        <v>rflearf5@artisteer.com</v>
      </c>
      <c r="H547" s="2" t="str">
        <f>_xlfn.XLOOKUP(C547,customers!$A$2:$A$1001,customers!$G$2:$G$1001,,0)</f>
        <v>United Kingdom</v>
      </c>
      <c r="I547" t="str">
        <f>_xlfn.XLOOKUP(D547,products!$A$2:$A$49,products!$B$2:$B$49,,0)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5"/>
        <v>15.54</v>
      </c>
      <c r="N547" t="str">
        <f t="shared" si="26"/>
        <v>Liberica</v>
      </c>
      <c r="O547" t="str">
        <f t="shared" si="24"/>
        <v>Dark</v>
      </c>
      <c r="P547" t="str">
        <f>_xlfn.XLOOKUP(OrdersTable[[#This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IF(_xlfn.XLOOKUP(orders!C548,customers!$A$2:$A$1001,customers!$C$2:$C$1001,,0)=0," ",_xlfn.XLOOKUP(orders!C548,customers!$A$2:$A$1001,customers!$C$2:$C$1001,,0))</f>
        <v xml:space="preserve"> </v>
      </c>
      <c r="H548" s="2" t="str">
        <f>_xlfn.XLOOKUP(C548,customers!$A$2:$A$1001,customers!$G$2:$G$1001,,0)</f>
        <v>Ireland</v>
      </c>
      <c r="I548" t="str">
        <f>_xlfn.XLOOKUP(D548,products!$A$2:$A$49,products!$B$2:$B$49,,0)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5"/>
        <v>83.835000000000008</v>
      </c>
      <c r="N548" t="str">
        <f t="shared" si="26"/>
        <v>Excelsa</v>
      </c>
      <c r="O548" t="str">
        <f t="shared" si="24"/>
        <v>Dark</v>
      </c>
      <c r="P548" t="str">
        <f>_xlfn.XLOOKUP(OrdersTable[[#This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IF(_xlfn.XLOOKUP(orders!C549,customers!$A$2:$A$1001,customers!$C$2:$C$1001,,0)=0," ",_xlfn.XLOOKUP(orders!C549,customers!$A$2:$A$1001,customers!$C$2:$C$1001,,0))</f>
        <v>wlightollersf9@baidu.com</v>
      </c>
      <c r="H549" s="2" t="str">
        <f>_xlfn.XLOOKUP(C549,customers!$A$2:$A$1001,customers!$G$2:$G$1001,,0)</f>
        <v>United States</v>
      </c>
      <c r="I549" t="str">
        <f>_xlfn.XLOOKUP(D549,products!$A$2:$A$49,products!$B$2:$B$49,,0)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5"/>
        <v>10.754999999999999</v>
      </c>
      <c r="N549" t="str">
        <f t="shared" si="26"/>
        <v>Robusta</v>
      </c>
      <c r="O549" t="str">
        <f t="shared" si="24"/>
        <v>Light</v>
      </c>
      <c r="P549" t="str">
        <f>_xlfn.XLOOKUP(OrdersTable[[#This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IF(_xlfn.XLOOKUP(orders!C550,customers!$A$2:$A$1001,customers!$C$2:$C$1001,,0)=0," ",_xlfn.XLOOKUP(orders!C550,customers!$A$2:$A$1001,customers!$C$2:$C$1001,,0))</f>
        <v>bmundenf8@elpais.com</v>
      </c>
      <c r="H550" s="2" t="str">
        <f>_xlfn.XLOOKUP(C550,customers!$A$2:$A$1001,customers!$G$2:$G$1001,,0)</f>
        <v>United States</v>
      </c>
      <c r="I550" t="str">
        <f>_xlfn.XLOOKUP(D550,products!$A$2:$A$49,products!$B$2:$B$49,,0)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5"/>
        <v>13.365</v>
      </c>
      <c r="N550" t="str">
        <f t="shared" si="26"/>
        <v>Excelsa</v>
      </c>
      <c r="O550" t="str">
        <f t="shared" si="24"/>
        <v>Light</v>
      </c>
      <c r="P550" t="str">
        <f>_xlfn.XLOOKUP(OrdersTable[[#This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IF(_xlfn.XLOOKUP(orders!C551,customers!$A$2:$A$1001,customers!$C$2:$C$1001,,0)=0," ",_xlfn.XLOOKUP(orders!C551,customers!$A$2:$A$1001,customers!$C$2:$C$1001,,0))</f>
        <v>wlightollersf9@baidu.com</v>
      </c>
      <c r="H551" s="2" t="str">
        <f>_xlfn.XLOOKUP(C551,customers!$A$2:$A$1001,customers!$G$2:$G$1001,,0)</f>
        <v>United States</v>
      </c>
      <c r="I551" t="str">
        <f>_xlfn.XLOOKUP(D551,products!$A$2:$A$49,products!$B$2:$B$49,,0)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5"/>
        <v>17.82</v>
      </c>
      <c r="N551" t="str">
        <f t="shared" si="26"/>
        <v>Excelsa</v>
      </c>
      <c r="O551" t="str">
        <f t="shared" si="24"/>
        <v>Light</v>
      </c>
      <c r="P551" t="str">
        <f>_xlfn.XLOOKUP(OrdersTable[[#This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IF(_xlfn.XLOOKUP(orders!C552,customers!$A$2:$A$1001,customers!$C$2:$C$1001,,0)=0," ",_xlfn.XLOOKUP(orders!C552,customers!$A$2:$A$1001,customers!$C$2:$C$1001,,0))</f>
        <v>nbrakespearfa@rediff.com</v>
      </c>
      <c r="H552" s="2" t="str">
        <f>_xlfn.XLOOKUP(C552,customers!$A$2:$A$1001,customers!$G$2:$G$1001,,0)</f>
        <v>United States</v>
      </c>
      <c r="I552" t="str">
        <f>_xlfn.XLOOKUP(D552,products!$A$2:$A$49,products!$B$2:$B$49,,0)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5"/>
        <v>23.31</v>
      </c>
      <c r="N552" t="str">
        <f t="shared" si="26"/>
        <v>Liberica</v>
      </c>
      <c r="O552" t="str">
        <f t="shared" si="24"/>
        <v>Dark</v>
      </c>
      <c r="P552" t="str">
        <f>_xlfn.XLOOKUP(OrdersTable[[#This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IF(_xlfn.XLOOKUP(orders!C553,customers!$A$2:$A$1001,customers!$C$2:$C$1001,,0)=0," ",_xlfn.XLOOKUP(orders!C553,customers!$A$2:$A$1001,customers!$C$2:$C$1001,,0))</f>
        <v>mglawsopfb@reverbnation.com</v>
      </c>
      <c r="H553" s="2" t="str">
        <f>_xlfn.XLOOKUP(C553,customers!$A$2:$A$1001,customers!$G$2:$G$1001,,0)</f>
        <v>United States</v>
      </c>
      <c r="I553" t="str">
        <f>_xlfn.XLOOKUP(D553,products!$A$2:$A$49,products!$B$2:$B$49,,0)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5"/>
        <v>7.29</v>
      </c>
      <c r="N553" t="str">
        <f t="shared" si="26"/>
        <v>Excelsa</v>
      </c>
      <c r="O553" t="str">
        <f t="shared" si="24"/>
        <v>Dark</v>
      </c>
      <c r="P553" t="str">
        <f>_xlfn.XLOOKUP(OrdersTable[[#This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IF(_xlfn.XLOOKUP(orders!C554,customers!$A$2:$A$1001,customers!$C$2:$C$1001,,0)=0," ",_xlfn.XLOOKUP(orders!C554,customers!$A$2:$A$1001,customers!$C$2:$C$1001,,0))</f>
        <v>galbertsfc@etsy.com</v>
      </c>
      <c r="H554" s="2" t="str">
        <f>_xlfn.XLOOKUP(C554,customers!$A$2:$A$1001,customers!$G$2:$G$1001,,0)</f>
        <v>United Kingdom</v>
      </c>
      <c r="I554" t="str">
        <f>_xlfn.XLOOKUP(D554,products!$A$2:$A$49,products!$B$2:$B$49,,0)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5"/>
        <v>17.82</v>
      </c>
      <c r="N554" t="str">
        <f t="shared" si="26"/>
        <v>Excelsa</v>
      </c>
      <c r="O554" t="str">
        <f t="shared" si="24"/>
        <v>Light</v>
      </c>
      <c r="P554" t="str">
        <f>_xlfn.XLOOKUP(OrdersTable[[#This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IF(_xlfn.XLOOKUP(orders!C555,customers!$A$2:$A$1001,customers!$C$2:$C$1001,,0)=0," ",_xlfn.XLOOKUP(orders!C555,customers!$A$2:$A$1001,customers!$C$2:$C$1001,,0))</f>
        <v>vpolglasefd@about.me</v>
      </c>
      <c r="H555" s="2" t="str">
        <f>_xlfn.XLOOKUP(C555,customers!$A$2:$A$1001,customers!$G$2:$G$1001,,0)</f>
        <v>United States</v>
      </c>
      <c r="I555" t="str">
        <f>_xlfn.XLOOKUP(D555,products!$A$2:$A$49,products!$B$2:$B$49,,0)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5"/>
        <v>68.75</v>
      </c>
      <c r="N555" t="str">
        <f t="shared" si="26"/>
        <v>Excelsa</v>
      </c>
      <c r="O555" t="str">
        <f t="shared" si="24"/>
        <v>Medium</v>
      </c>
      <c r="P555" t="str">
        <f>_xlfn.XLOOKUP(OrdersTable[[#This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IF(_xlfn.XLOOKUP(orders!C556,customers!$A$2:$A$1001,customers!$C$2:$C$1001,,0)=0," ",_xlfn.XLOOKUP(orders!C556,customers!$A$2:$A$1001,customers!$C$2:$C$1001,,0))</f>
        <v xml:space="preserve"> </v>
      </c>
      <c r="H556" s="2" t="str">
        <f>_xlfn.XLOOKUP(C556,customers!$A$2:$A$1001,customers!$G$2:$G$1001,,0)</f>
        <v>United Kingdom</v>
      </c>
      <c r="I556" t="str">
        <f>_xlfn.XLOOKUP(D556,products!$A$2:$A$49,products!$B$2:$B$49,,0)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5"/>
        <v>54.969999999999992</v>
      </c>
      <c r="N556" t="str">
        <f t="shared" si="26"/>
        <v>Robusta</v>
      </c>
      <c r="O556" t="str">
        <f t="shared" si="24"/>
        <v>Light</v>
      </c>
      <c r="P556" t="str">
        <f>_xlfn.XLOOKUP(OrdersTable[[#This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IF(_xlfn.XLOOKUP(orders!C557,customers!$A$2:$A$1001,customers!$C$2:$C$1001,,0)=0," ",_xlfn.XLOOKUP(orders!C557,customers!$A$2:$A$1001,customers!$C$2:$C$1001,,0))</f>
        <v>sbuschff@so-net.ne.jp</v>
      </c>
      <c r="H557" s="2" t="str">
        <f>_xlfn.XLOOKUP(C557,customers!$A$2:$A$1001,customers!$G$2:$G$1001,,0)</f>
        <v>Ireland</v>
      </c>
      <c r="I557" t="str">
        <f>_xlfn.XLOOKUP(D557,products!$A$2:$A$49,products!$B$2:$B$49,,0)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5"/>
        <v>82.5</v>
      </c>
      <c r="N557" t="str">
        <f t="shared" si="26"/>
        <v>Excelsa</v>
      </c>
      <c r="O557" t="str">
        <f t="shared" si="24"/>
        <v>Medium</v>
      </c>
      <c r="P557" t="str">
        <f>_xlfn.XLOOKUP(OrdersTable[[#This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IF(_xlfn.XLOOKUP(orders!C558,customers!$A$2:$A$1001,customers!$C$2:$C$1001,,0)=0," ",_xlfn.XLOOKUP(orders!C558,customers!$A$2:$A$1001,customers!$C$2:$C$1001,,0))</f>
        <v>craisbeckfg@webnode.com</v>
      </c>
      <c r="H558" s="2" t="str">
        <f>_xlfn.XLOOKUP(C558,customers!$A$2:$A$1001,customers!$G$2:$G$1001,,0)</f>
        <v>United States</v>
      </c>
      <c r="I558" t="str">
        <f>_xlfn.XLOOKUP(D558,products!$A$2:$A$49,products!$B$2:$B$49,,0)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5"/>
        <v>8.73</v>
      </c>
      <c r="N558" t="str">
        <f t="shared" si="26"/>
        <v>Liberica</v>
      </c>
      <c r="O558" t="str">
        <f t="shared" si="24"/>
        <v>Medium</v>
      </c>
      <c r="P558" t="str">
        <f>_xlfn.XLOOKUP(OrdersTable[[#This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IF(_xlfn.XLOOKUP(orders!C559,customers!$A$2:$A$1001,customers!$C$2:$C$1001,,0)=0," ",_xlfn.XLOOKUP(orders!C559,customers!$A$2:$A$1001,customers!$C$2:$C$1001,,0))</f>
        <v>murione5@alexa.com</v>
      </c>
      <c r="H559" s="2" t="str">
        <f>_xlfn.XLOOKUP(C559,customers!$A$2:$A$1001,customers!$G$2:$G$1001,,0)</f>
        <v>Ireland</v>
      </c>
      <c r="I559" t="str">
        <f>_xlfn.XLOOKUP(D559,products!$A$2:$A$49,products!$B$2:$B$49,,0)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5"/>
        <v>59.4</v>
      </c>
      <c r="N559" t="str">
        <f t="shared" si="26"/>
        <v>Excelsa</v>
      </c>
      <c r="O559" t="str">
        <f t="shared" si="24"/>
        <v>Light</v>
      </c>
      <c r="P559" t="str">
        <f>_xlfn.XLOOKUP(OrdersTable[[#This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IF(_xlfn.XLOOKUP(orders!C560,customers!$A$2:$A$1001,customers!$C$2:$C$1001,,0)=0," ",_xlfn.XLOOKUP(orders!C560,customers!$A$2:$A$1001,customers!$C$2:$C$1001,,0))</f>
        <v xml:space="preserve"> </v>
      </c>
      <c r="H560" s="2" t="str">
        <f>_xlfn.XLOOKUP(C560,customers!$A$2:$A$1001,customers!$G$2:$G$1001,,0)</f>
        <v>United States</v>
      </c>
      <c r="I560" t="str">
        <f>_xlfn.XLOOKUP(D560,products!$A$2:$A$49,products!$B$2:$B$49,,0)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5"/>
        <v>15.54</v>
      </c>
      <c r="N560" t="str">
        <f t="shared" si="26"/>
        <v>Liberica</v>
      </c>
      <c r="O560" t="str">
        <f t="shared" si="24"/>
        <v>Dark</v>
      </c>
      <c r="P560" t="str">
        <f>_xlfn.XLOOKUP(OrdersTable[[#This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IF(_xlfn.XLOOKUP(orders!C561,customers!$A$2:$A$1001,customers!$C$2:$C$1001,,0)=0," ",_xlfn.XLOOKUP(orders!C561,customers!$A$2:$A$1001,customers!$C$2:$C$1001,,0))</f>
        <v>raynoldfj@ustream.tv</v>
      </c>
      <c r="H561" s="2" t="str">
        <f>_xlfn.XLOOKUP(C561,customers!$A$2:$A$1001,customers!$G$2:$G$1001,,0)</f>
        <v>United States</v>
      </c>
      <c r="I561" t="str">
        <f>_xlfn.XLOOKUP(D561,products!$A$2:$A$49,products!$B$2:$B$49,,0)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5"/>
        <v>38.849999999999994</v>
      </c>
      <c r="N561" t="str">
        <f t="shared" si="26"/>
        <v>Arabica</v>
      </c>
      <c r="O561" t="str">
        <f t="shared" si="24"/>
        <v>Light</v>
      </c>
      <c r="P561" t="str">
        <f>_xlfn.XLOOKUP(OrdersTable[[#This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IF(_xlfn.XLOOKUP(orders!C562,customers!$A$2:$A$1001,customers!$C$2:$C$1001,,0)=0," ",_xlfn.XLOOKUP(orders!C562,customers!$A$2:$A$1001,customers!$C$2:$C$1001,,0))</f>
        <v xml:space="preserve"> </v>
      </c>
      <c r="H562" s="2" t="str">
        <f>_xlfn.XLOOKUP(C562,customers!$A$2:$A$1001,customers!$G$2:$G$1001,,0)</f>
        <v>United States</v>
      </c>
      <c r="I562" t="str">
        <f>_xlfn.XLOOKUP(D562,products!$A$2:$A$49,products!$B$2:$B$49,,0)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5"/>
        <v>189.74999999999997</v>
      </c>
      <c r="N562" t="str">
        <f t="shared" si="26"/>
        <v>Excelsa</v>
      </c>
      <c r="O562" t="str">
        <f t="shared" si="24"/>
        <v>Medium</v>
      </c>
      <c r="P562" t="str">
        <f>_xlfn.XLOOKUP(OrdersTable[[#This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IF(_xlfn.XLOOKUP(orders!C563,customers!$A$2:$A$1001,customers!$C$2:$C$1001,,0)=0," ",_xlfn.XLOOKUP(orders!C563,customers!$A$2:$A$1001,customers!$C$2:$C$1001,,0))</f>
        <v xml:space="preserve"> </v>
      </c>
      <c r="H563" s="2" t="str">
        <f>_xlfn.XLOOKUP(C563,customers!$A$2:$A$1001,customers!$G$2:$G$1001,,0)</f>
        <v>Ireland</v>
      </c>
      <c r="I563" t="str">
        <f>_xlfn.XLOOKUP(D563,products!$A$2:$A$49,products!$B$2:$B$49,,0)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5"/>
        <v>17.91</v>
      </c>
      <c r="N563" t="str">
        <f t="shared" si="26"/>
        <v>Arabica</v>
      </c>
      <c r="O563" t="str">
        <f t="shared" si="24"/>
        <v>Dark</v>
      </c>
      <c r="P563" t="str">
        <f>_xlfn.XLOOKUP(OrdersTable[[#This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IF(_xlfn.XLOOKUP(orders!C564,customers!$A$2:$A$1001,customers!$C$2:$C$1001,,0)=0," ",_xlfn.XLOOKUP(orders!C564,customers!$A$2:$A$1001,customers!$C$2:$C$1001,,0))</f>
        <v>bgrecefm@naver.com</v>
      </c>
      <c r="H564" s="2" t="str">
        <f>_xlfn.XLOOKUP(C564,customers!$A$2:$A$1001,customers!$G$2:$G$1001,,0)</f>
        <v>United Kingdom</v>
      </c>
      <c r="I564" t="str">
        <f>_xlfn.XLOOKUP(D564,products!$A$2:$A$49,products!$B$2:$B$49,,0)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5"/>
        <v>28.53</v>
      </c>
      <c r="N564" t="str">
        <f t="shared" si="26"/>
        <v>Liberica</v>
      </c>
      <c r="O564" t="str">
        <f t="shared" si="24"/>
        <v>Light</v>
      </c>
      <c r="P564" t="str">
        <f>_xlfn.XLOOKUP(OrdersTable[[#This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IF(_xlfn.XLOOKUP(orders!C565,customers!$A$2:$A$1001,customers!$C$2:$C$1001,,0)=0," ",_xlfn.XLOOKUP(orders!C565,customers!$A$2:$A$1001,customers!$C$2:$C$1001,,0))</f>
        <v>dflintiffg1@e-recht24.de</v>
      </c>
      <c r="H565" s="2" t="str">
        <f>_xlfn.XLOOKUP(C565,customers!$A$2:$A$1001,customers!$G$2:$G$1001,,0)</f>
        <v>United Kingdom</v>
      </c>
      <c r="I565" t="str">
        <f>_xlfn.XLOOKUP(D565,products!$A$2:$A$49,products!$B$2:$B$49,,0)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5"/>
        <v>82.5</v>
      </c>
      <c r="N565" t="str">
        <f t="shared" si="26"/>
        <v>Excelsa</v>
      </c>
      <c r="O565" t="str">
        <f t="shared" si="24"/>
        <v>Medium</v>
      </c>
      <c r="P565" t="str">
        <f>_xlfn.XLOOKUP(OrdersTable[[#This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IF(_xlfn.XLOOKUP(orders!C566,customers!$A$2:$A$1001,customers!$C$2:$C$1001,,0)=0," ",_xlfn.XLOOKUP(orders!C566,customers!$A$2:$A$1001,customers!$C$2:$C$1001,,0))</f>
        <v>athysfo@cdc.gov</v>
      </c>
      <c r="H566" s="2" t="str">
        <f>_xlfn.XLOOKUP(C566,customers!$A$2:$A$1001,customers!$G$2:$G$1001,,0)</f>
        <v>United States</v>
      </c>
      <c r="I566" t="str">
        <f>_xlfn.XLOOKUP(D566,products!$A$2:$A$49,products!$B$2:$B$49,,0)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5"/>
        <v>14.339999999999998</v>
      </c>
      <c r="N566" t="str">
        <f t="shared" si="26"/>
        <v>Robusta</v>
      </c>
      <c r="O566" t="str">
        <f t="shared" si="24"/>
        <v>Light</v>
      </c>
      <c r="P566" t="str">
        <f>_xlfn.XLOOKUP(OrdersTable[[#This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IF(_xlfn.XLOOKUP(orders!C567,customers!$A$2:$A$1001,customers!$C$2:$C$1001,,0)=0," ",_xlfn.XLOOKUP(orders!C567,customers!$A$2:$A$1001,customers!$C$2:$C$1001,,0))</f>
        <v>jchuggfp@about.me</v>
      </c>
      <c r="H567" s="2" t="str">
        <f>_xlfn.XLOOKUP(C567,customers!$A$2:$A$1001,customers!$G$2:$G$1001,,0)</f>
        <v>United States</v>
      </c>
      <c r="I567" t="str">
        <f>_xlfn.XLOOKUP(D567,products!$A$2:$A$49,products!$B$2:$B$49,,0)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5"/>
        <v>82.339999999999989</v>
      </c>
      <c r="N567" t="str">
        <f t="shared" si="26"/>
        <v>Robusta</v>
      </c>
      <c r="O567" t="str">
        <f t="shared" si="24"/>
        <v>Dark</v>
      </c>
      <c r="P567" t="str">
        <f>_xlfn.XLOOKUP(OrdersTable[[#This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IF(_xlfn.XLOOKUP(orders!C568,customers!$A$2:$A$1001,customers!$C$2:$C$1001,,0)=0," ",_xlfn.XLOOKUP(orders!C568,customers!$A$2:$A$1001,customers!$C$2:$C$1001,,0))</f>
        <v>akelstonfq@sakura.ne.jp</v>
      </c>
      <c r="H568" s="2" t="str">
        <f>_xlfn.XLOOKUP(C568,customers!$A$2:$A$1001,customers!$G$2:$G$1001,,0)</f>
        <v>United States</v>
      </c>
      <c r="I568" t="str">
        <f>_xlfn.XLOOKUP(D568,products!$A$2:$A$49,products!$B$2:$B$49,,0)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5"/>
        <v>20.25</v>
      </c>
      <c r="N568" t="str">
        <f t="shared" si="26"/>
        <v>Arabica</v>
      </c>
      <c r="O568" t="str">
        <f t="shared" si="24"/>
        <v>Medium</v>
      </c>
      <c r="P568" t="str">
        <f>_xlfn.XLOOKUP(OrdersTable[[#This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IF(_xlfn.XLOOKUP(orders!C569,customers!$A$2:$A$1001,customers!$C$2:$C$1001,,0)=0," ",_xlfn.XLOOKUP(orders!C569,customers!$A$2:$A$1001,customers!$C$2:$C$1001,,0))</f>
        <v xml:space="preserve"> </v>
      </c>
      <c r="H569" s="2" t="str">
        <f>_xlfn.XLOOKUP(C569,customers!$A$2:$A$1001,customers!$G$2:$G$1001,,0)</f>
        <v>Ireland</v>
      </c>
      <c r="I569" t="str">
        <f>_xlfn.XLOOKUP(D569,products!$A$2:$A$49,products!$B$2:$B$49,,0)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5"/>
        <v>164.90999999999997</v>
      </c>
      <c r="N569" t="str">
        <f t="shared" si="26"/>
        <v>Robusta</v>
      </c>
      <c r="O569" t="str">
        <f t="shared" si="24"/>
        <v>Light</v>
      </c>
      <c r="P569" t="str">
        <f>_xlfn.XLOOKUP(OrdersTable[[#This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IF(_xlfn.XLOOKUP(orders!C570,customers!$A$2:$A$1001,customers!$C$2:$C$1001,,0)=0," ",_xlfn.XLOOKUP(orders!C570,customers!$A$2:$A$1001,customers!$C$2:$C$1001,,0))</f>
        <v>cmottramfs@harvard.edu</v>
      </c>
      <c r="H570" s="2" t="str">
        <f>_xlfn.XLOOKUP(C570,customers!$A$2:$A$1001,customers!$G$2:$G$1001,,0)</f>
        <v>United States</v>
      </c>
      <c r="I570" t="str">
        <f>_xlfn.XLOOKUP(D570,products!$A$2:$A$49,products!$B$2:$B$49,,0)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5"/>
        <v>19.02</v>
      </c>
      <c r="N570" t="str">
        <f t="shared" si="26"/>
        <v>Liberica</v>
      </c>
      <c r="O570" t="str">
        <f t="shared" si="24"/>
        <v>Light</v>
      </c>
      <c r="P570" t="str">
        <f>_xlfn.XLOOKUP(OrdersTable[[#This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IF(_xlfn.XLOOKUP(orders!C571,customers!$A$2:$A$1001,customers!$C$2:$C$1001,,0)=0," ",_xlfn.XLOOKUP(orders!C571,customers!$A$2:$A$1001,customers!$C$2:$C$1001,,0))</f>
        <v>dflintiffg1@e-recht24.de</v>
      </c>
      <c r="H571" s="2" t="str">
        <f>_xlfn.XLOOKUP(C571,customers!$A$2:$A$1001,customers!$G$2:$G$1001,,0)</f>
        <v>United Kingdom</v>
      </c>
      <c r="I571" t="str">
        <f>_xlfn.XLOOKUP(D571,products!$A$2:$A$49,products!$B$2:$B$49,,0)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5"/>
        <v>137.31</v>
      </c>
      <c r="N571" t="str">
        <f t="shared" si="26"/>
        <v>Arabica</v>
      </c>
      <c r="O571" t="str">
        <f t="shared" si="24"/>
        <v>Dark</v>
      </c>
      <c r="P571" t="str">
        <f>_xlfn.XLOOKUP(OrdersTable[[#This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IF(_xlfn.XLOOKUP(orders!C572,customers!$A$2:$A$1001,customers!$C$2:$C$1001,,0)=0," ",_xlfn.XLOOKUP(orders!C572,customers!$A$2:$A$1001,customers!$C$2:$C$1001,,0))</f>
        <v>dsangwinfu@weebly.com</v>
      </c>
      <c r="H572" s="2" t="str">
        <f>_xlfn.XLOOKUP(C572,customers!$A$2:$A$1001,customers!$G$2:$G$1001,,0)</f>
        <v>United States</v>
      </c>
      <c r="I572" t="str">
        <f>_xlfn.XLOOKUP(D572,products!$A$2:$A$49,products!$B$2:$B$49,,0)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5"/>
        <v>27</v>
      </c>
      <c r="N572" t="str">
        <f t="shared" si="26"/>
        <v>Arabica</v>
      </c>
      <c r="O572" t="str">
        <f t="shared" si="24"/>
        <v>Medium</v>
      </c>
      <c r="P572" t="str">
        <f>_xlfn.XLOOKUP(OrdersTable[[#This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IF(_xlfn.XLOOKUP(orders!C573,customers!$A$2:$A$1001,customers!$C$2:$C$1001,,0)=0," ",_xlfn.XLOOKUP(orders!C573,customers!$A$2:$A$1001,customers!$C$2:$C$1001,,0))</f>
        <v>eaizikowitzfv@virginia.edu</v>
      </c>
      <c r="H573" s="2" t="str">
        <f>_xlfn.XLOOKUP(C573,customers!$A$2:$A$1001,customers!$G$2:$G$1001,,0)</f>
        <v>United Kingdom</v>
      </c>
      <c r="I573" t="str">
        <f>_xlfn.XLOOKUP(D573,products!$A$2:$A$49,products!$B$2:$B$49,,0)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5"/>
        <v>35.64</v>
      </c>
      <c r="N573" t="str">
        <f t="shared" si="26"/>
        <v>Excelsa</v>
      </c>
      <c r="O573" t="str">
        <f t="shared" si="24"/>
        <v>Light</v>
      </c>
      <c r="P573" t="str">
        <f>_xlfn.XLOOKUP(OrdersTable[[#This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IF(_xlfn.XLOOKUP(orders!C574,customers!$A$2:$A$1001,customers!$C$2:$C$1001,,0)=0," ",_xlfn.XLOOKUP(orders!C574,customers!$A$2:$A$1001,customers!$C$2:$C$1001,,0))</f>
        <v xml:space="preserve"> </v>
      </c>
      <c r="H574" s="2" t="str">
        <f>_xlfn.XLOOKUP(C574,customers!$A$2:$A$1001,customers!$G$2:$G$1001,,0)</f>
        <v>United States</v>
      </c>
      <c r="I574" t="str">
        <f>_xlfn.XLOOKUP(D574,products!$A$2:$A$49,products!$B$2:$B$49,,0)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5"/>
        <v>5.97</v>
      </c>
      <c r="N574" t="str">
        <f t="shared" si="26"/>
        <v>Arabica</v>
      </c>
      <c r="O574" t="str">
        <f t="shared" si="24"/>
        <v>Dark</v>
      </c>
      <c r="P574" t="str">
        <f>_xlfn.XLOOKUP(OrdersTable[[#This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IF(_xlfn.XLOOKUP(orders!C575,customers!$A$2:$A$1001,customers!$C$2:$C$1001,,0)=0," ",_xlfn.XLOOKUP(orders!C575,customers!$A$2:$A$1001,customers!$C$2:$C$1001,,0))</f>
        <v>cvenourfx@ask.com</v>
      </c>
      <c r="H575" s="2" t="str">
        <f>_xlfn.XLOOKUP(C575,customers!$A$2:$A$1001,customers!$G$2:$G$1001,,0)</f>
        <v>United States</v>
      </c>
      <c r="I575" t="str">
        <f>_xlfn.XLOOKUP(D575,products!$A$2:$A$49,products!$B$2:$B$49,,0)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5"/>
        <v>67.5</v>
      </c>
      <c r="N575" t="str">
        <f t="shared" si="26"/>
        <v>Arabica</v>
      </c>
      <c r="O575" t="str">
        <f t="shared" si="24"/>
        <v>Medium</v>
      </c>
      <c r="P575" t="str">
        <f>_xlfn.XLOOKUP(OrdersTable[[#This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IF(_xlfn.XLOOKUP(orders!C576,customers!$A$2:$A$1001,customers!$C$2:$C$1001,,0)=0," ",_xlfn.XLOOKUP(orders!C576,customers!$A$2:$A$1001,customers!$C$2:$C$1001,,0))</f>
        <v>mharbyfy@163.com</v>
      </c>
      <c r="H576" s="2" t="str">
        <f>_xlfn.XLOOKUP(C576,customers!$A$2:$A$1001,customers!$G$2:$G$1001,,0)</f>
        <v>United States</v>
      </c>
      <c r="I576" t="str">
        <f>_xlfn.XLOOKUP(D576,products!$A$2:$A$49,products!$B$2:$B$49,,0)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5"/>
        <v>21.509999999999998</v>
      </c>
      <c r="N576" t="str">
        <f t="shared" si="26"/>
        <v>Robusta</v>
      </c>
      <c r="O576" t="str">
        <f t="shared" si="24"/>
        <v>Light</v>
      </c>
      <c r="P576" t="str">
        <f>_xlfn.XLOOKUP(OrdersTable[[#This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IF(_xlfn.XLOOKUP(orders!C577,customers!$A$2:$A$1001,customers!$C$2:$C$1001,,0)=0," ",_xlfn.XLOOKUP(orders!C577,customers!$A$2:$A$1001,customers!$C$2:$C$1001,,0))</f>
        <v>rthickpennyfz@cafepress.com</v>
      </c>
      <c r="H577" s="2" t="str">
        <f>_xlfn.XLOOKUP(C577,customers!$A$2:$A$1001,customers!$G$2:$G$1001,,0)</f>
        <v>United States</v>
      </c>
      <c r="I577" t="str">
        <f>_xlfn.XLOOKUP(D577,products!$A$2:$A$49,products!$B$2:$B$49,,0)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5"/>
        <v>66.929999999999993</v>
      </c>
      <c r="N577" t="str">
        <f t="shared" si="26"/>
        <v>Liberica</v>
      </c>
      <c r="O577" t="str">
        <f t="shared" si="24"/>
        <v>Medium</v>
      </c>
      <c r="P577" t="str">
        <f>_xlfn.XLOOKUP(OrdersTable[[#This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IF(_xlfn.XLOOKUP(orders!C578,customers!$A$2:$A$1001,customers!$C$2:$C$1001,,0)=0," ",_xlfn.XLOOKUP(orders!C578,customers!$A$2:$A$1001,customers!$C$2:$C$1001,,0))</f>
        <v>pormerodg0@redcross.org</v>
      </c>
      <c r="H578" s="2" t="str">
        <f>_xlfn.XLOOKUP(C578,customers!$A$2:$A$1001,customers!$G$2:$G$1001,,0)</f>
        <v>United States</v>
      </c>
      <c r="I578" t="str">
        <f>_xlfn.XLOOKUP(D578,products!$A$2:$A$49,products!$B$2:$B$49,,0)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5"/>
        <v>17.91</v>
      </c>
      <c r="N578" t="str">
        <f t="shared" si="26"/>
        <v>Arabica</v>
      </c>
      <c r="O578" t="str">
        <f t="shared" ref="O578:O641" si="27">IF(J578="M","Medium",IF(J578="L","Light",IF(J578="D","Dark","")))</f>
        <v>Dark</v>
      </c>
      <c r="P578" t="str">
        <f>_xlfn.XLOOKUP(OrdersTable[[#This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IF(_xlfn.XLOOKUP(orders!C579,customers!$A$2:$A$1001,customers!$C$2:$C$1001,,0)=0," ",_xlfn.XLOOKUP(orders!C579,customers!$A$2:$A$1001,customers!$C$2:$C$1001,,0))</f>
        <v>dflintiffg1@e-recht24.de</v>
      </c>
      <c r="H579" s="2" t="str">
        <f>_xlfn.XLOOKUP(C579,customers!$A$2:$A$1001,customers!$G$2:$G$1001,,0)</f>
        <v>United Kingdom</v>
      </c>
      <c r="I579" t="str">
        <f>_xlfn.XLOOKUP(D579,products!$A$2:$A$49,products!$B$2:$B$49,,0)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8">SUM(L579*E579)</f>
        <v>58.2</v>
      </c>
      <c r="N579" t="str">
        <f t="shared" ref="N579:N642" si="29">IF(I579="Rob","Robusta",IF(I579="Exc","Excelsa",IF(I579="Ara","Arabica",IF(I579="Lib","Liberica"))))</f>
        <v>Liberica</v>
      </c>
      <c r="O579" t="str">
        <f t="shared" si="27"/>
        <v>Medium</v>
      </c>
      <c r="P579" t="str">
        <f>_xlfn.XLOOKUP(OrdersTable[[#This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IF(_xlfn.XLOOKUP(orders!C580,customers!$A$2:$A$1001,customers!$C$2:$C$1001,,0)=0," ",_xlfn.XLOOKUP(orders!C580,customers!$A$2:$A$1001,customers!$C$2:$C$1001,,0))</f>
        <v>tzanettig2@gravatar.com</v>
      </c>
      <c r="H580" s="2" t="str">
        <f>_xlfn.XLOOKUP(C580,customers!$A$2:$A$1001,customers!$G$2:$G$1001,,0)</f>
        <v>Ireland</v>
      </c>
      <c r="I580" t="str">
        <f>_xlfn.XLOOKUP(D580,products!$A$2:$A$49,products!$B$2:$B$49,,0)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8"/>
        <v>13.365</v>
      </c>
      <c r="N580" t="str">
        <f t="shared" si="29"/>
        <v>Excelsa</v>
      </c>
      <c r="O580" t="str">
        <f t="shared" si="27"/>
        <v>Light</v>
      </c>
      <c r="P580" t="str">
        <f>_xlfn.XLOOKUP(OrdersTable[[#This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IF(_xlfn.XLOOKUP(orders!C581,customers!$A$2:$A$1001,customers!$C$2:$C$1001,,0)=0," ",_xlfn.XLOOKUP(orders!C581,customers!$A$2:$A$1001,customers!$C$2:$C$1001,,0))</f>
        <v>tzanettig2@gravatar.com</v>
      </c>
      <c r="H581" s="2" t="str">
        <f>_xlfn.XLOOKUP(C581,customers!$A$2:$A$1001,customers!$G$2:$G$1001,,0)</f>
        <v>Ireland</v>
      </c>
      <c r="I581" t="str">
        <f>_xlfn.XLOOKUP(D581,products!$A$2:$A$49,products!$B$2:$B$49,,0)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8"/>
        <v>33.75</v>
      </c>
      <c r="N581" t="str">
        <f t="shared" si="29"/>
        <v>Arabica</v>
      </c>
      <c r="O581" t="str">
        <f t="shared" si="27"/>
        <v>Medium</v>
      </c>
      <c r="P581" t="str">
        <f>_xlfn.XLOOKUP(OrdersTable[[#This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IF(_xlfn.XLOOKUP(orders!C582,customers!$A$2:$A$1001,customers!$C$2:$C$1001,,0)=0," ",_xlfn.XLOOKUP(orders!C582,customers!$A$2:$A$1001,customers!$C$2:$C$1001,,0))</f>
        <v>rkirtleyg4@hatena.ne.jp</v>
      </c>
      <c r="H582" s="2" t="str">
        <f>_xlfn.XLOOKUP(C582,customers!$A$2:$A$1001,customers!$G$2:$G$1001,,0)</f>
        <v>United States</v>
      </c>
      <c r="I582" t="str">
        <f>_xlfn.XLOOKUP(D582,products!$A$2:$A$49,products!$B$2:$B$49,,0)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8"/>
        <v>44.55</v>
      </c>
      <c r="N582" t="str">
        <f t="shared" si="29"/>
        <v>Excelsa</v>
      </c>
      <c r="O582" t="str">
        <f t="shared" si="27"/>
        <v>Light</v>
      </c>
      <c r="P582" t="str">
        <f>_xlfn.XLOOKUP(OrdersTable[[#This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IF(_xlfn.XLOOKUP(orders!C583,customers!$A$2:$A$1001,customers!$C$2:$C$1001,,0)=0," ",_xlfn.XLOOKUP(orders!C583,customers!$A$2:$A$1001,customers!$C$2:$C$1001,,0))</f>
        <v>cclemencetg5@weather.com</v>
      </c>
      <c r="H583" s="2" t="str">
        <f>_xlfn.XLOOKUP(C583,customers!$A$2:$A$1001,customers!$G$2:$G$1001,,0)</f>
        <v>United Kingdom</v>
      </c>
      <c r="I583" t="str">
        <f>_xlfn.XLOOKUP(D583,products!$A$2:$A$49,products!$B$2:$B$49,,0)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8"/>
        <v>44.55</v>
      </c>
      <c r="N583" t="str">
        <f t="shared" si="29"/>
        <v>Excelsa</v>
      </c>
      <c r="O583" t="str">
        <f t="shared" si="27"/>
        <v>Light</v>
      </c>
      <c r="P583" t="str">
        <f>_xlfn.XLOOKUP(OrdersTable[[#This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IF(_xlfn.XLOOKUP(orders!C584,customers!$A$2:$A$1001,customers!$C$2:$C$1001,,0)=0," ",_xlfn.XLOOKUP(orders!C584,customers!$A$2:$A$1001,customers!$C$2:$C$1001,,0))</f>
        <v>rdonetg6@oakley.com</v>
      </c>
      <c r="H584" s="2" t="str">
        <f>_xlfn.XLOOKUP(C584,customers!$A$2:$A$1001,customers!$G$2:$G$1001,,0)</f>
        <v>United States</v>
      </c>
      <c r="I584" t="str">
        <f>_xlfn.XLOOKUP(D584,products!$A$2:$A$49,products!$B$2:$B$49,,0)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8"/>
        <v>60.75</v>
      </c>
      <c r="N584" t="str">
        <f t="shared" si="29"/>
        <v>Excelsa</v>
      </c>
      <c r="O584" t="str">
        <f t="shared" si="27"/>
        <v>Dark</v>
      </c>
      <c r="P584" t="str">
        <f>_xlfn.XLOOKUP(OrdersTable[[#This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IF(_xlfn.XLOOKUP(orders!C585,customers!$A$2:$A$1001,customers!$C$2:$C$1001,,0)=0," ",_xlfn.XLOOKUP(orders!C585,customers!$A$2:$A$1001,customers!$C$2:$C$1001,,0))</f>
        <v>sgaweng7@creativecommons.org</v>
      </c>
      <c r="H585" s="2" t="str">
        <f>_xlfn.XLOOKUP(C585,customers!$A$2:$A$1001,customers!$G$2:$G$1001,,0)</f>
        <v>United States</v>
      </c>
      <c r="I585" t="str">
        <f>_xlfn.XLOOKUP(D585,products!$A$2:$A$49,products!$B$2:$B$49,,0)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8"/>
        <v>3.5849999999999995</v>
      </c>
      <c r="N585" t="str">
        <f t="shared" si="29"/>
        <v>Robusta</v>
      </c>
      <c r="O585" t="str">
        <f t="shared" si="27"/>
        <v>Light</v>
      </c>
      <c r="P585" t="str">
        <f>_xlfn.XLOOKUP(OrdersTable[[#This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IF(_xlfn.XLOOKUP(orders!C586,customers!$A$2:$A$1001,customers!$C$2:$C$1001,,0)=0," ",_xlfn.XLOOKUP(orders!C586,customers!$A$2:$A$1001,customers!$C$2:$C$1001,,0))</f>
        <v>rreadieg8@guardian.co.uk</v>
      </c>
      <c r="H586" s="2" t="str">
        <f>_xlfn.XLOOKUP(C586,customers!$A$2:$A$1001,customers!$G$2:$G$1001,,0)</f>
        <v>United States</v>
      </c>
      <c r="I586" t="str">
        <f>_xlfn.XLOOKUP(D586,products!$A$2:$A$49,products!$B$2:$B$49,,0)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8"/>
        <v>21.509999999999998</v>
      </c>
      <c r="N586" t="str">
        <f t="shared" si="29"/>
        <v>Robusta</v>
      </c>
      <c r="O586" t="str">
        <f t="shared" si="27"/>
        <v>Light</v>
      </c>
      <c r="P586" t="str">
        <f>_xlfn.XLOOKUP(OrdersTable[[#This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IF(_xlfn.XLOOKUP(orders!C587,customers!$A$2:$A$1001,customers!$C$2:$C$1001,,0)=0," ",_xlfn.XLOOKUP(orders!C587,customers!$A$2:$A$1001,customers!$C$2:$C$1001,,0))</f>
        <v>cverissimogh@theglobeandmail.com</v>
      </c>
      <c r="H587" s="2" t="str">
        <f>_xlfn.XLOOKUP(C587,customers!$A$2:$A$1001,customers!$G$2:$G$1001,,0)</f>
        <v>United Kingdom</v>
      </c>
      <c r="I587" t="str">
        <f>_xlfn.XLOOKUP(D587,products!$A$2:$A$49,products!$B$2:$B$49,,0)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8"/>
        <v>16.5</v>
      </c>
      <c r="N587" t="str">
        <f t="shared" si="29"/>
        <v>Excelsa</v>
      </c>
      <c r="O587" t="str">
        <f t="shared" si="27"/>
        <v>Medium</v>
      </c>
      <c r="P587" t="str">
        <f>_xlfn.XLOOKUP(OrdersTable[[#This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IF(_xlfn.XLOOKUP(orders!C588,customers!$A$2:$A$1001,customers!$C$2:$C$1001,,0)=0," ",_xlfn.XLOOKUP(orders!C588,customers!$A$2:$A$1001,customers!$C$2:$C$1001,,0))</f>
        <v xml:space="preserve"> </v>
      </c>
      <c r="H588" s="2" t="str">
        <f>_xlfn.XLOOKUP(C588,customers!$A$2:$A$1001,customers!$G$2:$G$1001,,0)</f>
        <v>United States</v>
      </c>
      <c r="I588" t="str">
        <f>_xlfn.XLOOKUP(D588,products!$A$2:$A$49,products!$B$2:$B$49,,0)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8"/>
        <v>82.454999999999984</v>
      </c>
      <c r="N588" t="str">
        <f t="shared" si="29"/>
        <v>Robusta</v>
      </c>
      <c r="O588" t="str">
        <f t="shared" si="27"/>
        <v>Light</v>
      </c>
      <c r="P588" t="str">
        <f>_xlfn.XLOOKUP(OrdersTable[[#This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IF(_xlfn.XLOOKUP(orders!C589,customers!$A$2:$A$1001,customers!$C$2:$C$1001,,0)=0," ",_xlfn.XLOOKUP(orders!C589,customers!$A$2:$A$1001,customers!$C$2:$C$1001,,0))</f>
        <v>bogb@elpais.com</v>
      </c>
      <c r="H589" s="2" t="str">
        <f>_xlfn.XLOOKUP(C589,customers!$A$2:$A$1001,customers!$G$2:$G$1001,,0)</f>
        <v>United States</v>
      </c>
      <c r="I589" t="str">
        <f>_xlfn.XLOOKUP(D589,products!$A$2:$A$49,products!$B$2:$B$49,,0)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8"/>
        <v>7.77</v>
      </c>
      <c r="N589" t="str">
        <f t="shared" si="29"/>
        <v>Liberica</v>
      </c>
      <c r="O589" t="str">
        <f t="shared" si="27"/>
        <v>Dark</v>
      </c>
      <c r="P589" t="str">
        <f>_xlfn.XLOOKUP(OrdersTable[[#This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IF(_xlfn.XLOOKUP(orders!C590,customers!$A$2:$A$1001,customers!$C$2:$C$1001,,0)=0," ",_xlfn.XLOOKUP(orders!C590,customers!$A$2:$A$1001,customers!$C$2:$C$1001,,0))</f>
        <v>vstansburygc@unblog.fr</v>
      </c>
      <c r="H590" s="2" t="str">
        <f>_xlfn.XLOOKUP(C590,customers!$A$2:$A$1001,customers!$G$2:$G$1001,,0)</f>
        <v>United States</v>
      </c>
      <c r="I590" t="str">
        <f>_xlfn.XLOOKUP(D590,products!$A$2:$A$49,products!$B$2:$B$49,,0)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8"/>
        <v>11.94</v>
      </c>
      <c r="N590" t="str">
        <f t="shared" si="29"/>
        <v>Robusta</v>
      </c>
      <c r="O590" t="str">
        <f t="shared" si="27"/>
        <v>Medium</v>
      </c>
      <c r="P590" t="str">
        <f>_xlfn.XLOOKUP(OrdersTable[[#This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IF(_xlfn.XLOOKUP(orders!C591,customers!$A$2:$A$1001,customers!$C$2:$C$1001,,0)=0," ",_xlfn.XLOOKUP(orders!C591,customers!$A$2:$A$1001,customers!$C$2:$C$1001,,0))</f>
        <v>dheinonengd@printfriendly.com</v>
      </c>
      <c r="H591" s="2" t="str">
        <f>_xlfn.XLOOKUP(C591,customers!$A$2:$A$1001,customers!$G$2:$G$1001,,0)</f>
        <v>United States</v>
      </c>
      <c r="I591" t="str">
        <f>_xlfn.XLOOKUP(D591,products!$A$2:$A$49,products!$B$2:$B$49,,0)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8"/>
        <v>204.92999999999995</v>
      </c>
      <c r="N591" t="str">
        <f t="shared" si="29"/>
        <v>Excelsa</v>
      </c>
      <c r="O591" t="str">
        <f t="shared" si="27"/>
        <v>Light</v>
      </c>
      <c r="P591" t="str">
        <f>_xlfn.XLOOKUP(OrdersTable[[#This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IF(_xlfn.XLOOKUP(orders!C592,customers!$A$2:$A$1001,customers!$C$2:$C$1001,,0)=0," ",_xlfn.XLOOKUP(orders!C592,customers!$A$2:$A$1001,customers!$C$2:$C$1001,,0))</f>
        <v>jshentonge@google.com.hk</v>
      </c>
      <c r="H592" s="2" t="str">
        <f>_xlfn.XLOOKUP(C592,customers!$A$2:$A$1001,customers!$G$2:$G$1001,,0)</f>
        <v>United States</v>
      </c>
      <c r="I592" t="str">
        <f>_xlfn.XLOOKUP(D592,products!$A$2:$A$49,products!$B$2:$B$49,,0)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8"/>
        <v>63.249999999999993</v>
      </c>
      <c r="N592" t="str">
        <f t="shared" si="29"/>
        <v>Excelsa</v>
      </c>
      <c r="O592" t="str">
        <f t="shared" si="27"/>
        <v>Medium</v>
      </c>
      <c r="P592" t="str">
        <f>_xlfn.XLOOKUP(OrdersTable[[#This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IF(_xlfn.XLOOKUP(orders!C593,customers!$A$2:$A$1001,customers!$C$2:$C$1001,,0)=0," ",_xlfn.XLOOKUP(orders!C593,customers!$A$2:$A$1001,customers!$C$2:$C$1001,,0))</f>
        <v>jwilkissongf@nba.com</v>
      </c>
      <c r="H593" s="2" t="str">
        <f>_xlfn.XLOOKUP(C593,customers!$A$2:$A$1001,customers!$G$2:$G$1001,,0)</f>
        <v>United States</v>
      </c>
      <c r="I593" t="str">
        <f>_xlfn.XLOOKUP(D593,products!$A$2:$A$49,products!$B$2:$B$49,,0)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8"/>
        <v>8.0549999999999997</v>
      </c>
      <c r="N593" t="str">
        <f t="shared" si="29"/>
        <v>Robusta</v>
      </c>
      <c r="O593" t="str">
        <f t="shared" si="27"/>
        <v>Dark</v>
      </c>
      <c r="P593" t="str">
        <f>_xlfn.XLOOKUP(OrdersTable[[#This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IF(_xlfn.XLOOKUP(orders!C594,customers!$A$2:$A$1001,customers!$C$2:$C$1001,,0)=0," ",_xlfn.XLOOKUP(orders!C594,customers!$A$2:$A$1001,customers!$C$2:$C$1001,,0))</f>
        <v xml:space="preserve"> </v>
      </c>
      <c r="H594" s="2" t="str">
        <f>_xlfn.XLOOKUP(C594,customers!$A$2:$A$1001,customers!$G$2:$G$1001,,0)</f>
        <v>United States</v>
      </c>
      <c r="I594" t="str">
        <f>_xlfn.XLOOKUP(D594,products!$A$2:$A$49,products!$B$2:$B$49,,0)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8"/>
        <v>51.749999999999993</v>
      </c>
      <c r="N594" t="str">
        <f t="shared" si="29"/>
        <v>Arabica</v>
      </c>
      <c r="O594" t="str">
        <f t="shared" si="27"/>
        <v>Medium</v>
      </c>
      <c r="P594" t="str">
        <f>_xlfn.XLOOKUP(OrdersTable[[#This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IF(_xlfn.XLOOKUP(orders!C595,customers!$A$2:$A$1001,customers!$C$2:$C$1001,,0)=0," ",_xlfn.XLOOKUP(orders!C595,customers!$A$2:$A$1001,customers!$C$2:$C$1001,,0))</f>
        <v>cverissimogh@theglobeandmail.com</v>
      </c>
      <c r="H595" s="2" t="str">
        <f>_xlfn.XLOOKUP(C595,customers!$A$2:$A$1001,customers!$G$2:$G$1001,,0)</f>
        <v>United Kingdom</v>
      </c>
      <c r="I595" t="str">
        <f>_xlfn.XLOOKUP(D595,products!$A$2:$A$49,products!$B$2:$B$49,,0)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8"/>
        <v>27.945</v>
      </c>
      <c r="N595" t="str">
        <f t="shared" si="29"/>
        <v>Excelsa</v>
      </c>
      <c r="O595" t="str">
        <f t="shared" si="27"/>
        <v>Dark</v>
      </c>
      <c r="P595" t="str">
        <f>_xlfn.XLOOKUP(OrdersTable[[#This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IF(_xlfn.XLOOKUP(orders!C596,customers!$A$2:$A$1001,customers!$C$2:$C$1001,,0)=0," ",_xlfn.XLOOKUP(orders!C596,customers!$A$2:$A$1001,customers!$C$2:$C$1001,,0))</f>
        <v>gstarcksgi@abc.net.au</v>
      </c>
      <c r="H596" s="2" t="str">
        <f>_xlfn.XLOOKUP(C596,customers!$A$2:$A$1001,customers!$G$2:$G$1001,,0)</f>
        <v>United States</v>
      </c>
      <c r="I596" t="str">
        <f>_xlfn.XLOOKUP(D596,products!$A$2:$A$49,products!$B$2:$B$49,,0)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8"/>
        <v>59.569999999999993</v>
      </c>
      <c r="N596" t="str">
        <f t="shared" si="29"/>
        <v>Arabica</v>
      </c>
      <c r="O596" t="str">
        <f t="shared" si="27"/>
        <v>Light</v>
      </c>
      <c r="P596" t="str">
        <f>_xlfn.XLOOKUP(OrdersTable[[#This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IF(_xlfn.XLOOKUP(orders!C597,customers!$A$2:$A$1001,customers!$C$2:$C$1001,,0)=0," ",_xlfn.XLOOKUP(orders!C597,customers!$A$2:$A$1001,customers!$C$2:$C$1001,,0))</f>
        <v xml:space="preserve"> </v>
      </c>
      <c r="H597" s="2" t="str">
        <f>_xlfn.XLOOKUP(C597,customers!$A$2:$A$1001,customers!$G$2:$G$1001,,0)</f>
        <v>United Kingdom</v>
      </c>
      <c r="I597" t="str">
        <f>_xlfn.XLOOKUP(D597,products!$A$2:$A$49,products!$B$2:$B$49,,0)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8"/>
        <v>14.85</v>
      </c>
      <c r="N597" t="str">
        <f t="shared" si="29"/>
        <v>Excelsa</v>
      </c>
      <c r="O597" t="str">
        <f t="shared" si="27"/>
        <v>Light</v>
      </c>
      <c r="P597" t="str">
        <f>_xlfn.XLOOKUP(OrdersTable[[#This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IF(_xlfn.XLOOKUP(orders!C598,customers!$A$2:$A$1001,customers!$C$2:$C$1001,,0)=0," ",_xlfn.XLOOKUP(orders!C598,customers!$A$2:$A$1001,customers!$C$2:$C$1001,,0))</f>
        <v>kscholardgk@sbwire.com</v>
      </c>
      <c r="H598" s="2" t="str">
        <f>_xlfn.XLOOKUP(C598,customers!$A$2:$A$1001,customers!$G$2:$G$1001,,0)</f>
        <v>United States</v>
      </c>
      <c r="I598" t="str">
        <f>_xlfn.XLOOKUP(D598,products!$A$2:$A$49,products!$B$2:$B$49,,0)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8"/>
        <v>33.75</v>
      </c>
      <c r="N598" t="str">
        <f t="shared" si="29"/>
        <v>Arabica</v>
      </c>
      <c r="O598" t="str">
        <f t="shared" si="27"/>
        <v>Medium</v>
      </c>
      <c r="P598" t="str">
        <f>_xlfn.XLOOKUP(OrdersTable[[#This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IF(_xlfn.XLOOKUP(orders!C599,customers!$A$2:$A$1001,customers!$C$2:$C$1001,,0)=0," ",_xlfn.XLOOKUP(orders!C599,customers!$A$2:$A$1001,customers!$C$2:$C$1001,,0))</f>
        <v>bkindleygl@wikimedia.org</v>
      </c>
      <c r="H599" s="2" t="str">
        <f>_xlfn.XLOOKUP(C599,customers!$A$2:$A$1001,customers!$G$2:$G$1001,,0)</f>
        <v>United States</v>
      </c>
      <c r="I599" t="str">
        <f>_xlfn.XLOOKUP(D599,products!$A$2:$A$49,products!$B$2:$B$49,,0)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8"/>
        <v>145.82</v>
      </c>
      <c r="N599" t="str">
        <f t="shared" si="29"/>
        <v>Liberica</v>
      </c>
      <c r="O599" t="str">
        <f t="shared" si="27"/>
        <v>Light</v>
      </c>
      <c r="P599" t="str">
        <f>_xlfn.XLOOKUP(OrdersTable[[#This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IF(_xlfn.XLOOKUP(orders!C600,customers!$A$2:$A$1001,customers!$C$2:$C$1001,,0)=0," ",_xlfn.XLOOKUP(orders!C600,customers!$A$2:$A$1001,customers!$C$2:$C$1001,,0))</f>
        <v>khammettgm@dmoz.org</v>
      </c>
      <c r="H600" s="2" t="str">
        <f>_xlfn.XLOOKUP(C600,customers!$A$2:$A$1001,customers!$G$2:$G$1001,,0)</f>
        <v>United States</v>
      </c>
      <c r="I600" t="str">
        <f>_xlfn.XLOOKUP(D600,products!$A$2:$A$49,products!$B$2:$B$49,,0)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8"/>
        <v>11.94</v>
      </c>
      <c r="N600" t="str">
        <f t="shared" si="29"/>
        <v>Robusta</v>
      </c>
      <c r="O600" t="str">
        <f t="shared" si="27"/>
        <v>Medium</v>
      </c>
      <c r="P600" t="str">
        <f>_xlfn.XLOOKUP(OrdersTable[[#This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IF(_xlfn.XLOOKUP(orders!C601,customers!$A$2:$A$1001,customers!$C$2:$C$1001,,0)=0," ",_xlfn.XLOOKUP(orders!C601,customers!$A$2:$A$1001,customers!$C$2:$C$1001,,0))</f>
        <v>ahulburtgn@fda.gov</v>
      </c>
      <c r="H601" s="2" t="str">
        <f>_xlfn.XLOOKUP(C601,customers!$A$2:$A$1001,customers!$G$2:$G$1001,,0)</f>
        <v>United States</v>
      </c>
      <c r="I601" t="str">
        <f>_xlfn.XLOOKUP(D601,products!$A$2:$A$49,products!$B$2:$B$49,,0)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8"/>
        <v>11.94</v>
      </c>
      <c r="N601" t="str">
        <f t="shared" si="29"/>
        <v>Arabica</v>
      </c>
      <c r="O601" t="str">
        <f t="shared" si="27"/>
        <v>Dark</v>
      </c>
      <c r="P601" t="str">
        <f>_xlfn.XLOOKUP(OrdersTable[[#This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IF(_xlfn.XLOOKUP(orders!C602,customers!$A$2:$A$1001,customers!$C$2:$C$1001,,0)=0," ",_xlfn.XLOOKUP(orders!C602,customers!$A$2:$A$1001,customers!$C$2:$C$1001,,0))</f>
        <v>plauritzengo@photobucket.com</v>
      </c>
      <c r="H602" s="2" t="str">
        <f>_xlfn.XLOOKUP(C602,customers!$A$2:$A$1001,customers!$G$2:$G$1001,,0)</f>
        <v>United States</v>
      </c>
      <c r="I602" t="str">
        <f>_xlfn.XLOOKUP(D602,products!$A$2:$A$49,products!$B$2:$B$49,,0)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8"/>
        <v>7.77</v>
      </c>
      <c r="N602" t="str">
        <f t="shared" si="29"/>
        <v>Liberica</v>
      </c>
      <c r="O602" t="str">
        <f t="shared" si="27"/>
        <v>Dark</v>
      </c>
      <c r="P602" t="str">
        <f>_xlfn.XLOOKUP(OrdersTable[[#This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IF(_xlfn.XLOOKUP(orders!C603,customers!$A$2:$A$1001,customers!$C$2:$C$1001,,0)=0," ",_xlfn.XLOOKUP(orders!C603,customers!$A$2:$A$1001,customers!$C$2:$C$1001,,0))</f>
        <v>aburgwingp@redcross.org</v>
      </c>
      <c r="H603" s="2" t="str">
        <f>_xlfn.XLOOKUP(C603,customers!$A$2:$A$1001,customers!$G$2:$G$1001,,0)</f>
        <v>United States</v>
      </c>
      <c r="I603" t="str">
        <f>_xlfn.XLOOKUP(D603,products!$A$2:$A$49,products!$B$2:$B$49,,0)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8"/>
        <v>109.93999999999998</v>
      </c>
      <c r="N603" t="str">
        <f t="shared" si="29"/>
        <v>Robusta</v>
      </c>
      <c r="O603" t="str">
        <f t="shared" si="27"/>
        <v>Light</v>
      </c>
      <c r="P603" t="str">
        <f>_xlfn.XLOOKUP(OrdersTable[[#This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IF(_xlfn.XLOOKUP(orders!C604,customers!$A$2:$A$1001,customers!$C$2:$C$1001,,0)=0," ",_xlfn.XLOOKUP(orders!C604,customers!$A$2:$A$1001,customers!$C$2:$C$1001,,0))</f>
        <v>erolingq@google.fr</v>
      </c>
      <c r="H604" s="2" t="str">
        <f>_xlfn.XLOOKUP(C604,customers!$A$2:$A$1001,customers!$G$2:$G$1001,,0)</f>
        <v>United States</v>
      </c>
      <c r="I604" t="str">
        <f>_xlfn.XLOOKUP(D604,products!$A$2:$A$49,products!$B$2:$B$49,,0)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8"/>
        <v>22.274999999999999</v>
      </c>
      <c r="N604" t="str">
        <f t="shared" si="29"/>
        <v>Excelsa</v>
      </c>
      <c r="O604" t="str">
        <f t="shared" si="27"/>
        <v>Light</v>
      </c>
      <c r="P604" t="str">
        <f>_xlfn.XLOOKUP(OrdersTable[[#This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IF(_xlfn.XLOOKUP(orders!C605,customers!$A$2:$A$1001,customers!$C$2:$C$1001,,0)=0," ",_xlfn.XLOOKUP(orders!C605,customers!$A$2:$A$1001,customers!$C$2:$C$1001,,0))</f>
        <v>dfowlegr@epa.gov</v>
      </c>
      <c r="H605" s="2" t="str">
        <f>_xlfn.XLOOKUP(C605,customers!$A$2:$A$1001,customers!$G$2:$G$1001,,0)</f>
        <v>United States</v>
      </c>
      <c r="I605" t="str">
        <f>_xlfn.XLOOKUP(D605,products!$A$2:$A$49,products!$B$2:$B$49,,0)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8"/>
        <v>8.9550000000000001</v>
      </c>
      <c r="N605" t="str">
        <f t="shared" si="29"/>
        <v>Robusta</v>
      </c>
      <c r="O605" t="str">
        <f t="shared" si="27"/>
        <v>Medium</v>
      </c>
      <c r="P605" t="str">
        <f>_xlfn.XLOOKUP(OrdersTable[[#This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IF(_xlfn.XLOOKUP(orders!C606,customers!$A$2:$A$1001,customers!$C$2:$C$1001,,0)=0," ",_xlfn.XLOOKUP(orders!C606,customers!$A$2:$A$1001,customers!$C$2:$C$1001,,0))</f>
        <v xml:space="preserve"> </v>
      </c>
      <c r="H606" s="2" t="str">
        <f>_xlfn.XLOOKUP(C606,customers!$A$2:$A$1001,customers!$G$2:$G$1001,,0)</f>
        <v>Ireland</v>
      </c>
      <c r="I606" t="str">
        <f>_xlfn.XLOOKUP(D606,products!$A$2:$A$49,products!$B$2:$B$49,,0)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8"/>
        <v>119.13999999999999</v>
      </c>
      <c r="N606" t="str">
        <f t="shared" si="29"/>
        <v>Liberica</v>
      </c>
      <c r="O606" t="str">
        <f t="shared" si="27"/>
        <v>Dark</v>
      </c>
      <c r="P606" t="str">
        <f>_xlfn.XLOOKUP(OrdersTable[[#This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IF(_xlfn.XLOOKUP(orders!C607,customers!$A$2:$A$1001,customers!$C$2:$C$1001,,0)=0," ",_xlfn.XLOOKUP(orders!C607,customers!$A$2:$A$1001,customers!$C$2:$C$1001,,0))</f>
        <v>wpowleslandgt@soundcloud.com</v>
      </c>
      <c r="H607" s="2" t="str">
        <f>_xlfn.XLOOKUP(C607,customers!$A$2:$A$1001,customers!$G$2:$G$1001,,0)</f>
        <v>United States</v>
      </c>
      <c r="I607" t="str">
        <f>_xlfn.XLOOKUP(D607,products!$A$2:$A$49,products!$B$2:$B$49,,0)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8"/>
        <v>148.92499999999998</v>
      </c>
      <c r="N607" t="str">
        <f t="shared" si="29"/>
        <v>Arabica</v>
      </c>
      <c r="O607" t="str">
        <f t="shared" si="27"/>
        <v>Light</v>
      </c>
      <c r="P607" t="str">
        <f>_xlfn.XLOOKUP(OrdersTable[[#This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IF(_xlfn.XLOOKUP(orders!C608,customers!$A$2:$A$1001,customers!$C$2:$C$1001,,0)=0," ",_xlfn.XLOOKUP(orders!C608,customers!$A$2:$A$1001,customers!$C$2:$C$1001,,0))</f>
        <v>cverissimogh@theglobeandmail.com</v>
      </c>
      <c r="H608" s="2" t="str">
        <f>_xlfn.XLOOKUP(C608,customers!$A$2:$A$1001,customers!$G$2:$G$1001,,0)</f>
        <v>United Kingdom</v>
      </c>
      <c r="I608" t="str">
        <f>_xlfn.XLOOKUP(D608,products!$A$2:$A$49,products!$B$2:$B$49,,0)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8"/>
        <v>109.36499999999999</v>
      </c>
      <c r="N608" t="str">
        <f t="shared" si="29"/>
        <v>Liberica</v>
      </c>
      <c r="O608" t="str">
        <f t="shared" si="27"/>
        <v>Light</v>
      </c>
      <c r="P608" t="str">
        <f>_xlfn.XLOOKUP(OrdersTable[[#This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IF(_xlfn.XLOOKUP(orders!C609,customers!$A$2:$A$1001,customers!$C$2:$C$1001,,0)=0," ",_xlfn.XLOOKUP(orders!C609,customers!$A$2:$A$1001,customers!$C$2:$C$1001,,0))</f>
        <v>lellinghamgv@sciencedaily.com</v>
      </c>
      <c r="H609" s="2" t="str">
        <f>_xlfn.XLOOKUP(C609,customers!$A$2:$A$1001,customers!$G$2:$G$1001,,0)</f>
        <v>United States</v>
      </c>
      <c r="I609" t="str">
        <f>_xlfn.XLOOKUP(D609,products!$A$2:$A$49,products!$B$2:$B$49,,0)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8"/>
        <v>3.645</v>
      </c>
      <c r="N609" t="str">
        <f t="shared" si="29"/>
        <v>Excelsa</v>
      </c>
      <c r="O609" t="str">
        <f t="shared" si="27"/>
        <v>Dark</v>
      </c>
      <c r="P609" t="str">
        <f>_xlfn.XLOOKUP(OrdersTable[[#This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IF(_xlfn.XLOOKUP(orders!C610,customers!$A$2:$A$1001,customers!$C$2:$C$1001,,0)=0," ",_xlfn.XLOOKUP(orders!C610,customers!$A$2:$A$1001,customers!$C$2:$C$1001,,0))</f>
        <v xml:space="preserve"> </v>
      </c>
      <c r="H610" s="2" t="str">
        <f>_xlfn.XLOOKUP(C610,customers!$A$2:$A$1001,customers!$G$2:$G$1001,,0)</f>
        <v>United States</v>
      </c>
      <c r="I610" t="str">
        <f>_xlfn.XLOOKUP(D610,products!$A$2:$A$49,products!$B$2:$B$49,,0)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8"/>
        <v>55.89</v>
      </c>
      <c r="N610" t="str">
        <f t="shared" si="29"/>
        <v>Excelsa</v>
      </c>
      <c r="O610" t="str">
        <f t="shared" si="27"/>
        <v>Dark</v>
      </c>
      <c r="P610" t="str">
        <f>_xlfn.XLOOKUP(OrdersTable[[#This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IF(_xlfn.XLOOKUP(orders!C611,customers!$A$2:$A$1001,customers!$C$2:$C$1001,,0)=0," ",_xlfn.XLOOKUP(orders!C611,customers!$A$2:$A$1001,customers!$C$2:$C$1001,,0))</f>
        <v>afendtgx@forbes.com</v>
      </c>
      <c r="H611" s="2" t="str">
        <f>_xlfn.XLOOKUP(C611,customers!$A$2:$A$1001,customers!$G$2:$G$1001,,0)</f>
        <v>United States</v>
      </c>
      <c r="I611" t="str">
        <f>_xlfn.XLOOKUP(D611,products!$A$2:$A$49,products!$B$2:$B$49,,0)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8"/>
        <v>26.19</v>
      </c>
      <c r="N611" t="str">
        <f t="shared" si="29"/>
        <v>Liberica</v>
      </c>
      <c r="O611" t="str">
        <f t="shared" si="27"/>
        <v>Medium</v>
      </c>
      <c r="P611" t="str">
        <f>_xlfn.XLOOKUP(OrdersTable[[#This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IF(_xlfn.XLOOKUP(orders!C612,customers!$A$2:$A$1001,customers!$C$2:$C$1001,,0)=0," ",_xlfn.XLOOKUP(orders!C612,customers!$A$2:$A$1001,customers!$C$2:$C$1001,,0))</f>
        <v>acleyburngy@lycos.com</v>
      </c>
      <c r="H612" s="2" t="str">
        <f>_xlfn.XLOOKUP(C612,customers!$A$2:$A$1001,customers!$G$2:$G$1001,,0)</f>
        <v>United States</v>
      </c>
      <c r="I612" t="str">
        <f>_xlfn.XLOOKUP(D612,products!$A$2:$A$49,products!$B$2:$B$49,,0)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8"/>
        <v>39.799999999999997</v>
      </c>
      <c r="N612" t="str">
        <f t="shared" si="29"/>
        <v>Robusta</v>
      </c>
      <c r="O612" t="str">
        <f t="shared" si="27"/>
        <v>Medium</v>
      </c>
      <c r="P612" t="str">
        <f>_xlfn.XLOOKUP(OrdersTable[[#This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IF(_xlfn.XLOOKUP(orders!C613,customers!$A$2:$A$1001,customers!$C$2:$C$1001,,0)=0," ",_xlfn.XLOOKUP(orders!C613,customers!$A$2:$A$1001,customers!$C$2:$C$1001,,0))</f>
        <v>tcastiglionegz@xing.com</v>
      </c>
      <c r="H613" s="2" t="str">
        <f>_xlfn.XLOOKUP(C613,customers!$A$2:$A$1001,customers!$G$2:$G$1001,,0)</f>
        <v>United States</v>
      </c>
      <c r="I613" t="str">
        <f>_xlfn.XLOOKUP(D613,products!$A$2:$A$49,products!$B$2:$B$49,,0)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8"/>
        <v>68.309999999999988</v>
      </c>
      <c r="N613" t="str">
        <f t="shared" si="29"/>
        <v>Excelsa</v>
      </c>
      <c r="O613" t="str">
        <f t="shared" si="27"/>
        <v>Light</v>
      </c>
      <c r="P613" t="str">
        <f>_xlfn.XLOOKUP(OrdersTable[[#This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IF(_xlfn.XLOOKUP(orders!C614,customers!$A$2:$A$1001,customers!$C$2:$C$1001,,0)=0," ",_xlfn.XLOOKUP(orders!C614,customers!$A$2:$A$1001,customers!$C$2:$C$1001,,0))</f>
        <v xml:space="preserve"> </v>
      </c>
      <c r="H614" s="2" t="str">
        <f>_xlfn.XLOOKUP(C614,customers!$A$2:$A$1001,customers!$G$2:$G$1001,,0)</f>
        <v>Ireland</v>
      </c>
      <c r="I614" t="str">
        <f>_xlfn.XLOOKUP(D614,products!$A$2:$A$49,products!$B$2:$B$49,,0)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8"/>
        <v>13.5</v>
      </c>
      <c r="N614" t="str">
        <f t="shared" si="29"/>
        <v>Arabica</v>
      </c>
      <c r="O614" t="str">
        <f t="shared" si="27"/>
        <v>Medium</v>
      </c>
      <c r="P614" t="str">
        <f>_xlfn.XLOOKUP(OrdersTable[[#This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IF(_xlfn.XLOOKUP(orders!C615,customers!$A$2:$A$1001,customers!$C$2:$C$1001,,0)=0," ",_xlfn.XLOOKUP(orders!C615,customers!$A$2:$A$1001,customers!$C$2:$C$1001,,0))</f>
        <v xml:space="preserve"> </v>
      </c>
      <c r="H615" s="2" t="str">
        <f>_xlfn.XLOOKUP(C615,customers!$A$2:$A$1001,customers!$G$2:$G$1001,,0)</f>
        <v>United States</v>
      </c>
      <c r="I615" t="str">
        <f>_xlfn.XLOOKUP(D615,products!$A$2:$A$49,products!$B$2:$B$49,,0)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8"/>
        <v>5.97</v>
      </c>
      <c r="N615" t="str">
        <f t="shared" si="29"/>
        <v>Robusta</v>
      </c>
      <c r="O615" t="str">
        <f t="shared" si="27"/>
        <v>Medium</v>
      </c>
      <c r="P615" t="str">
        <f>_xlfn.XLOOKUP(OrdersTable[[#This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IF(_xlfn.XLOOKUP(orders!C616,customers!$A$2:$A$1001,customers!$C$2:$C$1001,,0)=0," ",_xlfn.XLOOKUP(orders!C616,customers!$A$2:$A$1001,customers!$C$2:$C$1001,,0))</f>
        <v>cverissimogh@theglobeandmail.com</v>
      </c>
      <c r="H616" s="2" t="str">
        <f>_xlfn.XLOOKUP(C616,customers!$A$2:$A$1001,customers!$G$2:$G$1001,,0)</f>
        <v>United Kingdom</v>
      </c>
      <c r="I616" t="str">
        <f>_xlfn.XLOOKUP(D616,products!$A$2:$A$49,products!$B$2:$B$49,,0)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8"/>
        <v>29.849999999999998</v>
      </c>
      <c r="N616" t="str">
        <f t="shared" si="29"/>
        <v>Robusta</v>
      </c>
      <c r="O616" t="str">
        <f t="shared" si="27"/>
        <v>Medium</v>
      </c>
      <c r="P616" t="str">
        <f>_xlfn.XLOOKUP(OrdersTable[[#This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IF(_xlfn.XLOOKUP(orders!C617,customers!$A$2:$A$1001,customers!$C$2:$C$1001,,0)=0," ",_xlfn.XLOOKUP(orders!C617,customers!$A$2:$A$1001,customers!$C$2:$C$1001,,0))</f>
        <v>scouronneh3@mozilla.org</v>
      </c>
      <c r="H617" s="2" t="str">
        <f>_xlfn.XLOOKUP(C617,customers!$A$2:$A$1001,customers!$G$2:$G$1001,,0)</f>
        <v>United States</v>
      </c>
      <c r="I617" t="str">
        <f>_xlfn.XLOOKUP(D617,products!$A$2:$A$49,products!$B$2:$B$49,,0)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8"/>
        <v>72.91</v>
      </c>
      <c r="N617" t="str">
        <f t="shared" si="29"/>
        <v>Liberica</v>
      </c>
      <c r="O617" t="str">
        <f t="shared" si="27"/>
        <v>Light</v>
      </c>
      <c r="P617" t="str">
        <f>_xlfn.XLOOKUP(OrdersTable[[#This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IF(_xlfn.XLOOKUP(orders!C618,customers!$A$2:$A$1001,customers!$C$2:$C$1001,,0)=0," ",_xlfn.XLOOKUP(orders!C618,customers!$A$2:$A$1001,customers!$C$2:$C$1001,,0))</f>
        <v>lflippellih4@github.io</v>
      </c>
      <c r="H618" s="2" t="str">
        <f>_xlfn.XLOOKUP(C618,customers!$A$2:$A$1001,customers!$G$2:$G$1001,,0)</f>
        <v>United Kingdom</v>
      </c>
      <c r="I618" t="str">
        <f>_xlfn.XLOOKUP(D618,products!$A$2:$A$49,products!$B$2:$B$49,,0)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8"/>
        <v>126.49999999999999</v>
      </c>
      <c r="N618" t="str">
        <f t="shared" si="29"/>
        <v>Excelsa</v>
      </c>
      <c r="O618" t="str">
        <f t="shared" si="27"/>
        <v>Medium</v>
      </c>
      <c r="P618" t="str">
        <f>_xlfn.XLOOKUP(OrdersTable[[#This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IF(_xlfn.XLOOKUP(orders!C619,customers!$A$2:$A$1001,customers!$C$2:$C$1001,,0)=0," ",_xlfn.XLOOKUP(orders!C619,customers!$A$2:$A$1001,customers!$C$2:$C$1001,,0))</f>
        <v>relizabethh5@live.com</v>
      </c>
      <c r="H619" s="2" t="str">
        <f>_xlfn.XLOOKUP(C619,customers!$A$2:$A$1001,customers!$G$2:$G$1001,,0)</f>
        <v>United States</v>
      </c>
      <c r="I619" t="str">
        <f>_xlfn.XLOOKUP(D619,products!$A$2:$A$49,products!$B$2:$B$49,,0)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8"/>
        <v>33.464999999999996</v>
      </c>
      <c r="N619" t="str">
        <f t="shared" si="29"/>
        <v>Liberica</v>
      </c>
      <c r="O619" t="str">
        <f t="shared" si="27"/>
        <v>Medium</v>
      </c>
      <c r="P619" t="str">
        <f>_xlfn.XLOOKUP(OrdersTable[[#This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IF(_xlfn.XLOOKUP(orders!C620,customers!$A$2:$A$1001,customers!$C$2:$C$1001,,0)=0," ",_xlfn.XLOOKUP(orders!C620,customers!$A$2:$A$1001,customers!$C$2:$C$1001,,0))</f>
        <v>irenhardh6@i2i.jp</v>
      </c>
      <c r="H620" s="2" t="str">
        <f>_xlfn.XLOOKUP(C620,customers!$A$2:$A$1001,customers!$G$2:$G$1001,,0)</f>
        <v>United States</v>
      </c>
      <c r="I620" t="str">
        <f>_xlfn.XLOOKUP(D620,products!$A$2:$A$49,products!$B$2:$B$49,,0)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8"/>
        <v>72.900000000000006</v>
      </c>
      <c r="N620" t="str">
        <f t="shared" si="29"/>
        <v>Excelsa</v>
      </c>
      <c r="O620" t="str">
        <f t="shared" si="27"/>
        <v>Dark</v>
      </c>
      <c r="P620" t="str">
        <f>_xlfn.XLOOKUP(OrdersTable[[#This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IF(_xlfn.XLOOKUP(orders!C621,customers!$A$2:$A$1001,customers!$C$2:$C$1001,,0)=0," ",_xlfn.XLOOKUP(orders!C621,customers!$A$2:$A$1001,customers!$C$2:$C$1001,,0))</f>
        <v>wrocheh7@xinhuanet.com</v>
      </c>
      <c r="H621" s="2" t="str">
        <f>_xlfn.XLOOKUP(C621,customers!$A$2:$A$1001,customers!$G$2:$G$1001,,0)</f>
        <v>United States</v>
      </c>
      <c r="I621" t="str">
        <f>_xlfn.XLOOKUP(D621,products!$A$2:$A$49,products!$B$2:$B$49,,0)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8"/>
        <v>15.54</v>
      </c>
      <c r="N621" t="str">
        <f t="shared" si="29"/>
        <v>Liberica</v>
      </c>
      <c r="O621" t="str">
        <f t="shared" si="27"/>
        <v>Dark</v>
      </c>
      <c r="P621" t="str">
        <f>_xlfn.XLOOKUP(OrdersTable[[#This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IF(_xlfn.XLOOKUP(orders!C622,customers!$A$2:$A$1001,customers!$C$2:$C$1001,,0)=0," ",_xlfn.XLOOKUP(orders!C622,customers!$A$2:$A$1001,customers!$C$2:$C$1001,,0))</f>
        <v>lalawayhh@weather.com</v>
      </c>
      <c r="H622" s="2" t="str">
        <f>_xlfn.XLOOKUP(C622,customers!$A$2:$A$1001,customers!$G$2:$G$1001,,0)</f>
        <v>United States</v>
      </c>
      <c r="I622" t="str">
        <f>_xlfn.XLOOKUP(D622,products!$A$2:$A$49,products!$B$2:$B$49,,0)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8"/>
        <v>20.25</v>
      </c>
      <c r="N622" t="str">
        <f t="shared" si="29"/>
        <v>Arabica</v>
      </c>
      <c r="O622" t="str">
        <f t="shared" si="27"/>
        <v>Medium</v>
      </c>
      <c r="P622" t="str">
        <f>_xlfn.XLOOKUP(OrdersTable[[#This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IF(_xlfn.XLOOKUP(orders!C623,customers!$A$2:$A$1001,customers!$C$2:$C$1001,,0)=0," ",_xlfn.XLOOKUP(orders!C623,customers!$A$2:$A$1001,customers!$C$2:$C$1001,,0))</f>
        <v>codgaardh9@nsw.gov.au</v>
      </c>
      <c r="H623" s="2" t="str">
        <f>_xlfn.XLOOKUP(C623,customers!$A$2:$A$1001,customers!$G$2:$G$1001,,0)</f>
        <v>United States</v>
      </c>
      <c r="I623" t="str">
        <f>_xlfn.XLOOKUP(D623,products!$A$2:$A$49,products!$B$2:$B$49,,0)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8"/>
        <v>77.699999999999989</v>
      </c>
      <c r="N623" t="str">
        <f t="shared" si="29"/>
        <v>Arabica</v>
      </c>
      <c r="O623" t="str">
        <f t="shared" si="27"/>
        <v>Light</v>
      </c>
      <c r="P623" t="str">
        <f>_xlfn.XLOOKUP(OrdersTable[[#This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IF(_xlfn.XLOOKUP(orders!C624,customers!$A$2:$A$1001,customers!$C$2:$C$1001,,0)=0," ",_xlfn.XLOOKUP(orders!C624,customers!$A$2:$A$1001,customers!$C$2:$C$1001,,0))</f>
        <v>bbyrdha@4shared.com</v>
      </c>
      <c r="H624" s="2" t="str">
        <f>_xlfn.XLOOKUP(C624,customers!$A$2:$A$1001,customers!$G$2:$G$1001,,0)</f>
        <v>United States</v>
      </c>
      <c r="I624" t="str">
        <f>_xlfn.XLOOKUP(D624,products!$A$2:$A$49,products!$B$2:$B$49,,0)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8"/>
        <v>133.85999999999999</v>
      </c>
      <c r="N624" t="str">
        <f t="shared" si="29"/>
        <v>Liberica</v>
      </c>
      <c r="O624" t="str">
        <f t="shared" si="27"/>
        <v>Medium</v>
      </c>
      <c r="P624" t="str">
        <f>_xlfn.XLOOKUP(OrdersTable[[#This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IF(_xlfn.XLOOKUP(orders!C625,customers!$A$2:$A$1001,customers!$C$2:$C$1001,,0)=0," ",_xlfn.XLOOKUP(orders!C625,customers!$A$2:$A$1001,customers!$C$2:$C$1001,,0))</f>
        <v xml:space="preserve"> </v>
      </c>
      <c r="H625" s="2" t="str">
        <f>_xlfn.XLOOKUP(C625,customers!$A$2:$A$1001,customers!$G$2:$G$1001,,0)</f>
        <v>United Kingdom</v>
      </c>
      <c r="I625" t="str">
        <f>_xlfn.XLOOKUP(D625,products!$A$2:$A$49,products!$B$2:$B$49,,0)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8"/>
        <v>12.15</v>
      </c>
      <c r="N625" t="str">
        <f t="shared" si="29"/>
        <v>Excelsa</v>
      </c>
      <c r="O625" t="str">
        <f t="shared" si="27"/>
        <v>Dark</v>
      </c>
      <c r="P625" t="str">
        <f>_xlfn.XLOOKUP(OrdersTable[[#This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IF(_xlfn.XLOOKUP(orders!C626,customers!$A$2:$A$1001,customers!$C$2:$C$1001,,0)=0," ",_xlfn.XLOOKUP(orders!C626,customers!$A$2:$A$1001,customers!$C$2:$C$1001,,0))</f>
        <v>dchardinhc@nhs.uk</v>
      </c>
      <c r="H626" s="2" t="str">
        <f>_xlfn.XLOOKUP(C626,customers!$A$2:$A$1001,customers!$G$2:$G$1001,,0)</f>
        <v>Ireland</v>
      </c>
      <c r="I626" t="str">
        <f>_xlfn.XLOOKUP(D626,products!$A$2:$A$49,products!$B$2:$B$49,,0)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8"/>
        <v>63.249999999999993</v>
      </c>
      <c r="N626" t="str">
        <f t="shared" si="29"/>
        <v>Excelsa</v>
      </c>
      <c r="O626" t="str">
        <f t="shared" si="27"/>
        <v>Medium</v>
      </c>
      <c r="P626" t="str">
        <f>_xlfn.XLOOKUP(OrdersTable[[#This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IF(_xlfn.XLOOKUP(orders!C627,customers!$A$2:$A$1001,customers!$C$2:$C$1001,,0)=0," ",_xlfn.XLOOKUP(orders!C627,customers!$A$2:$A$1001,customers!$C$2:$C$1001,,0))</f>
        <v>hradbonehd@newsvine.com</v>
      </c>
      <c r="H627" s="2" t="str">
        <f>_xlfn.XLOOKUP(C627,customers!$A$2:$A$1001,customers!$G$2:$G$1001,,0)</f>
        <v>United States</v>
      </c>
      <c r="I627" t="str">
        <f>_xlfn.XLOOKUP(D627,products!$A$2:$A$49,products!$B$2:$B$49,,0)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8"/>
        <v>35.849999999999994</v>
      </c>
      <c r="N627" t="str">
        <f t="shared" si="29"/>
        <v>Robusta</v>
      </c>
      <c r="O627" t="str">
        <f t="shared" si="27"/>
        <v>Light</v>
      </c>
      <c r="P627" t="str">
        <f>_xlfn.XLOOKUP(OrdersTable[[#This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IF(_xlfn.XLOOKUP(orders!C628,customers!$A$2:$A$1001,customers!$C$2:$C$1001,,0)=0," ",_xlfn.XLOOKUP(orders!C628,customers!$A$2:$A$1001,customers!$C$2:$C$1001,,0))</f>
        <v>wbernthhe@miitbeian.gov.cn</v>
      </c>
      <c r="H628" s="2" t="str">
        <f>_xlfn.XLOOKUP(C628,customers!$A$2:$A$1001,customers!$G$2:$G$1001,,0)</f>
        <v>United States</v>
      </c>
      <c r="I628" t="str">
        <f>_xlfn.XLOOKUP(D628,products!$A$2:$A$49,products!$B$2:$B$49,,0)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8"/>
        <v>77.624999999999986</v>
      </c>
      <c r="N628" t="str">
        <f t="shared" si="29"/>
        <v>Arabica</v>
      </c>
      <c r="O628" t="str">
        <f t="shared" si="27"/>
        <v>Medium</v>
      </c>
      <c r="P628" t="str">
        <f>_xlfn.XLOOKUP(OrdersTable[[#This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IF(_xlfn.XLOOKUP(orders!C629,customers!$A$2:$A$1001,customers!$C$2:$C$1001,,0)=0," ",_xlfn.XLOOKUP(orders!C629,customers!$A$2:$A$1001,customers!$C$2:$C$1001,,0))</f>
        <v>bacarsonhf@cnn.com</v>
      </c>
      <c r="H629" s="2" t="str">
        <f>_xlfn.XLOOKUP(C629,customers!$A$2:$A$1001,customers!$G$2:$G$1001,,0)</f>
        <v>United States</v>
      </c>
      <c r="I629" t="str">
        <f>_xlfn.XLOOKUP(D629,products!$A$2:$A$49,products!$B$2:$B$49,,0)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8"/>
        <v>63.249999999999993</v>
      </c>
      <c r="N629" t="str">
        <f t="shared" si="29"/>
        <v>Excelsa</v>
      </c>
      <c r="O629" t="str">
        <f t="shared" si="27"/>
        <v>Medium</v>
      </c>
      <c r="P629" t="str">
        <f>_xlfn.XLOOKUP(OrdersTable[[#This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IF(_xlfn.XLOOKUP(orders!C630,customers!$A$2:$A$1001,customers!$C$2:$C$1001,,0)=0," ",_xlfn.XLOOKUP(orders!C630,customers!$A$2:$A$1001,customers!$C$2:$C$1001,,0))</f>
        <v>fbrighamhg@blog.com</v>
      </c>
      <c r="H630" s="2" t="str">
        <f>_xlfn.XLOOKUP(C630,customers!$A$2:$A$1001,customers!$G$2:$G$1001,,0)</f>
        <v>Ireland</v>
      </c>
      <c r="I630" t="str">
        <f>_xlfn.XLOOKUP(D630,products!$A$2:$A$49,products!$B$2:$B$49,,0)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8"/>
        <v>26.73</v>
      </c>
      <c r="N630" t="str">
        <f t="shared" si="29"/>
        <v>Excelsa</v>
      </c>
      <c r="O630" t="str">
        <f t="shared" si="27"/>
        <v>Light</v>
      </c>
      <c r="P630" t="str">
        <f>_xlfn.XLOOKUP(OrdersTable[[#This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IF(_xlfn.XLOOKUP(orders!C631,customers!$A$2:$A$1001,customers!$C$2:$C$1001,,0)=0," ",_xlfn.XLOOKUP(orders!C631,customers!$A$2:$A$1001,customers!$C$2:$C$1001,,0))</f>
        <v>fbrighamhg@blog.com</v>
      </c>
      <c r="H631" s="2" t="str">
        <f>_xlfn.XLOOKUP(C631,customers!$A$2:$A$1001,customers!$G$2:$G$1001,,0)</f>
        <v>Ireland</v>
      </c>
      <c r="I631" t="str">
        <f>_xlfn.XLOOKUP(D631,products!$A$2:$A$49,products!$B$2:$B$49,,0)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8"/>
        <v>31.08</v>
      </c>
      <c r="N631" t="str">
        <f t="shared" si="29"/>
        <v>Liberica</v>
      </c>
      <c r="O631" t="str">
        <f t="shared" si="27"/>
        <v>Dark</v>
      </c>
      <c r="P631" t="str">
        <f>_xlfn.XLOOKUP(OrdersTable[[#This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IF(_xlfn.XLOOKUP(orders!C632,customers!$A$2:$A$1001,customers!$C$2:$C$1001,,0)=0," ",_xlfn.XLOOKUP(orders!C632,customers!$A$2:$A$1001,customers!$C$2:$C$1001,,0))</f>
        <v>fbrighamhg@blog.com</v>
      </c>
      <c r="H632" s="2" t="str">
        <f>_xlfn.XLOOKUP(C632,customers!$A$2:$A$1001,customers!$G$2:$G$1001,,0)</f>
        <v>Ireland</v>
      </c>
      <c r="I632" t="str">
        <f>_xlfn.XLOOKUP(D632,products!$A$2:$A$49,products!$B$2:$B$49,,0)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8"/>
        <v>2.9849999999999999</v>
      </c>
      <c r="N632" t="str">
        <f t="shared" si="29"/>
        <v>Arabica</v>
      </c>
      <c r="O632" t="str">
        <f t="shared" si="27"/>
        <v>Dark</v>
      </c>
      <c r="P632" t="str">
        <f>_xlfn.XLOOKUP(OrdersTable[[#This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IF(_xlfn.XLOOKUP(orders!C633,customers!$A$2:$A$1001,customers!$C$2:$C$1001,,0)=0," ",_xlfn.XLOOKUP(orders!C633,customers!$A$2:$A$1001,customers!$C$2:$C$1001,,0))</f>
        <v>fbrighamhg@blog.com</v>
      </c>
      <c r="H633" s="2" t="str">
        <f>_xlfn.XLOOKUP(C633,customers!$A$2:$A$1001,customers!$G$2:$G$1001,,0)</f>
        <v>Ireland</v>
      </c>
      <c r="I633" t="str">
        <f>_xlfn.XLOOKUP(D633,products!$A$2:$A$49,products!$B$2:$B$49,,0)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8"/>
        <v>102.92499999999998</v>
      </c>
      <c r="N633" t="str">
        <f t="shared" si="29"/>
        <v>Robusta</v>
      </c>
      <c r="O633" t="str">
        <f t="shared" si="27"/>
        <v>Dark</v>
      </c>
      <c r="P633" t="str">
        <f>_xlfn.XLOOKUP(OrdersTable[[#This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IF(_xlfn.XLOOKUP(orders!C634,customers!$A$2:$A$1001,customers!$C$2:$C$1001,,0)=0," ",_xlfn.XLOOKUP(orders!C634,customers!$A$2:$A$1001,customers!$C$2:$C$1001,,0))</f>
        <v>myoxenhk@google.com</v>
      </c>
      <c r="H634" s="2" t="str">
        <f>_xlfn.XLOOKUP(C634,customers!$A$2:$A$1001,customers!$G$2:$G$1001,,0)</f>
        <v>United States</v>
      </c>
      <c r="I634" t="str">
        <f>_xlfn.XLOOKUP(D634,products!$A$2:$A$49,products!$B$2:$B$49,,0)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8"/>
        <v>35.64</v>
      </c>
      <c r="N634" t="str">
        <f t="shared" si="29"/>
        <v>Excelsa</v>
      </c>
      <c r="O634" t="str">
        <f t="shared" si="27"/>
        <v>Light</v>
      </c>
      <c r="P634" t="str">
        <f>_xlfn.XLOOKUP(OrdersTable[[#This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IF(_xlfn.XLOOKUP(orders!C635,customers!$A$2:$A$1001,customers!$C$2:$C$1001,,0)=0," ",_xlfn.XLOOKUP(orders!C635,customers!$A$2:$A$1001,customers!$C$2:$C$1001,,0))</f>
        <v>gmcgavinhl@histats.com</v>
      </c>
      <c r="H635" s="2" t="str">
        <f>_xlfn.XLOOKUP(C635,customers!$A$2:$A$1001,customers!$G$2:$G$1001,,0)</f>
        <v>United States</v>
      </c>
      <c r="I635" t="str">
        <f>_xlfn.XLOOKUP(D635,products!$A$2:$A$49,products!$B$2:$B$49,,0)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8"/>
        <v>47.8</v>
      </c>
      <c r="N635" t="str">
        <f t="shared" si="29"/>
        <v>Robusta</v>
      </c>
      <c r="O635" t="str">
        <f t="shared" si="27"/>
        <v>Light</v>
      </c>
      <c r="P635" t="str">
        <f>_xlfn.XLOOKUP(OrdersTable[[#This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IF(_xlfn.XLOOKUP(orders!C636,customers!$A$2:$A$1001,customers!$C$2:$C$1001,,0)=0," ",_xlfn.XLOOKUP(orders!C636,customers!$A$2:$A$1001,customers!$C$2:$C$1001,,0))</f>
        <v>luttermarehm@engadget.com</v>
      </c>
      <c r="H636" s="2" t="str">
        <f>_xlfn.XLOOKUP(C636,customers!$A$2:$A$1001,customers!$G$2:$G$1001,,0)</f>
        <v>United States</v>
      </c>
      <c r="I636" t="str">
        <f>_xlfn.XLOOKUP(D636,products!$A$2:$A$49,products!$B$2:$B$49,,0)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8"/>
        <v>43.650000000000006</v>
      </c>
      <c r="N636" t="str">
        <f t="shared" si="29"/>
        <v>Liberica</v>
      </c>
      <c r="O636" t="str">
        <f t="shared" si="27"/>
        <v>Medium</v>
      </c>
      <c r="P636" t="str">
        <f>_xlfn.XLOOKUP(OrdersTable[[#This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IF(_xlfn.XLOOKUP(orders!C637,customers!$A$2:$A$1001,customers!$C$2:$C$1001,,0)=0," ",_xlfn.XLOOKUP(orders!C637,customers!$A$2:$A$1001,customers!$C$2:$C$1001,,0))</f>
        <v>edambrogiohn@techcrunch.com</v>
      </c>
      <c r="H637" s="2" t="str">
        <f>_xlfn.XLOOKUP(C637,customers!$A$2:$A$1001,customers!$G$2:$G$1001,,0)</f>
        <v>United States</v>
      </c>
      <c r="I637" t="str">
        <f>_xlfn.XLOOKUP(D637,products!$A$2:$A$49,products!$B$2:$B$49,,0)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8"/>
        <v>35.64</v>
      </c>
      <c r="N637" t="str">
        <f t="shared" si="29"/>
        <v>Excelsa</v>
      </c>
      <c r="O637" t="str">
        <f t="shared" si="27"/>
        <v>Light</v>
      </c>
      <c r="P637" t="str">
        <f>_xlfn.XLOOKUP(OrdersTable[[#This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IF(_xlfn.XLOOKUP(orders!C638,customers!$A$2:$A$1001,customers!$C$2:$C$1001,,0)=0," ",_xlfn.XLOOKUP(orders!C638,customers!$A$2:$A$1001,customers!$C$2:$C$1001,,0))</f>
        <v>cwinchcombeho@jiathis.com</v>
      </c>
      <c r="H638" s="2" t="str">
        <f>_xlfn.XLOOKUP(C638,customers!$A$2:$A$1001,customers!$G$2:$G$1001,,0)</f>
        <v>United States</v>
      </c>
      <c r="I638" t="str">
        <f>_xlfn.XLOOKUP(D638,products!$A$2:$A$49,products!$B$2:$B$49,,0)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8"/>
        <v>95.1</v>
      </c>
      <c r="N638" t="str">
        <f t="shared" si="29"/>
        <v>Liberica</v>
      </c>
      <c r="O638" t="str">
        <f t="shared" si="27"/>
        <v>Light</v>
      </c>
      <c r="P638" t="str">
        <f>_xlfn.XLOOKUP(OrdersTable[[#This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IF(_xlfn.XLOOKUP(orders!C639,customers!$A$2:$A$1001,customers!$C$2:$C$1001,,0)=0," ",_xlfn.XLOOKUP(orders!C639,customers!$A$2:$A$1001,customers!$C$2:$C$1001,,0))</f>
        <v>bpaumierhp@umn.edu</v>
      </c>
      <c r="H639" s="2" t="str">
        <f>_xlfn.XLOOKUP(C639,customers!$A$2:$A$1001,customers!$G$2:$G$1001,,0)</f>
        <v>Ireland</v>
      </c>
      <c r="I639" t="str">
        <f>_xlfn.XLOOKUP(D639,products!$A$2:$A$49,products!$B$2:$B$49,,0)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8"/>
        <v>31.624999999999996</v>
      </c>
      <c r="N639" t="str">
        <f t="shared" si="29"/>
        <v>Excelsa</v>
      </c>
      <c r="O639" t="str">
        <f t="shared" si="27"/>
        <v>Medium</v>
      </c>
      <c r="P639" t="str">
        <f>_xlfn.XLOOKUP(OrdersTable[[#This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IF(_xlfn.XLOOKUP(orders!C640,customers!$A$2:$A$1001,customers!$C$2:$C$1001,,0)=0," ",_xlfn.XLOOKUP(orders!C640,customers!$A$2:$A$1001,customers!$C$2:$C$1001,,0))</f>
        <v xml:space="preserve"> </v>
      </c>
      <c r="H640" s="2" t="str">
        <f>_xlfn.XLOOKUP(C640,customers!$A$2:$A$1001,customers!$G$2:$G$1001,,0)</f>
        <v>Ireland</v>
      </c>
      <c r="I640" t="str">
        <f>_xlfn.XLOOKUP(D640,products!$A$2:$A$49,products!$B$2:$B$49,,0)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8"/>
        <v>77.624999999999986</v>
      </c>
      <c r="N640" t="str">
        <f t="shared" si="29"/>
        <v>Arabica</v>
      </c>
      <c r="O640" t="str">
        <f t="shared" si="27"/>
        <v>Medium</v>
      </c>
      <c r="P640" t="str">
        <f>_xlfn.XLOOKUP(OrdersTable[[#This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IF(_xlfn.XLOOKUP(orders!C641,customers!$A$2:$A$1001,customers!$C$2:$C$1001,,0)=0," ",_xlfn.XLOOKUP(orders!C641,customers!$A$2:$A$1001,customers!$C$2:$C$1001,,0))</f>
        <v>jcapeyhr@bravesites.com</v>
      </c>
      <c r="H641" s="2" t="str">
        <f>_xlfn.XLOOKUP(C641,customers!$A$2:$A$1001,customers!$G$2:$G$1001,,0)</f>
        <v>United States</v>
      </c>
      <c r="I641" t="str">
        <f>_xlfn.XLOOKUP(D641,products!$A$2:$A$49,products!$B$2:$B$49,,0)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8"/>
        <v>3.8849999999999998</v>
      </c>
      <c r="N641" t="str">
        <f t="shared" si="29"/>
        <v>Liberica</v>
      </c>
      <c r="O641" t="str">
        <f t="shared" si="27"/>
        <v>Dark</v>
      </c>
      <c r="P641" t="str">
        <f>_xlfn.XLOOKUP(OrdersTable[[#This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IF(_xlfn.XLOOKUP(orders!C642,customers!$A$2:$A$1001,customers!$C$2:$C$1001,,0)=0," ",_xlfn.XLOOKUP(orders!C642,customers!$A$2:$A$1001,customers!$C$2:$C$1001,,0))</f>
        <v>tmathonneti0@google.co.jp</v>
      </c>
      <c r="H642" s="2" t="str">
        <f>_xlfn.XLOOKUP(C642,customers!$A$2:$A$1001,customers!$G$2:$G$1001,,0)</f>
        <v>United States</v>
      </c>
      <c r="I642" t="str">
        <f>_xlfn.XLOOKUP(D642,products!$A$2:$A$49,products!$B$2:$B$49,,0)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8"/>
        <v>137.42499999999998</v>
      </c>
      <c r="N642" t="str">
        <f t="shared" si="29"/>
        <v>Robusta</v>
      </c>
      <c r="O642" t="str">
        <f t="shared" ref="O642:O705" si="30">IF(J642="M","Medium",IF(J642="L","Light",IF(J642="D","Dark","")))</f>
        <v>Light</v>
      </c>
      <c r="P642" t="str">
        <f>_xlfn.XLOOKUP(OrdersTable[[#This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IF(_xlfn.XLOOKUP(orders!C643,customers!$A$2:$A$1001,customers!$C$2:$C$1001,,0)=0," ",_xlfn.XLOOKUP(orders!C643,customers!$A$2:$A$1001,customers!$C$2:$C$1001,,0))</f>
        <v>ybasillht@theguardian.com</v>
      </c>
      <c r="H643" s="2" t="str">
        <f>_xlfn.XLOOKUP(C643,customers!$A$2:$A$1001,customers!$G$2:$G$1001,,0)</f>
        <v>United States</v>
      </c>
      <c r="I643" t="str">
        <f>_xlfn.XLOOKUP(D643,products!$A$2:$A$49,products!$B$2:$B$49,,0)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1">SUM(L643*E643)</f>
        <v>35.849999999999994</v>
      </c>
      <c r="N643" t="str">
        <f t="shared" ref="N643:N706" si="32">IF(I643="Rob","Robusta",IF(I643="Exc","Excelsa",IF(I643="Ara","Arabica",IF(I643="Lib","Liberica"))))</f>
        <v>Robusta</v>
      </c>
      <c r="O643" t="str">
        <f t="shared" si="30"/>
        <v>Light</v>
      </c>
      <c r="P643" t="str">
        <f>_xlfn.XLOOKUP(OrdersTable[[#This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IF(_xlfn.XLOOKUP(orders!C644,customers!$A$2:$A$1001,customers!$C$2:$C$1001,,0)=0," ",_xlfn.XLOOKUP(orders!C644,customers!$A$2:$A$1001,customers!$C$2:$C$1001,,0))</f>
        <v>mbaistowhu@i2i.jp</v>
      </c>
      <c r="H644" s="2" t="str">
        <f>_xlfn.XLOOKUP(C644,customers!$A$2:$A$1001,customers!$G$2:$G$1001,,0)</f>
        <v>United Kingdom</v>
      </c>
      <c r="I644" t="str">
        <f>_xlfn.XLOOKUP(D644,products!$A$2:$A$49,products!$B$2:$B$49,,0)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1"/>
        <v>8.25</v>
      </c>
      <c r="N644" t="str">
        <f t="shared" si="32"/>
        <v>Excelsa</v>
      </c>
      <c r="O644" t="str">
        <f t="shared" si="30"/>
        <v>Medium</v>
      </c>
      <c r="P644" t="str">
        <f>_xlfn.XLOOKUP(OrdersTable[[#This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IF(_xlfn.XLOOKUP(orders!C645,customers!$A$2:$A$1001,customers!$C$2:$C$1001,,0)=0," ",_xlfn.XLOOKUP(orders!C645,customers!$A$2:$A$1001,customers!$C$2:$C$1001,,0))</f>
        <v>cpallanthv@typepad.com</v>
      </c>
      <c r="H645" s="2" t="str">
        <f>_xlfn.XLOOKUP(C645,customers!$A$2:$A$1001,customers!$G$2:$G$1001,,0)</f>
        <v>United States</v>
      </c>
      <c r="I645" t="str">
        <f>_xlfn.XLOOKUP(D645,products!$A$2:$A$49,products!$B$2:$B$49,,0)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1"/>
        <v>102.46499999999997</v>
      </c>
      <c r="N645" t="str">
        <f t="shared" si="32"/>
        <v>Excelsa</v>
      </c>
      <c r="O645" t="str">
        <f t="shared" si="30"/>
        <v>Light</v>
      </c>
      <c r="P645" t="str">
        <f>_xlfn.XLOOKUP(OrdersTable[[#This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IF(_xlfn.XLOOKUP(orders!C646,customers!$A$2:$A$1001,customers!$C$2:$C$1001,,0)=0," ",_xlfn.XLOOKUP(orders!C646,customers!$A$2:$A$1001,customers!$C$2:$C$1001,,0))</f>
        <v xml:space="preserve"> </v>
      </c>
      <c r="H646" s="2" t="str">
        <f>_xlfn.XLOOKUP(C646,customers!$A$2:$A$1001,customers!$G$2:$G$1001,,0)</f>
        <v>United States</v>
      </c>
      <c r="I646" t="str">
        <f>_xlfn.XLOOKUP(D646,products!$A$2:$A$49,products!$B$2:$B$49,,0)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1"/>
        <v>41.169999999999995</v>
      </c>
      <c r="N646" t="str">
        <f t="shared" si="32"/>
        <v>Robusta</v>
      </c>
      <c r="O646" t="str">
        <f t="shared" si="30"/>
        <v>Dark</v>
      </c>
      <c r="P646" t="str">
        <f>_xlfn.XLOOKUP(OrdersTable[[#This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IF(_xlfn.XLOOKUP(orders!C647,customers!$A$2:$A$1001,customers!$C$2:$C$1001,,0)=0," ",_xlfn.XLOOKUP(orders!C647,customers!$A$2:$A$1001,customers!$C$2:$C$1001,,0))</f>
        <v>dohx@redcross.org</v>
      </c>
      <c r="H647" s="2" t="str">
        <f>_xlfn.XLOOKUP(C647,customers!$A$2:$A$1001,customers!$G$2:$G$1001,,0)</f>
        <v>United States</v>
      </c>
      <c r="I647" t="str">
        <f>_xlfn.XLOOKUP(D647,products!$A$2:$A$49,products!$B$2:$B$49,,0)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1"/>
        <v>68.655000000000001</v>
      </c>
      <c r="N647" t="str">
        <f t="shared" si="32"/>
        <v>Arabica</v>
      </c>
      <c r="O647" t="str">
        <f t="shared" si="30"/>
        <v>Dark</v>
      </c>
      <c r="P647" t="str">
        <f>_xlfn.XLOOKUP(OrdersTable[[#This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IF(_xlfn.XLOOKUP(orders!C648,customers!$A$2:$A$1001,customers!$C$2:$C$1001,,0)=0," ",_xlfn.XLOOKUP(orders!C648,customers!$A$2:$A$1001,customers!$C$2:$C$1001,,0))</f>
        <v>drallinhy@howstuffworks.com</v>
      </c>
      <c r="H648" s="2" t="str">
        <f>_xlfn.XLOOKUP(C648,customers!$A$2:$A$1001,customers!$G$2:$G$1001,,0)</f>
        <v>United States</v>
      </c>
      <c r="I648" t="str">
        <f>_xlfn.XLOOKUP(D648,products!$A$2:$A$49,products!$B$2:$B$49,,0)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1"/>
        <v>9.9499999999999993</v>
      </c>
      <c r="N648" t="str">
        <f t="shared" si="32"/>
        <v>Arabica</v>
      </c>
      <c r="O648" t="str">
        <f t="shared" si="30"/>
        <v>Dark</v>
      </c>
      <c r="P648" t="str">
        <f>_xlfn.XLOOKUP(OrdersTable[[#This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IF(_xlfn.XLOOKUP(orders!C649,customers!$A$2:$A$1001,customers!$C$2:$C$1001,,0)=0," ",_xlfn.XLOOKUP(orders!C649,customers!$A$2:$A$1001,customers!$C$2:$C$1001,,0))</f>
        <v>achillhz@epa.gov</v>
      </c>
      <c r="H649" s="2" t="str">
        <f>_xlfn.XLOOKUP(C649,customers!$A$2:$A$1001,customers!$G$2:$G$1001,,0)</f>
        <v>United Kingdom</v>
      </c>
      <c r="I649" t="str">
        <f>_xlfn.XLOOKUP(D649,products!$A$2:$A$49,products!$B$2:$B$49,,0)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1"/>
        <v>28.53</v>
      </c>
      <c r="N649" t="str">
        <f t="shared" si="32"/>
        <v>Liberica</v>
      </c>
      <c r="O649" t="str">
        <f t="shared" si="30"/>
        <v>Light</v>
      </c>
      <c r="P649" t="str">
        <f>_xlfn.XLOOKUP(OrdersTable[[#This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IF(_xlfn.XLOOKUP(orders!C650,customers!$A$2:$A$1001,customers!$C$2:$C$1001,,0)=0," ",_xlfn.XLOOKUP(orders!C650,customers!$A$2:$A$1001,customers!$C$2:$C$1001,,0))</f>
        <v>tmathonneti0@google.co.jp</v>
      </c>
      <c r="H650" s="2" t="str">
        <f>_xlfn.XLOOKUP(C650,customers!$A$2:$A$1001,customers!$G$2:$G$1001,,0)</f>
        <v>United States</v>
      </c>
      <c r="I650" t="str">
        <f>_xlfn.XLOOKUP(D650,products!$A$2:$A$49,products!$B$2:$B$49,,0)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1"/>
        <v>16.11</v>
      </c>
      <c r="N650" t="str">
        <f t="shared" si="32"/>
        <v>Robusta</v>
      </c>
      <c r="O650" t="str">
        <f t="shared" si="30"/>
        <v>Dark</v>
      </c>
      <c r="P650" t="str">
        <f>_xlfn.XLOOKUP(OrdersTable[[#This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IF(_xlfn.XLOOKUP(orders!C651,customers!$A$2:$A$1001,customers!$C$2:$C$1001,,0)=0," ",_xlfn.XLOOKUP(orders!C651,customers!$A$2:$A$1001,customers!$C$2:$C$1001,,0))</f>
        <v>cdenysi1@is.gd</v>
      </c>
      <c r="H651" s="2" t="str">
        <f>_xlfn.XLOOKUP(C651,customers!$A$2:$A$1001,customers!$G$2:$G$1001,,0)</f>
        <v>United Kingdom</v>
      </c>
      <c r="I651" t="str">
        <f>_xlfn.XLOOKUP(D651,products!$A$2:$A$49,products!$B$2:$B$49,,0)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1"/>
        <v>95.1</v>
      </c>
      <c r="N651" t="str">
        <f t="shared" si="32"/>
        <v>Liberica</v>
      </c>
      <c r="O651" t="str">
        <f t="shared" si="30"/>
        <v>Light</v>
      </c>
      <c r="P651" t="str">
        <f>_xlfn.XLOOKUP(OrdersTable[[#This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IF(_xlfn.XLOOKUP(orders!C652,customers!$A$2:$A$1001,customers!$C$2:$C$1001,,0)=0," ",_xlfn.XLOOKUP(orders!C652,customers!$A$2:$A$1001,customers!$C$2:$C$1001,,0))</f>
        <v>cstebbingsi2@drupal.org</v>
      </c>
      <c r="H652" s="2" t="str">
        <f>_xlfn.XLOOKUP(C652,customers!$A$2:$A$1001,customers!$G$2:$G$1001,,0)</f>
        <v>United States</v>
      </c>
      <c r="I652" t="str">
        <f>_xlfn.XLOOKUP(D652,products!$A$2:$A$49,products!$B$2:$B$49,,0)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1"/>
        <v>5.3699999999999992</v>
      </c>
      <c r="N652" t="str">
        <f t="shared" si="32"/>
        <v>Robusta</v>
      </c>
      <c r="O652" t="str">
        <f t="shared" si="30"/>
        <v>Dark</v>
      </c>
      <c r="P652" t="str">
        <f>_xlfn.XLOOKUP(OrdersTable[[#This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IF(_xlfn.XLOOKUP(orders!C653,customers!$A$2:$A$1001,customers!$C$2:$C$1001,,0)=0," ",_xlfn.XLOOKUP(orders!C653,customers!$A$2:$A$1001,customers!$C$2:$C$1001,,0))</f>
        <v xml:space="preserve"> </v>
      </c>
      <c r="H653" s="2" t="str">
        <f>_xlfn.XLOOKUP(C653,customers!$A$2:$A$1001,customers!$G$2:$G$1001,,0)</f>
        <v>United States</v>
      </c>
      <c r="I653" t="str">
        <f>_xlfn.XLOOKUP(D653,products!$A$2:$A$49,products!$B$2:$B$49,,0)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1"/>
        <v>47.8</v>
      </c>
      <c r="N653" t="str">
        <f t="shared" si="32"/>
        <v>Robusta</v>
      </c>
      <c r="O653" t="str">
        <f t="shared" si="30"/>
        <v>Light</v>
      </c>
      <c r="P653" t="str">
        <f>_xlfn.XLOOKUP(OrdersTable[[#This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IF(_xlfn.XLOOKUP(orders!C654,customers!$A$2:$A$1001,customers!$C$2:$C$1001,,0)=0," ",_xlfn.XLOOKUP(orders!C654,customers!$A$2:$A$1001,customers!$C$2:$C$1001,,0))</f>
        <v>rzywickii4@ifeng.com</v>
      </c>
      <c r="H654" s="2" t="str">
        <f>_xlfn.XLOOKUP(C654,customers!$A$2:$A$1001,customers!$G$2:$G$1001,,0)</f>
        <v>Ireland</v>
      </c>
      <c r="I654" t="str">
        <f>_xlfn.XLOOKUP(D654,products!$A$2:$A$49,products!$B$2:$B$49,,0)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1"/>
        <v>63.4</v>
      </c>
      <c r="N654" t="str">
        <f t="shared" si="32"/>
        <v>Liberica</v>
      </c>
      <c r="O654" t="str">
        <f t="shared" si="30"/>
        <v>Light</v>
      </c>
      <c r="P654" t="str">
        <f>_xlfn.XLOOKUP(OrdersTable[[#This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IF(_xlfn.XLOOKUP(orders!C655,customers!$A$2:$A$1001,customers!$C$2:$C$1001,,0)=0," ",_xlfn.XLOOKUP(orders!C655,customers!$A$2:$A$1001,customers!$C$2:$C$1001,,0))</f>
        <v>aburgetti5@moonfruit.com</v>
      </c>
      <c r="H655" s="2" t="str">
        <f>_xlfn.XLOOKUP(C655,customers!$A$2:$A$1001,customers!$G$2:$G$1001,,0)</f>
        <v>United States</v>
      </c>
      <c r="I655" t="str">
        <f>_xlfn.XLOOKUP(D655,products!$A$2:$A$49,products!$B$2:$B$49,,0)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1"/>
        <v>103.49999999999999</v>
      </c>
      <c r="N655" t="str">
        <f t="shared" si="32"/>
        <v>Arabica</v>
      </c>
      <c r="O655" t="str">
        <f t="shared" si="30"/>
        <v>Medium</v>
      </c>
      <c r="P655" t="str">
        <f>_xlfn.XLOOKUP(OrdersTable[[#This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IF(_xlfn.XLOOKUP(orders!C656,customers!$A$2:$A$1001,customers!$C$2:$C$1001,,0)=0," ",_xlfn.XLOOKUP(orders!C656,customers!$A$2:$A$1001,customers!$C$2:$C$1001,,0))</f>
        <v>mmalloyi6@seattletimes.com</v>
      </c>
      <c r="H656" s="2" t="str">
        <f>_xlfn.XLOOKUP(C656,customers!$A$2:$A$1001,customers!$G$2:$G$1001,,0)</f>
        <v>United States</v>
      </c>
      <c r="I656" t="str">
        <f>_xlfn.XLOOKUP(D656,products!$A$2:$A$49,products!$B$2:$B$49,,0)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1"/>
        <v>68.655000000000001</v>
      </c>
      <c r="N656" t="str">
        <f t="shared" si="32"/>
        <v>Arabica</v>
      </c>
      <c r="O656" t="str">
        <f t="shared" si="30"/>
        <v>Dark</v>
      </c>
      <c r="P656" t="str">
        <f>_xlfn.XLOOKUP(OrdersTable[[#This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IF(_xlfn.XLOOKUP(orders!C657,customers!$A$2:$A$1001,customers!$C$2:$C$1001,,0)=0," ",_xlfn.XLOOKUP(orders!C657,customers!$A$2:$A$1001,customers!$C$2:$C$1001,,0))</f>
        <v>mmcparlandi7@w3.org</v>
      </c>
      <c r="H657" s="2" t="str">
        <f>_xlfn.XLOOKUP(C657,customers!$A$2:$A$1001,customers!$G$2:$G$1001,,0)</f>
        <v>United States</v>
      </c>
      <c r="I657" t="str">
        <f>_xlfn.XLOOKUP(D657,products!$A$2:$A$49,products!$B$2:$B$49,,0)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1"/>
        <v>45.769999999999996</v>
      </c>
      <c r="N657" t="str">
        <f t="shared" si="32"/>
        <v>Robusta</v>
      </c>
      <c r="O657" t="str">
        <f t="shared" si="30"/>
        <v>Medium</v>
      </c>
      <c r="P657" t="str">
        <f>_xlfn.XLOOKUP(OrdersTable[[#This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IF(_xlfn.XLOOKUP(orders!C658,customers!$A$2:$A$1001,customers!$C$2:$C$1001,,0)=0," ",_xlfn.XLOOKUP(orders!C658,customers!$A$2:$A$1001,customers!$C$2:$C$1001,,0))</f>
        <v>sjennaroyi8@purevolume.com</v>
      </c>
      <c r="H658" s="2" t="str">
        <f>_xlfn.XLOOKUP(C658,customers!$A$2:$A$1001,customers!$G$2:$G$1001,,0)</f>
        <v>United States</v>
      </c>
      <c r="I658" t="str">
        <f>_xlfn.XLOOKUP(D658,products!$A$2:$A$49,products!$B$2:$B$49,,0)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1"/>
        <v>51.8</v>
      </c>
      <c r="N658" t="str">
        <f t="shared" si="32"/>
        <v>Liberica</v>
      </c>
      <c r="O658" t="str">
        <f t="shared" si="30"/>
        <v>Dark</v>
      </c>
      <c r="P658" t="str">
        <f>_xlfn.XLOOKUP(OrdersTable[[#This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IF(_xlfn.XLOOKUP(orders!C659,customers!$A$2:$A$1001,customers!$C$2:$C$1001,,0)=0," ",_xlfn.XLOOKUP(orders!C659,customers!$A$2:$A$1001,customers!$C$2:$C$1001,,0))</f>
        <v>wplacei9@wsj.com</v>
      </c>
      <c r="H659" s="2" t="str">
        <f>_xlfn.XLOOKUP(C659,customers!$A$2:$A$1001,customers!$G$2:$G$1001,,0)</f>
        <v>United States</v>
      </c>
      <c r="I659" t="str">
        <f>_xlfn.XLOOKUP(D659,products!$A$2:$A$49,products!$B$2:$B$49,,0)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1"/>
        <v>13.5</v>
      </c>
      <c r="N659" t="str">
        <f t="shared" si="32"/>
        <v>Arabica</v>
      </c>
      <c r="O659" t="str">
        <f t="shared" si="30"/>
        <v>Medium</v>
      </c>
      <c r="P659" t="str">
        <f>_xlfn.XLOOKUP(OrdersTable[[#This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IF(_xlfn.XLOOKUP(orders!C660,customers!$A$2:$A$1001,customers!$C$2:$C$1001,,0)=0," ",_xlfn.XLOOKUP(orders!C660,customers!$A$2:$A$1001,customers!$C$2:$C$1001,,0))</f>
        <v>jmillettik@addtoany.com</v>
      </c>
      <c r="H660" s="2" t="str">
        <f>_xlfn.XLOOKUP(C660,customers!$A$2:$A$1001,customers!$G$2:$G$1001,,0)</f>
        <v>United States</v>
      </c>
      <c r="I660" t="str">
        <f>_xlfn.XLOOKUP(D660,products!$A$2:$A$49,products!$B$2:$B$49,,0)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1"/>
        <v>24.75</v>
      </c>
      <c r="N660" t="str">
        <f t="shared" si="32"/>
        <v>Excelsa</v>
      </c>
      <c r="O660" t="str">
        <f t="shared" si="30"/>
        <v>Medium</v>
      </c>
      <c r="P660" t="str">
        <f>_xlfn.XLOOKUP(OrdersTable[[#This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IF(_xlfn.XLOOKUP(orders!C661,customers!$A$2:$A$1001,customers!$C$2:$C$1001,,0)=0," ",_xlfn.XLOOKUP(orders!C661,customers!$A$2:$A$1001,customers!$C$2:$C$1001,,0))</f>
        <v>dgadsdenib@google.com.hk</v>
      </c>
      <c r="H661" s="2" t="str">
        <f>_xlfn.XLOOKUP(C661,customers!$A$2:$A$1001,customers!$G$2:$G$1001,,0)</f>
        <v>Ireland</v>
      </c>
      <c r="I661" t="str">
        <f>_xlfn.XLOOKUP(D661,products!$A$2:$A$49,products!$B$2:$B$49,,0)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1"/>
        <v>45.769999999999996</v>
      </c>
      <c r="N661" t="str">
        <f t="shared" si="32"/>
        <v>Arabica</v>
      </c>
      <c r="O661" t="str">
        <f t="shared" si="30"/>
        <v>Dark</v>
      </c>
      <c r="P661" t="str">
        <f>_xlfn.XLOOKUP(OrdersTable[[#This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IF(_xlfn.XLOOKUP(orders!C662,customers!$A$2:$A$1001,customers!$C$2:$C$1001,,0)=0," ",_xlfn.XLOOKUP(orders!C662,customers!$A$2:$A$1001,customers!$C$2:$C$1001,,0))</f>
        <v>vwakelinic@unesco.org</v>
      </c>
      <c r="H662" s="2" t="str">
        <f>_xlfn.XLOOKUP(C662,customers!$A$2:$A$1001,customers!$G$2:$G$1001,,0)</f>
        <v>United States</v>
      </c>
      <c r="I662" t="str">
        <f>_xlfn.XLOOKUP(D662,products!$A$2:$A$49,products!$B$2:$B$49,,0)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1"/>
        <v>53.46</v>
      </c>
      <c r="N662" t="str">
        <f t="shared" si="32"/>
        <v>Excelsa</v>
      </c>
      <c r="O662" t="str">
        <f t="shared" si="30"/>
        <v>Light</v>
      </c>
      <c r="P662" t="str">
        <f>_xlfn.XLOOKUP(OrdersTable[[#This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IF(_xlfn.XLOOKUP(orders!C663,customers!$A$2:$A$1001,customers!$C$2:$C$1001,,0)=0," ",_xlfn.XLOOKUP(orders!C663,customers!$A$2:$A$1001,customers!$C$2:$C$1001,,0))</f>
        <v>acampsallid@zimbio.com</v>
      </c>
      <c r="H663" s="2" t="str">
        <f>_xlfn.XLOOKUP(C663,customers!$A$2:$A$1001,customers!$G$2:$G$1001,,0)</f>
        <v>United States</v>
      </c>
      <c r="I663" t="str">
        <f>_xlfn.XLOOKUP(D663,products!$A$2:$A$49,products!$B$2:$B$49,,0)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1"/>
        <v>20.25</v>
      </c>
      <c r="N663" t="str">
        <f t="shared" si="32"/>
        <v>Arabica</v>
      </c>
      <c r="O663" t="str">
        <f t="shared" si="30"/>
        <v>Medium</v>
      </c>
      <c r="P663" t="str">
        <f>_xlfn.XLOOKUP(OrdersTable[[#This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IF(_xlfn.XLOOKUP(orders!C664,customers!$A$2:$A$1001,customers!$C$2:$C$1001,,0)=0," ",_xlfn.XLOOKUP(orders!C664,customers!$A$2:$A$1001,customers!$C$2:$C$1001,,0))</f>
        <v>smosebyie@stanford.edu</v>
      </c>
      <c r="H664" s="2" t="str">
        <f>_xlfn.XLOOKUP(C664,customers!$A$2:$A$1001,customers!$G$2:$G$1001,,0)</f>
        <v>United States</v>
      </c>
      <c r="I664" t="str">
        <f>_xlfn.XLOOKUP(D664,products!$A$2:$A$49,products!$B$2:$B$49,,0)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1"/>
        <v>148.92499999999998</v>
      </c>
      <c r="N664" t="str">
        <f t="shared" si="32"/>
        <v>Liberica</v>
      </c>
      <c r="O664" t="str">
        <f t="shared" si="30"/>
        <v>Dark</v>
      </c>
      <c r="P664" t="str">
        <f>_xlfn.XLOOKUP(OrdersTable[[#This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IF(_xlfn.XLOOKUP(orders!C665,customers!$A$2:$A$1001,customers!$C$2:$C$1001,,0)=0," ",_xlfn.XLOOKUP(orders!C665,customers!$A$2:$A$1001,customers!$C$2:$C$1001,,0))</f>
        <v>cwassif@prweb.com</v>
      </c>
      <c r="H665" s="2" t="str">
        <f>_xlfn.XLOOKUP(C665,customers!$A$2:$A$1001,customers!$G$2:$G$1001,,0)</f>
        <v>United States</v>
      </c>
      <c r="I665" t="str">
        <f>_xlfn.XLOOKUP(D665,products!$A$2:$A$49,products!$B$2:$B$49,,0)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1"/>
        <v>67.5</v>
      </c>
      <c r="N665" t="str">
        <f t="shared" si="32"/>
        <v>Arabica</v>
      </c>
      <c r="O665" t="str">
        <f t="shared" si="30"/>
        <v>Medium</v>
      </c>
      <c r="P665" t="str">
        <f>_xlfn.XLOOKUP(OrdersTable[[#This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IF(_xlfn.XLOOKUP(orders!C666,customers!$A$2:$A$1001,customers!$C$2:$C$1001,,0)=0," ",_xlfn.XLOOKUP(orders!C666,customers!$A$2:$A$1001,customers!$C$2:$C$1001,,0))</f>
        <v>isjostromig@pbs.org</v>
      </c>
      <c r="H666" s="2" t="str">
        <f>_xlfn.XLOOKUP(C666,customers!$A$2:$A$1001,customers!$G$2:$G$1001,,0)</f>
        <v>United States</v>
      </c>
      <c r="I666" t="str">
        <f>_xlfn.XLOOKUP(D666,products!$A$2:$A$49,products!$B$2:$B$49,,0)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1"/>
        <v>72.900000000000006</v>
      </c>
      <c r="N666" t="str">
        <f t="shared" si="32"/>
        <v>Excelsa</v>
      </c>
      <c r="O666" t="str">
        <f t="shared" si="30"/>
        <v>Dark</v>
      </c>
      <c r="P666" t="str">
        <f>_xlfn.XLOOKUP(OrdersTable[[#This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IF(_xlfn.XLOOKUP(orders!C667,customers!$A$2:$A$1001,customers!$C$2:$C$1001,,0)=0," ",_xlfn.XLOOKUP(orders!C667,customers!$A$2:$A$1001,customers!$C$2:$C$1001,,0))</f>
        <v>isjostromig@pbs.org</v>
      </c>
      <c r="H667" s="2" t="str">
        <f>_xlfn.XLOOKUP(C667,customers!$A$2:$A$1001,customers!$G$2:$G$1001,,0)</f>
        <v>United States</v>
      </c>
      <c r="I667" t="str">
        <f>_xlfn.XLOOKUP(D667,products!$A$2:$A$49,products!$B$2:$B$49,,0)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1"/>
        <v>7.77</v>
      </c>
      <c r="N667" t="str">
        <f t="shared" si="32"/>
        <v>Liberica</v>
      </c>
      <c r="O667" t="str">
        <f t="shared" si="30"/>
        <v>Dark</v>
      </c>
      <c r="P667" t="str">
        <f>_xlfn.XLOOKUP(OrdersTable[[#This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IF(_xlfn.XLOOKUP(orders!C668,customers!$A$2:$A$1001,customers!$C$2:$C$1001,,0)=0," ",_xlfn.XLOOKUP(orders!C668,customers!$A$2:$A$1001,customers!$C$2:$C$1001,,0))</f>
        <v>jbranchettii@bravesites.com</v>
      </c>
      <c r="H668" s="2" t="str">
        <f>_xlfn.XLOOKUP(C668,customers!$A$2:$A$1001,customers!$G$2:$G$1001,,0)</f>
        <v>United States</v>
      </c>
      <c r="I668" t="str">
        <f>_xlfn.XLOOKUP(D668,products!$A$2:$A$49,products!$B$2:$B$49,,0)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1"/>
        <v>91.539999999999992</v>
      </c>
      <c r="N668" t="str">
        <f t="shared" si="32"/>
        <v>Arabica</v>
      </c>
      <c r="O668" t="str">
        <f t="shared" si="30"/>
        <v>Dark</v>
      </c>
      <c r="P668" t="str">
        <f>_xlfn.XLOOKUP(OrdersTable[[#This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IF(_xlfn.XLOOKUP(orders!C669,customers!$A$2:$A$1001,customers!$C$2:$C$1001,,0)=0," ",_xlfn.XLOOKUP(orders!C669,customers!$A$2:$A$1001,customers!$C$2:$C$1001,,0))</f>
        <v>nrudlandij@blogs.com</v>
      </c>
      <c r="H669" s="2" t="str">
        <f>_xlfn.XLOOKUP(C669,customers!$A$2:$A$1001,customers!$G$2:$G$1001,,0)</f>
        <v>Ireland</v>
      </c>
      <c r="I669" t="str">
        <f>_xlfn.XLOOKUP(D669,products!$A$2:$A$49,products!$B$2:$B$49,,0)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1"/>
        <v>59.699999999999996</v>
      </c>
      <c r="N669" t="str">
        <f t="shared" si="32"/>
        <v>Arabica</v>
      </c>
      <c r="O669" t="str">
        <f t="shared" si="30"/>
        <v>Dark</v>
      </c>
      <c r="P669" t="str">
        <f>_xlfn.XLOOKUP(OrdersTable[[#This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IF(_xlfn.XLOOKUP(orders!C670,customers!$A$2:$A$1001,customers!$C$2:$C$1001,,0)=0," ",_xlfn.XLOOKUP(orders!C670,customers!$A$2:$A$1001,customers!$C$2:$C$1001,,0))</f>
        <v>jmillettik@addtoany.com</v>
      </c>
      <c r="H670" s="2" t="str">
        <f>_xlfn.XLOOKUP(C670,customers!$A$2:$A$1001,customers!$G$2:$G$1001,,0)</f>
        <v>United States</v>
      </c>
      <c r="I670" t="str">
        <f>_xlfn.XLOOKUP(D670,products!$A$2:$A$49,products!$B$2:$B$49,,0)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1"/>
        <v>137.42499999999998</v>
      </c>
      <c r="N670" t="str">
        <f t="shared" si="32"/>
        <v>Robusta</v>
      </c>
      <c r="O670" t="str">
        <f t="shared" si="30"/>
        <v>Light</v>
      </c>
      <c r="P670" t="str">
        <f>_xlfn.XLOOKUP(OrdersTable[[#This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IF(_xlfn.XLOOKUP(orders!C671,customers!$A$2:$A$1001,customers!$C$2:$C$1001,,0)=0," ",_xlfn.XLOOKUP(orders!C671,customers!$A$2:$A$1001,customers!$C$2:$C$1001,,0))</f>
        <v>ftourryil@google.de</v>
      </c>
      <c r="H671" s="2" t="str">
        <f>_xlfn.XLOOKUP(C671,customers!$A$2:$A$1001,customers!$G$2:$G$1001,,0)</f>
        <v>United States</v>
      </c>
      <c r="I671" t="str">
        <f>_xlfn.XLOOKUP(D671,products!$A$2:$A$49,products!$B$2:$B$49,,0)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1"/>
        <v>66.929999999999993</v>
      </c>
      <c r="N671" t="str">
        <f t="shared" si="32"/>
        <v>Liberica</v>
      </c>
      <c r="O671" t="str">
        <f t="shared" si="30"/>
        <v>Medium</v>
      </c>
      <c r="P671" t="str">
        <f>_xlfn.XLOOKUP(OrdersTable[[#This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IF(_xlfn.XLOOKUP(orders!C672,customers!$A$2:$A$1001,customers!$C$2:$C$1001,,0)=0," ",_xlfn.XLOOKUP(orders!C672,customers!$A$2:$A$1001,customers!$C$2:$C$1001,,0))</f>
        <v>cweatherallim@toplist.cz</v>
      </c>
      <c r="H672" s="2" t="str">
        <f>_xlfn.XLOOKUP(C672,customers!$A$2:$A$1001,customers!$G$2:$G$1001,,0)</f>
        <v>United States</v>
      </c>
      <c r="I672" t="str">
        <f>_xlfn.XLOOKUP(D672,products!$A$2:$A$49,products!$B$2:$B$49,,0)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1"/>
        <v>13.095000000000001</v>
      </c>
      <c r="N672" t="str">
        <f t="shared" si="32"/>
        <v>Liberica</v>
      </c>
      <c r="O672" t="str">
        <f t="shared" si="30"/>
        <v>Medium</v>
      </c>
      <c r="P672" t="str">
        <f>_xlfn.XLOOKUP(OrdersTable[[#This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IF(_xlfn.XLOOKUP(orders!C673,customers!$A$2:$A$1001,customers!$C$2:$C$1001,,0)=0," ",_xlfn.XLOOKUP(orders!C673,customers!$A$2:$A$1001,customers!$C$2:$C$1001,,0))</f>
        <v>gheindrickin@usda.gov</v>
      </c>
      <c r="H673" s="2" t="str">
        <f>_xlfn.XLOOKUP(C673,customers!$A$2:$A$1001,customers!$G$2:$G$1001,,0)</f>
        <v>United States</v>
      </c>
      <c r="I673" t="str">
        <f>_xlfn.XLOOKUP(D673,products!$A$2:$A$49,products!$B$2:$B$49,,0)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1"/>
        <v>59.75</v>
      </c>
      <c r="N673" t="str">
        <f t="shared" si="32"/>
        <v>Robusta</v>
      </c>
      <c r="O673" t="str">
        <f t="shared" si="30"/>
        <v>Light</v>
      </c>
      <c r="P673" t="str">
        <f>_xlfn.XLOOKUP(OrdersTable[[#This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IF(_xlfn.XLOOKUP(orders!C674,customers!$A$2:$A$1001,customers!$C$2:$C$1001,,0)=0," ",_xlfn.XLOOKUP(orders!C674,customers!$A$2:$A$1001,customers!$C$2:$C$1001,,0))</f>
        <v>limasonio@discuz.net</v>
      </c>
      <c r="H674" s="2" t="str">
        <f>_xlfn.XLOOKUP(C674,customers!$A$2:$A$1001,customers!$G$2:$G$1001,,0)</f>
        <v>United States</v>
      </c>
      <c r="I674" t="str">
        <f>_xlfn.XLOOKUP(D674,products!$A$2:$A$49,products!$B$2:$B$49,,0)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1"/>
        <v>43.650000000000006</v>
      </c>
      <c r="N674" t="str">
        <f t="shared" si="32"/>
        <v>Liberica</v>
      </c>
      <c r="O674" t="str">
        <f t="shared" si="30"/>
        <v>Medium</v>
      </c>
      <c r="P674" t="str">
        <f>_xlfn.XLOOKUP(OrdersTable[[#This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IF(_xlfn.XLOOKUP(orders!C675,customers!$A$2:$A$1001,customers!$C$2:$C$1001,,0)=0," ",_xlfn.XLOOKUP(orders!C675,customers!$A$2:$A$1001,customers!$C$2:$C$1001,,0))</f>
        <v>hsaillip@odnoklassniki.ru</v>
      </c>
      <c r="H675" s="2" t="str">
        <f>_xlfn.XLOOKUP(C675,customers!$A$2:$A$1001,customers!$G$2:$G$1001,,0)</f>
        <v>United States</v>
      </c>
      <c r="I675" t="str">
        <f>_xlfn.XLOOKUP(D675,products!$A$2:$A$49,products!$B$2:$B$49,,0)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1"/>
        <v>82.5</v>
      </c>
      <c r="N675" t="str">
        <f t="shared" si="32"/>
        <v>Excelsa</v>
      </c>
      <c r="O675" t="str">
        <f t="shared" si="30"/>
        <v>Medium</v>
      </c>
      <c r="P675" t="str">
        <f>_xlfn.XLOOKUP(OrdersTable[[#This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IF(_xlfn.XLOOKUP(orders!C676,customers!$A$2:$A$1001,customers!$C$2:$C$1001,,0)=0," ",_xlfn.XLOOKUP(orders!C676,customers!$A$2:$A$1001,customers!$C$2:$C$1001,,0))</f>
        <v>hlarvoriq@last.fm</v>
      </c>
      <c r="H676" s="2" t="str">
        <f>_xlfn.XLOOKUP(C676,customers!$A$2:$A$1001,customers!$G$2:$G$1001,,0)</f>
        <v>United States</v>
      </c>
      <c r="I676" t="str">
        <f>_xlfn.XLOOKUP(D676,products!$A$2:$A$49,products!$B$2:$B$49,,0)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1"/>
        <v>178.70999999999998</v>
      </c>
      <c r="N676" t="str">
        <f t="shared" si="32"/>
        <v>Arabica</v>
      </c>
      <c r="O676" t="str">
        <f t="shared" si="30"/>
        <v>Light</v>
      </c>
      <c r="P676" t="str">
        <f>_xlfn.XLOOKUP(OrdersTable[[#This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IF(_xlfn.XLOOKUP(orders!C677,customers!$A$2:$A$1001,customers!$C$2:$C$1001,,0)=0," ",_xlfn.XLOOKUP(orders!C677,customers!$A$2:$A$1001,customers!$C$2:$C$1001,,0))</f>
        <v xml:space="preserve"> </v>
      </c>
      <c r="H677" s="2" t="str">
        <f>_xlfn.XLOOKUP(C677,customers!$A$2:$A$1001,customers!$G$2:$G$1001,,0)</f>
        <v>United States</v>
      </c>
      <c r="I677" t="str">
        <f>_xlfn.XLOOKUP(D677,products!$A$2:$A$49,products!$B$2:$B$49,,0)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1"/>
        <v>119.13999999999999</v>
      </c>
      <c r="N677" t="str">
        <f t="shared" si="32"/>
        <v>Liberica</v>
      </c>
      <c r="O677" t="str">
        <f t="shared" si="30"/>
        <v>Dark</v>
      </c>
      <c r="P677" t="str">
        <f>_xlfn.XLOOKUP(OrdersTable[[#This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IF(_xlfn.XLOOKUP(orders!C678,customers!$A$2:$A$1001,customers!$C$2:$C$1001,,0)=0," ",_xlfn.XLOOKUP(orders!C678,customers!$A$2:$A$1001,customers!$C$2:$C$1001,,0))</f>
        <v xml:space="preserve"> </v>
      </c>
      <c r="H678" s="2" t="str">
        <f>_xlfn.XLOOKUP(C678,customers!$A$2:$A$1001,customers!$G$2:$G$1001,,0)</f>
        <v>United States</v>
      </c>
      <c r="I678" t="str">
        <f>_xlfn.XLOOKUP(D678,products!$A$2:$A$49,products!$B$2:$B$49,,0)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1"/>
        <v>47.55</v>
      </c>
      <c r="N678" t="str">
        <f t="shared" si="32"/>
        <v>Liberica</v>
      </c>
      <c r="O678" t="str">
        <f t="shared" si="30"/>
        <v>Light</v>
      </c>
      <c r="P678" t="str">
        <f>_xlfn.XLOOKUP(OrdersTable[[#This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IF(_xlfn.XLOOKUP(orders!C679,customers!$A$2:$A$1001,customers!$C$2:$C$1001,,0)=0," ",_xlfn.XLOOKUP(orders!C679,customers!$A$2:$A$1001,customers!$C$2:$C$1001,,0))</f>
        <v>cpenwardenit@mlb.com</v>
      </c>
      <c r="H679" s="2" t="str">
        <f>_xlfn.XLOOKUP(C679,customers!$A$2:$A$1001,customers!$G$2:$G$1001,,0)</f>
        <v>Ireland</v>
      </c>
      <c r="I679" t="str">
        <f>_xlfn.XLOOKUP(D679,products!$A$2:$A$49,products!$B$2:$B$49,,0)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1"/>
        <v>43.650000000000006</v>
      </c>
      <c r="N679" t="str">
        <f t="shared" si="32"/>
        <v>Liberica</v>
      </c>
      <c r="O679" t="str">
        <f t="shared" si="30"/>
        <v>Medium</v>
      </c>
      <c r="P679" t="str">
        <f>_xlfn.XLOOKUP(OrdersTable[[#This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IF(_xlfn.XLOOKUP(orders!C680,customers!$A$2:$A$1001,customers!$C$2:$C$1001,,0)=0," ",_xlfn.XLOOKUP(orders!C680,customers!$A$2:$A$1001,customers!$C$2:$C$1001,,0))</f>
        <v>mmiddisiu@dmoz.org</v>
      </c>
      <c r="H680" s="2" t="str">
        <f>_xlfn.XLOOKUP(C680,customers!$A$2:$A$1001,customers!$G$2:$G$1001,,0)</f>
        <v>United States</v>
      </c>
      <c r="I680" t="str">
        <f>_xlfn.XLOOKUP(D680,products!$A$2:$A$49,products!$B$2:$B$49,,0)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1"/>
        <v>178.70999999999998</v>
      </c>
      <c r="N680" t="str">
        <f t="shared" si="32"/>
        <v>Arabica</v>
      </c>
      <c r="O680" t="str">
        <f t="shared" si="30"/>
        <v>Light</v>
      </c>
      <c r="P680" t="str">
        <f>_xlfn.XLOOKUP(OrdersTable[[#This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IF(_xlfn.XLOOKUP(orders!C681,customers!$A$2:$A$1001,customers!$C$2:$C$1001,,0)=0," ",_xlfn.XLOOKUP(orders!C681,customers!$A$2:$A$1001,customers!$C$2:$C$1001,,0))</f>
        <v>avairowiv@studiopress.com</v>
      </c>
      <c r="H681" s="2" t="str">
        <f>_xlfn.XLOOKUP(C681,customers!$A$2:$A$1001,customers!$G$2:$G$1001,,0)</f>
        <v>United Kingdom</v>
      </c>
      <c r="I681" t="str">
        <f>_xlfn.XLOOKUP(D681,products!$A$2:$A$49,products!$B$2:$B$49,,0)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1"/>
        <v>27.484999999999996</v>
      </c>
      <c r="N681" t="str">
        <f t="shared" si="32"/>
        <v>Robusta</v>
      </c>
      <c r="O681" t="str">
        <f t="shared" si="30"/>
        <v>Light</v>
      </c>
      <c r="P681" t="str">
        <f>_xlfn.XLOOKUP(OrdersTable[[#This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IF(_xlfn.XLOOKUP(orders!C682,customers!$A$2:$A$1001,customers!$C$2:$C$1001,,0)=0," ",_xlfn.XLOOKUP(orders!C682,customers!$A$2:$A$1001,customers!$C$2:$C$1001,,0))</f>
        <v>agoldieiw@goo.gl</v>
      </c>
      <c r="H682" s="2" t="str">
        <f>_xlfn.XLOOKUP(C682,customers!$A$2:$A$1001,customers!$G$2:$G$1001,,0)</f>
        <v>United States</v>
      </c>
      <c r="I682" t="str">
        <f>_xlfn.XLOOKUP(D682,products!$A$2:$A$49,products!$B$2:$B$49,,0)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1"/>
        <v>56.25</v>
      </c>
      <c r="N682" t="str">
        <f t="shared" si="32"/>
        <v>Arabica</v>
      </c>
      <c r="O682" t="str">
        <f t="shared" si="30"/>
        <v>Medium</v>
      </c>
      <c r="P682" t="str">
        <f>_xlfn.XLOOKUP(OrdersTable[[#This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IF(_xlfn.XLOOKUP(orders!C683,customers!$A$2:$A$1001,customers!$C$2:$C$1001,,0)=0," ",_xlfn.XLOOKUP(orders!C683,customers!$A$2:$A$1001,customers!$C$2:$C$1001,,0))</f>
        <v>nayrisix@t-online.de</v>
      </c>
      <c r="H683" s="2" t="str">
        <f>_xlfn.XLOOKUP(C683,customers!$A$2:$A$1001,customers!$G$2:$G$1001,,0)</f>
        <v>United Kingdom</v>
      </c>
      <c r="I683" t="str">
        <f>_xlfn.XLOOKUP(D683,products!$A$2:$A$49,products!$B$2:$B$49,,0)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1"/>
        <v>9.51</v>
      </c>
      <c r="N683" t="str">
        <f t="shared" si="32"/>
        <v>Liberica</v>
      </c>
      <c r="O683" t="str">
        <f t="shared" si="30"/>
        <v>Light</v>
      </c>
      <c r="P683" t="str">
        <f>_xlfn.XLOOKUP(OrdersTable[[#This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IF(_xlfn.XLOOKUP(orders!C684,customers!$A$2:$A$1001,customers!$C$2:$C$1001,,0)=0," ",_xlfn.XLOOKUP(orders!C684,customers!$A$2:$A$1001,customers!$C$2:$C$1001,,0))</f>
        <v>lbenediktovichiy@wunderground.com</v>
      </c>
      <c r="H684" s="2" t="str">
        <f>_xlfn.XLOOKUP(C684,customers!$A$2:$A$1001,customers!$G$2:$G$1001,,0)</f>
        <v>United States</v>
      </c>
      <c r="I684" t="str">
        <f>_xlfn.XLOOKUP(D684,products!$A$2:$A$49,products!$B$2:$B$49,,0)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1"/>
        <v>8.25</v>
      </c>
      <c r="N684" t="str">
        <f t="shared" si="32"/>
        <v>Excelsa</v>
      </c>
      <c r="O684" t="str">
        <f t="shared" si="30"/>
        <v>Medium</v>
      </c>
      <c r="P684" t="str">
        <f>_xlfn.XLOOKUP(OrdersTable[[#This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IF(_xlfn.XLOOKUP(orders!C685,customers!$A$2:$A$1001,customers!$C$2:$C$1001,,0)=0," ",_xlfn.XLOOKUP(orders!C685,customers!$A$2:$A$1001,customers!$C$2:$C$1001,,0))</f>
        <v>tjacobovitziz@cbc.ca</v>
      </c>
      <c r="H685" s="2" t="str">
        <f>_xlfn.XLOOKUP(C685,customers!$A$2:$A$1001,customers!$G$2:$G$1001,,0)</f>
        <v>United States</v>
      </c>
      <c r="I685" t="str">
        <f>_xlfn.XLOOKUP(D685,products!$A$2:$A$49,products!$B$2:$B$49,,0)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1"/>
        <v>46.62</v>
      </c>
      <c r="N685" t="str">
        <f t="shared" si="32"/>
        <v>Liberica</v>
      </c>
      <c r="O685" t="str">
        <f t="shared" si="30"/>
        <v>Dark</v>
      </c>
      <c r="P685" t="str">
        <f>_xlfn.XLOOKUP(OrdersTable[[#This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IF(_xlfn.XLOOKUP(orders!C686,customers!$A$2:$A$1001,customers!$C$2:$C$1001,,0)=0," ",_xlfn.XLOOKUP(orders!C686,customers!$A$2:$A$1001,customers!$C$2:$C$1001,,0))</f>
        <v xml:space="preserve"> </v>
      </c>
      <c r="H686" s="2" t="str">
        <f>_xlfn.XLOOKUP(C686,customers!$A$2:$A$1001,customers!$G$2:$G$1001,,0)</f>
        <v>United States</v>
      </c>
      <c r="I686" t="str">
        <f>_xlfn.XLOOKUP(D686,products!$A$2:$A$49,products!$B$2:$B$49,,0)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1"/>
        <v>71.699999999999989</v>
      </c>
      <c r="N686" t="str">
        <f t="shared" si="32"/>
        <v>Robusta</v>
      </c>
      <c r="O686" t="str">
        <f t="shared" si="30"/>
        <v>Light</v>
      </c>
      <c r="P686" t="str">
        <f>_xlfn.XLOOKUP(OrdersTable[[#This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IF(_xlfn.XLOOKUP(orders!C687,customers!$A$2:$A$1001,customers!$C$2:$C$1001,,0)=0," ",_xlfn.XLOOKUP(orders!C687,customers!$A$2:$A$1001,customers!$C$2:$C$1001,,0))</f>
        <v>jdruittj1@feedburner.com</v>
      </c>
      <c r="H687" s="2" t="str">
        <f>_xlfn.XLOOKUP(C687,customers!$A$2:$A$1001,customers!$G$2:$G$1001,,0)</f>
        <v>United States</v>
      </c>
      <c r="I687" t="str">
        <f>_xlfn.XLOOKUP(D687,products!$A$2:$A$49,products!$B$2:$B$49,,0)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1"/>
        <v>72.91</v>
      </c>
      <c r="N687" t="str">
        <f t="shared" si="32"/>
        <v>Liberica</v>
      </c>
      <c r="O687" t="str">
        <f t="shared" si="30"/>
        <v>Light</v>
      </c>
      <c r="P687" t="str">
        <f>_xlfn.XLOOKUP(OrdersTable[[#This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IF(_xlfn.XLOOKUP(orders!C688,customers!$A$2:$A$1001,customers!$C$2:$C$1001,,0)=0," ",_xlfn.XLOOKUP(orders!C688,customers!$A$2:$A$1001,customers!$C$2:$C$1001,,0))</f>
        <v>dshortallj2@wikipedia.org</v>
      </c>
      <c r="H688" s="2" t="str">
        <f>_xlfn.XLOOKUP(C688,customers!$A$2:$A$1001,customers!$G$2:$G$1001,,0)</f>
        <v>United States</v>
      </c>
      <c r="I688" t="str">
        <f>_xlfn.XLOOKUP(D688,products!$A$2:$A$49,products!$B$2:$B$49,,0)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1"/>
        <v>8.0549999999999997</v>
      </c>
      <c r="N688" t="str">
        <f t="shared" si="32"/>
        <v>Robusta</v>
      </c>
      <c r="O688" t="str">
        <f t="shared" si="30"/>
        <v>Dark</v>
      </c>
      <c r="P688" t="str">
        <f>_xlfn.XLOOKUP(OrdersTable[[#This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IF(_xlfn.XLOOKUP(orders!C689,customers!$A$2:$A$1001,customers!$C$2:$C$1001,,0)=0," ",_xlfn.XLOOKUP(orders!C689,customers!$A$2:$A$1001,customers!$C$2:$C$1001,,0))</f>
        <v>wcottierj3@cafepress.com</v>
      </c>
      <c r="H689" s="2" t="str">
        <f>_xlfn.XLOOKUP(C689,customers!$A$2:$A$1001,customers!$G$2:$G$1001,,0)</f>
        <v>United States</v>
      </c>
      <c r="I689" t="str">
        <f>_xlfn.XLOOKUP(D689,products!$A$2:$A$49,products!$B$2:$B$49,,0)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1"/>
        <v>16.5</v>
      </c>
      <c r="N689" t="str">
        <f t="shared" si="32"/>
        <v>Excelsa</v>
      </c>
      <c r="O689" t="str">
        <f t="shared" si="30"/>
        <v>Medium</v>
      </c>
      <c r="P689" t="str">
        <f>_xlfn.XLOOKUP(OrdersTable[[#This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IF(_xlfn.XLOOKUP(orders!C690,customers!$A$2:$A$1001,customers!$C$2:$C$1001,,0)=0," ",_xlfn.XLOOKUP(orders!C690,customers!$A$2:$A$1001,customers!$C$2:$C$1001,,0))</f>
        <v>kgrinstedj4@google.com.br</v>
      </c>
      <c r="H690" s="2" t="str">
        <f>_xlfn.XLOOKUP(C690,customers!$A$2:$A$1001,customers!$G$2:$G$1001,,0)</f>
        <v>Ireland</v>
      </c>
      <c r="I690" t="str">
        <f>_xlfn.XLOOKUP(D690,products!$A$2:$A$49,products!$B$2:$B$49,,0)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1"/>
        <v>64.75</v>
      </c>
      <c r="N690" t="str">
        <f t="shared" si="32"/>
        <v>Arabica</v>
      </c>
      <c r="O690" t="str">
        <f t="shared" si="30"/>
        <v>Light</v>
      </c>
      <c r="P690" t="str">
        <f>_xlfn.XLOOKUP(OrdersTable[[#This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IF(_xlfn.XLOOKUP(orders!C691,customers!$A$2:$A$1001,customers!$C$2:$C$1001,,0)=0," ",_xlfn.XLOOKUP(orders!C691,customers!$A$2:$A$1001,customers!$C$2:$C$1001,,0))</f>
        <v>dskynerj5@hubpages.com</v>
      </c>
      <c r="H691" s="2" t="str">
        <f>_xlfn.XLOOKUP(C691,customers!$A$2:$A$1001,customers!$G$2:$G$1001,,0)</f>
        <v>United States</v>
      </c>
      <c r="I691" t="str">
        <f>_xlfn.XLOOKUP(D691,products!$A$2:$A$49,products!$B$2:$B$49,,0)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1"/>
        <v>33.75</v>
      </c>
      <c r="N691" t="str">
        <f t="shared" si="32"/>
        <v>Arabica</v>
      </c>
      <c r="O691" t="str">
        <f t="shared" si="30"/>
        <v>Medium</v>
      </c>
      <c r="P691" t="str">
        <f>_xlfn.XLOOKUP(OrdersTable[[#This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IF(_xlfn.XLOOKUP(orders!C692,customers!$A$2:$A$1001,customers!$C$2:$C$1001,,0)=0," ",_xlfn.XLOOKUP(orders!C692,customers!$A$2:$A$1001,customers!$C$2:$C$1001,,0))</f>
        <v xml:space="preserve"> </v>
      </c>
      <c r="H692" s="2" t="str">
        <f>_xlfn.XLOOKUP(C692,customers!$A$2:$A$1001,customers!$G$2:$G$1001,,0)</f>
        <v>United States</v>
      </c>
      <c r="I692" t="str">
        <f>_xlfn.XLOOKUP(D692,products!$A$2:$A$49,products!$B$2:$B$49,,0)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1"/>
        <v>178.70999999999998</v>
      </c>
      <c r="N692" t="str">
        <f t="shared" si="32"/>
        <v>Liberica</v>
      </c>
      <c r="O692" t="str">
        <f t="shared" si="30"/>
        <v>Dark</v>
      </c>
      <c r="P692" t="str">
        <f>_xlfn.XLOOKUP(OrdersTable[[#This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IF(_xlfn.XLOOKUP(orders!C693,customers!$A$2:$A$1001,customers!$C$2:$C$1001,,0)=0," ",_xlfn.XLOOKUP(orders!C693,customers!$A$2:$A$1001,customers!$C$2:$C$1001,,0))</f>
        <v>jdymokeje@prnewswire.com</v>
      </c>
      <c r="H693" s="2" t="str">
        <f>_xlfn.XLOOKUP(C693,customers!$A$2:$A$1001,customers!$G$2:$G$1001,,0)</f>
        <v>Ireland</v>
      </c>
      <c r="I693" t="str">
        <f>_xlfn.XLOOKUP(D693,products!$A$2:$A$49,products!$B$2:$B$49,,0)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1"/>
        <v>22.5</v>
      </c>
      <c r="N693" t="str">
        <f t="shared" si="32"/>
        <v>Arabica</v>
      </c>
      <c r="O693" t="str">
        <f t="shared" si="30"/>
        <v>Medium</v>
      </c>
      <c r="P693" t="str">
        <f>_xlfn.XLOOKUP(OrdersTable[[#This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IF(_xlfn.XLOOKUP(orders!C694,customers!$A$2:$A$1001,customers!$C$2:$C$1001,,0)=0," ",_xlfn.XLOOKUP(orders!C694,customers!$A$2:$A$1001,customers!$C$2:$C$1001,,0))</f>
        <v>aweinmannj8@shinystat.com</v>
      </c>
      <c r="H694" s="2" t="str">
        <f>_xlfn.XLOOKUP(C694,customers!$A$2:$A$1001,customers!$G$2:$G$1001,,0)</f>
        <v>United States</v>
      </c>
      <c r="I694" t="str">
        <f>_xlfn.XLOOKUP(D694,products!$A$2:$A$49,products!$B$2:$B$49,,0)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1"/>
        <v>12.95</v>
      </c>
      <c r="N694" t="str">
        <f t="shared" si="32"/>
        <v>Liberica</v>
      </c>
      <c r="O694" t="str">
        <f t="shared" si="30"/>
        <v>Dark</v>
      </c>
      <c r="P694" t="str">
        <f>_xlfn.XLOOKUP(OrdersTable[[#This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IF(_xlfn.XLOOKUP(orders!C695,customers!$A$2:$A$1001,customers!$C$2:$C$1001,,0)=0," ",_xlfn.XLOOKUP(orders!C695,customers!$A$2:$A$1001,customers!$C$2:$C$1001,,0))</f>
        <v>eandriessenj9@europa.eu</v>
      </c>
      <c r="H695" s="2" t="str">
        <f>_xlfn.XLOOKUP(C695,customers!$A$2:$A$1001,customers!$G$2:$G$1001,,0)</f>
        <v>United States</v>
      </c>
      <c r="I695" t="str">
        <f>_xlfn.XLOOKUP(D695,products!$A$2:$A$49,products!$B$2:$B$49,,0)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1"/>
        <v>51.749999999999993</v>
      </c>
      <c r="N695" t="str">
        <f t="shared" si="32"/>
        <v>Arabica</v>
      </c>
      <c r="O695" t="str">
        <f t="shared" si="30"/>
        <v>Medium</v>
      </c>
      <c r="P695" t="str">
        <f>_xlfn.XLOOKUP(OrdersTable[[#This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IF(_xlfn.XLOOKUP(orders!C696,customers!$A$2:$A$1001,customers!$C$2:$C$1001,,0)=0," ",_xlfn.XLOOKUP(orders!C696,customers!$A$2:$A$1001,customers!$C$2:$C$1001,,0))</f>
        <v>rdeaconsonja@archive.org</v>
      </c>
      <c r="H696" s="2" t="str">
        <f>_xlfn.XLOOKUP(C696,customers!$A$2:$A$1001,customers!$G$2:$G$1001,,0)</f>
        <v>United States</v>
      </c>
      <c r="I696" t="str">
        <f>_xlfn.XLOOKUP(D696,products!$A$2:$A$49,products!$B$2:$B$49,,0)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1"/>
        <v>36.450000000000003</v>
      </c>
      <c r="N696" t="str">
        <f t="shared" si="32"/>
        <v>Excelsa</v>
      </c>
      <c r="O696" t="str">
        <f t="shared" si="30"/>
        <v>Dark</v>
      </c>
      <c r="P696" t="str">
        <f>_xlfn.XLOOKUP(OrdersTable[[#This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IF(_xlfn.XLOOKUP(orders!C697,customers!$A$2:$A$1001,customers!$C$2:$C$1001,,0)=0," ",_xlfn.XLOOKUP(orders!C697,customers!$A$2:$A$1001,customers!$C$2:$C$1001,,0))</f>
        <v>dcarojb@twitter.com</v>
      </c>
      <c r="H697" s="2" t="str">
        <f>_xlfn.XLOOKUP(C697,customers!$A$2:$A$1001,customers!$G$2:$G$1001,,0)</f>
        <v>United States</v>
      </c>
      <c r="I697" t="str">
        <f>_xlfn.XLOOKUP(D697,products!$A$2:$A$49,products!$B$2:$B$49,,0)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1"/>
        <v>182.27499999999998</v>
      </c>
      <c r="N697" t="str">
        <f t="shared" si="32"/>
        <v>Liberica</v>
      </c>
      <c r="O697" t="str">
        <f t="shared" si="30"/>
        <v>Light</v>
      </c>
      <c r="P697" t="str">
        <f>_xlfn.XLOOKUP(OrdersTable[[#This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IF(_xlfn.XLOOKUP(orders!C698,customers!$A$2:$A$1001,customers!$C$2:$C$1001,,0)=0," ",_xlfn.XLOOKUP(orders!C698,customers!$A$2:$A$1001,customers!$C$2:$C$1001,,0))</f>
        <v>jbluckjc@imageshack.us</v>
      </c>
      <c r="H698" s="2" t="str">
        <f>_xlfn.XLOOKUP(C698,customers!$A$2:$A$1001,customers!$G$2:$G$1001,,0)</f>
        <v>United States</v>
      </c>
      <c r="I698" t="str">
        <f>_xlfn.XLOOKUP(D698,products!$A$2:$A$49,products!$B$2:$B$49,,0)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1"/>
        <v>31.08</v>
      </c>
      <c r="N698" t="str">
        <f t="shared" si="32"/>
        <v>Liberica</v>
      </c>
      <c r="O698" t="str">
        <f t="shared" si="30"/>
        <v>Dark</v>
      </c>
      <c r="P698" t="str">
        <f>_xlfn.XLOOKUP(OrdersTable[[#This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IF(_xlfn.XLOOKUP(orders!C699,customers!$A$2:$A$1001,customers!$C$2:$C$1001,,0)=0," ",_xlfn.XLOOKUP(orders!C699,customers!$A$2:$A$1001,customers!$C$2:$C$1001,,0))</f>
        <v xml:space="preserve"> </v>
      </c>
      <c r="H699" s="2" t="str">
        <f>_xlfn.XLOOKUP(C699,customers!$A$2:$A$1001,customers!$G$2:$G$1001,,0)</f>
        <v>Ireland</v>
      </c>
      <c r="I699" t="str">
        <f>_xlfn.XLOOKUP(D699,products!$A$2:$A$49,products!$B$2:$B$49,,0)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1"/>
        <v>20.25</v>
      </c>
      <c r="N699" t="str">
        <f t="shared" si="32"/>
        <v>Arabica</v>
      </c>
      <c r="O699" t="str">
        <f t="shared" si="30"/>
        <v>Medium</v>
      </c>
      <c r="P699" t="str">
        <f>_xlfn.XLOOKUP(OrdersTable[[#This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IF(_xlfn.XLOOKUP(orders!C700,customers!$A$2:$A$1001,customers!$C$2:$C$1001,,0)=0," ",_xlfn.XLOOKUP(orders!C700,customers!$A$2:$A$1001,customers!$C$2:$C$1001,,0))</f>
        <v>jdymokeje@prnewswire.com</v>
      </c>
      <c r="H700" s="2" t="str">
        <f>_xlfn.XLOOKUP(C700,customers!$A$2:$A$1001,customers!$G$2:$G$1001,,0)</f>
        <v>Ireland</v>
      </c>
      <c r="I700" t="str">
        <f>_xlfn.XLOOKUP(D700,products!$A$2:$A$49,products!$B$2:$B$49,,0)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1"/>
        <v>25.9</v>
      </c>
      <c r="N700" t="str">
        <f t="shared" si="32"/>
        <v>Liberica</v>
      </c>
      <c r="O700" t="str">
        <f t="shared" si="30"/>
        <v>Dark</v>
      </c>
      <c r="P700" t="str">
        <f>_xlfn.XLOOKUP(OrdersTable[[#This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IF(_xlfn.XLOOKUP(orders!C701,customers!$A$2:$A$1001,customers!$C$2:$C$1001,,0)=0," ",_xlfn.XLOOKUP(orders!C701,customers!$A$2:$A$1001,customers!$C$2:$C$1001,,0))</f>
        <v>otadmanjf@ft.com</v>
      </c>
      <c r="H701" s="2" t="str">
        <f>_xlfn.XLOOKUP(C701,customers!$A$2:$A$1001,customers!$G$2:$G$1001,,0)</f>
        <v>United States</v>
      </c>
      <c r="I701" t="str">
        <f>_xlfn.XLOOKUP(D701,products!$A$2:$A$49,products!$B$2:$B$49,,0)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1"/>
        <v>23.88</v>
      </c>
      <c r="N701" t="str">
        <f t="shared" si="32"/>
        <v>Arabica</v>
      </c>
      <c r="O701" t="str">
        <f t="shared" si="30"/>
        <v>Dark</v>
      </c>
      <c r="P701" t="str">
        <f>_xlfn.XLOOKUP(OrdersTable[[#This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IF(_xlfn.XLOOKUP(orders!C702,customers!$A$2:$A$1001,customers!$C$2:$C$1001,,0)=0," ",_xlfn.XLOOKUP(orders!C702,customers!$A$2:$A$1001,customers!$C$2:$C$1001,,0))</f>
        <v>bguddejg@dailymotion.com</v>
      </c>
      <c r="H702" s="2" t="str">
        <f>_xlfn.XLOOKUP(C702,customers!$A$2:$A$1001,customers!$G$2:$G$1001,,0)</f>
        <v>United States</v>
      </c>
      <c r="I702" t="str">
        <f>_xlfn.XLOOKUP(D702,products!$A$2:$A$49,products!$B$2:$B$49,,0)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1"/>
        <v>19.02</v>
      </c>
      <c r="N702" t="str">
        <f t="shared" si="32"/>
        <v>Liberica</v>
      </c>
      <c r="O702" t="str">
        <f t="shared" si="30"/>
        <v>Light</v>
      </c>
      <c r="P702" t="str">
        <f>_xlfn.XLOOKUP(OrdersTable[[#This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IF(_xlfn.XLOOKUP(orders!C703,customers!$A$2:$A$1001,customers!$C$2:$C$1001,,0)=0," ",_xlfn.XLOOKUP(orders!C703,customers!$A$2:$A$1001,customers!$C$2:$C$1001,,0))</f>
        <v>nsictornesjh@buzzfeed.com</v>
      </c>
      <c r="H703" s="2" t="str">
        <f>_xlfn.XLOOKUP(C703,customers!$A$2:$A$1001,customers!$G$2:$G$1001,,0)</f>
        <v>Ireland</v>
      </c>
      <c r="I703" t="str">
        <f>_xlfn.XLOOKUP(D703,products!$A$2:$A$49,products!$B$2:$B$49,,0)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1"/>
        <v>29.849999999999998</v>
      </c>
      <c r="N703" t="str">
        <f t="shared" si="32"/>
        <v>Arabica</v>
      </c>
      <c r="O703" t="str">
        <f t="shared" si="30"/>
        <v>Dark</v>
      </c>
      <c r="P703" t="str">
        <f>_xlfn.XLOOKUP(OrdersTable[[#This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IF(_xlfn.XLOOKUP(orders!C704,customers!$A$2:$A$1001,customers!$C$2:$C$1001,,0)=0," ",_xlfn.XLOOKUP(orders!C704,customers!$A$2:$A$1001,customers!$C$2:$C$1001,,0))</f>
        <v>vdunningji@independent.co.uk</v>
      </c>
      <c r="H704" s="2" t="str">
        <f>_xlfn.XLOOKUP(C704,customers!$A$2:$A$1001,customers!$G$2:$G$1001,,0)</f>
        <v>United States</v>
      </c>
      <c r="I704" t="str">
        <f>_xlfn.XLOOKUP(D704,products!$A$2:$A$49,products!$B$2:$B$49,,0)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1"/>
        <v>7.77</v>
      </c>
      <c r="N704" t="str">
        <f t="shared" si="32"/>
        <v>Arabica</v>
      </c>
      <c r="O704" t="str">
        <f t="shared" si="30"/>
        <v>Light</v>
      </c>
      <c r="P704" t="str">
        <f>_xlfn.XLOOKUP(OrdersTable[[#This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IF(_xlfn.XLOOKUP(orders!C705,customers!$A$2:$A$1001,customers!$C$2:$C$1001,,0)=0," ",_xlfn.XLOOKUP(orders!C705,customers!$A$2:$A$1001,customers!$C$2:$C$1001,,0))</f>
        <v xml:space="preserve"> </v>
      </c>
      <c r="H705" s="2" t="str">
        <f>_xlfn.XLOOKUP(C705,customers!$A$2:$A$1001,customers!$G$2:$G$1001,,0)</f>
        <v>Ireland</v>
      </c>
      <c r="I705" t="str">
        <f>_xlfn.XLOOKUP(D705,products!$A$2:$A$49,products!$B$2:$B$49,,0)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1"/>
        <v>119.13999999999999</v>
      </c>
      <c r="N705" t="str">
        <f t="shared" si="32"/>
        <v>Liberica</v>
      </c>
      <c r="O705" t="str">
        <f t="shared" si="30"/>
        <v>Dark</v>
      </c>
      <c r="P705" t="str">
        <f>_xlfn.XLOOKUP(OrdersTable[[#This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IF(_xlfn.XLOOKUP(orders!C706,customers!$A$2:$A$1001,customers!$C$2:$C$1001,,0)=0," ",_xlfn.XLOOKUP(orders!C706,customers!$A$2:$A$1001,customers!$C$2:$C$1001,,0))</f>
        <v xml:space="preserve"> </v>
      </c>
      <c r="H706" s="2" t="str">
        <f>_xlfn.XLOOKUP(C706,customers!$A$2:$A$1001,customers!$G$2:$G$1001,,0)</f>
        <v>United States</v>
      </c>
      <c r="I706" t="str">
        <f>_xlfn.XLOOKUP(D706,products!$A$2:$A$49,products!$B$2:$B$49,,0)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1"/>
        <v>21.87</v>
      </c>
      <c r="N706" t="str">
        <f t="shared" si="32"/>
        <v>Excelsa</v>
      </c>
      <c r="O706" t="str">
        <f t="shared" ref="O706:O769" si="33">IF(J706="M","Medium",IF(J706="L","Light",IF(J706="D","Dark","")))</f>
        <v>Dark</v>
      </c>
      <c r="P706" t="str">
        <f>_xlfn.XLOOKUP(OrdersTable[[#This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IF(_xlfn.XLOOKUP(orders!C707,customers!$A$2:$A$1001,customers!$C$2:$C$1001,,0)=0," ",_xlfn.XLOOKUP(orders!C707,customers!$A$2:$A$1001,customers!$C$2:$C$1001,,0))</f>
        <v>sgehringjl@gnu.org</v>
      </c>
      <c r="H707" s="2" t="str">
        <f>_xlfn.XLOOKUP(C707,customers!$A$2:$A$1001,customers!$G$2:$G$1001,,0)</f>
        <v>United States</v>
      </c>
      <c r="I707" t="str">
        <f>_xlfn.XLOOKUP(D707,products!$A$2:$A$49,products!$B$2:$B$49,,0)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4">SUM(L707*E707)</f>
        <v>17.82</v>
      </c>
      <c r="N707" t="str">
        <f t="shared" ref="N707:N770" si="35">IF(I707="Rob","Robusta",IF(I707="Exc","Excelsa",IF(I707="Ara","Arabica",IF(I707="Lib","Liberica"))))</f>
        <v>Excelsa</v>
      </c>
      <c r="O707" t="str">
        <f t="shared" si="33"/>
        <v>Light</v>
      </c>
      <c r="P707" t="str">
        <f>_xlfn.XLOOKUP(OrdersTable[[#This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IF(_xlfn.XLOOKUP(orders!C708,customers!$A$2:$A$1001,customers!$C$2:$C$1001,,0)=0," ",_xlfn.XLOOKUP(orders!C708,customers!$A$2:$A$1001,customers!$C$2:$C$1001,,0))</f>
        <v>bfallowesjm@purevolume.com</v>
      </c>
      <c r="H708" s="2" t="str">
        <f>_xlfn.XLOOKUP(C708,customers!$A$2:$A$1001,customers!$G$2:$G$1001,,0)</f>
        <v>United States</v>
      </c>
      <c r="I708" t="str">
        <f>_xlfn.XLOOKUP(D708,products!$A$2:$A$49,products!$B$2:$B$49,,0)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4"/>
        <v>12.375</v>
      </c>
      <c r="N708" t="str">
        <f t="shared" si="35"/>
        <v>Excelsa</v>
      </c>
      <c r="O708" t="str">
        <f t="shared" si="33"/>
        <v>Medium</v>
      </c>
      <c r="P708" t="str">
        <f>_xlfn.XLOOKUP(OrdersTable[[#This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IF(_xlfn.XLOOKUP(orders!C709,customers!$A$2:$A$1001,customers!$C$2:$C$1001,,0)=0," ",_xlfn.XLOOKUP(orders!C709,customers!$A$2:$A$1001,customers!$C$2:$C$1001,,0))</f>
        <v xml:space="preserve"> </v>
      </c>
      <c r="H709" s="2" t="str">
        <f>_xlfn.XLOOKUP(C709,customers!$A$2:$A$1001,customers!$G$2:$G$1001,,0)</f>
        <v>Ireland</v>
      </c>
      <c r="I709" t="str">
        <f>_xlfn.XLOOKUP(D709,products!$A$2:$A$49,products!$B$2:$B$49,,0)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4"/>
        <v>25.9</v>
      </c>
      <c r="N709" t="str">
        <f t="shared" si="35"/>
        <v>Liberica</v>
      </c>
      <c r="O709" t="str">
        <f t="shared" si="33"/>
        <v>Dark</v>
      </c>
      <c r="P709" t="str">
        <f>_xlfn.XLOOKUP(OrdersTable[[#This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IF(_xlfn.XLOOKUP(orders!C710,customers!$A$2:$A$1001,customers!$C$2:$C$1001,,0)=0," ",_xlfn.XLOOKUP(orders!C710,customers!$A$2:$A$1001,customers!$C$2:$C$1001,,0))</f>
        <v>sdejo@newsvine.com</v>
      </c>
      <c r="H710" s="2" t="str">
        <f>_xlfn.XLOOKUP(C710,customers!$A$2:$A$1001,customers!$G$2:$G$1001,,0)</f>
        <v>United States</v>
      </c>
      <c r="I710" t="str">
        <f>_xlfn.XLOOKUP(D710,products!$A$2:$A$49,products!$B$2:$B$49,,0)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4"/>
        <v>13.5</v>
      </c>
      <c r="N710" t="str">
        <f t="shared" si="35"/>
        <v>Arabica</v>
      </c>
      <c r="O710" t="str">
        <f t="shared" si="33"/>
        <v>Medium</v>
      </c>
      <c r="P710" t="str">
        <f>_xlfn.XLOOKUP(OrdersTable[[#This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IF(_xlfn.XLOOKUP(orders!C711,customers!$A$2:$A$1001,customers!$C$2:$C$1001,,0)=0," ",_xlfn.XLOOKUP(orders!C711,customers!$A$2:$A$1001,customers!$C$2:$C$1001,,0))</f>
        <v xml:space="preserve"> </v>
      </c>
      <c r="H711" s="2" t="str">
        <f>_xlfn.XLOOKUP(C711,customers!$A$2:$A$1001,customers!$G$2:$G$1001,,0)</f>
        <v>United States</v>
      </c>
      <c r="I711" t="str">
        <f>_xlfn.XLOOKUP(D711,products!$A$2:$A$49,products!$B$2:$B$49,,0)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4"/>
        <v>17.82</v>
      </c>
      <c r="N711" t="str">
        <f t="shared" si="35"/>
        <v>Excelsa</v>
      </c>
      <c r="O711" t="str">
        <f t="shared" si="33"/>
        <v>Light</v>
      </c>
      <c r="P711" t="str">
        <f>_xlfn.XLOOKUP(OrdersTable[[#This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IF(_xlfn.XLOOKUP(orders!C712,customers!$A$2:$A$1001,customers!$C$2:$C$1001,,0)=0," ",_xlfn.XLOOKUP(orders!C712,customers!$A$2:$A$1001,customers!$C$2:$C$1001,,0))</f>
        <v>scountjq@nba.com</v>
      </c>
      <c r="H712" s="2" t="str">
        <f>_xlfn.XLOOKUP(C712,customers!$A$2:$A$1001,customers!$G$2:$G$1001,,0)</f>
        <v>United States</v>
      </c>
      <c r="I712" t="str">
        <f>_xlfn.XLOOKUP(D712,products!$A$2:$A$49,products!$B$2:$B$49,,0)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4"/>
        <v>24.75</v>
      </c>
      <c r="N712" t="str">
        <f t="shared" si="35"/>
        <v>Excelsa</v>
      </c>
      <c r="O712" t="str">
        <f t="shared" si="33"/>
        <v>Medium</v>
      </c>
      <c r="P712" t="str">
        <f>_xlfn.XLOOKUP(OrdersTable[[#This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IF(_xlfn.XLOOKUP(orders!C713,customers!$A$2:$A$1001,customers!$C$2:$C$1001,,0)=0," ",_xlfn.XLOOKUP(orders!C713,customers!$A$2:$A$1001,customers!$C$2:$C$1001,,0))</f>
        <v>sraglesjr@blogtalkradio.com</v>
      </c>
      <c r="H713" s="2" t="str">
        <f>_xlfn.XLOOKUP(C713,customers!$A$2:$A$1001,customers!$G$2:$G$1001,,0)</f>
        <v>United States</v>
      </c>
      <c r="I713" t="str">
        <f>_xlfn.XLOOKUP(D713,products!$A$2:$A$49,products!$B$2:$B$49,,0)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4"/>
        <v>17.91</v>
      </c>
      <c r="N713" t="str">
        <f t="shared" si="35"/>
        <v>Robusta</v>
      </c>
      <c r="O713" t="str">
        <f t="shared" si="33"/>
        <v>Medium</v>
      </c>
      <c r="P713" t="str">
        <f>_xlfn.XLOOKUP(OrdersTable[[#This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IF(_xlfn.XLOOKUP(orders!C714,customers!$A$2:$A$1001,customers!$C$2:$C$1001,,0)=0," ",_xlfn.XLOOKUP(orders!C714,customers!$A$2:$A$1001,customers!$C$2:$C$1001,,0))</f>
        <v xml:space="preserve"> </v>
      </c>
      <c r="H714" s="2" t="str">
        <f>_xlfn.XLOOKUP(C714,customers!$A$2:$A$1001,customers!$G$2:$G$1001,,0)</f>
        <v>United Kingdom</v>
      </c>
      <c r="I714" t="str">
        <f>_xlfn.XLOOKUP(D714,products!$A$2:$A$49,products!$B$2:$B$49,,0)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4"/>
        <v>16.5</v>
      </c>
      <c r="N714" t="str">
        <f t="shared" si="35"/>
        <v>Excelsa</v>
      </c>
      <c r="O714" t="str">
        <f t="shared" si="33"/>
        <v>Medium</v>
      </c>
      <c r="P714" t="str">
        <f>_xlfn.XLOOKUP(OrdersTable[[#This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IF(_xlfn.XLOOKUP(orders!C715,customers!$A$2:$A$1001,customers!$C$2:$C$1001,,0)=0," ",_xlfn.XLOOKUP(orders!C715,customers!$A$2:$A$1001,customers!$C$2:$C$1001,,0))</f>
        <v>sbruunjt@blogtalkradio.com</v>
      </c>
      <c r="H715" s="2" t="str">
        <f>_xlfn.XLOOKUP(C715,customers!$A$2:$A$1001,customers!$G$2:$G$1001,,0)</f>
        <v>United States</v>
      </c>
      <c r="I715" t="str">
        <f>_xlfn.XLOOKUP(D715,products!$A$2:$A$49,products!$B$2:$B$49,,0)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4"/>
        <v>2.9849999999999999</v>
      </c>
      <c r="N715" t="str">
        <f t="shared" si="35"/>
        <v>Robusta</v>
      </c>
      <c r="O715" t="str">
        <f t="shared" si="33"/>
        <v>Medium</v>
      </c>
      <c r="P715" t="str">
        <f>_xlfn.XLOOKUP(OrdersTable[[#This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IF(_xlfn.XLOOKUP(orders!C716,customers!$A$2:$A$1001,customers!$C$2:$C$1001,,0)=0," ",_xlfn.XLOOKUP(orders!C716,customers!$A$2:$A$1001,customers!$C$2:$C$1001,,0))</f>
        <v>aplluju@dagondesign.com</v>
      </c>
      <c r="H716" s="2" t="str">
        <f>_xlfn.XLOOKUP(C716,customers!$A$2:$A$1001,customers!$G$2:$G$1001,,0)</f>
        <v>Ireland</v>
      </c>
      <c r="I716" t="str">
        <f>_xlfn.XLOOKUP(D716,products!$A$2:$A$49,products!$B$2:$B$49,,0)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4"/>
        <v>14.58</v>
      </c>
      <c r="N716" t="str">
        <f t="shared" si="35"/>
        <v>Excelsa</v>
      </c>
      <c r="O716" t="str">
        <f t="shared" si="33"/>
        <v>Dark</v>
      </c>
      <c r="P716" t="str">
        <f>_xlfn.XLOOKUP(OrdersTable[[#This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IF(_xlfn.XLOOKUP(orders!C717,customers!$A$2:$A$1001,customers!$C$2:$C$1001,,0)=0," ",_xlfn.XLOOKUP(orders!C717,customers!$A$2:$A$1001,customers!$C$2:$C$1001,,0))</f>
        <v>gcornierjv@techcrunch.com</v>
      </c>
      <c r="H717" s="2" t="str">
        <f>_xlfn.XLOOKUP(C717,customers!$A$2:$A$1001,customers!$G$2:$G$1001,,0)</f>
        <v>United States</v>
      </c>
      <c r="I717" t="str">
        <f>_xlfn.XLOOKUP(D717,products!$A$2:$A$49,products!$B$2:$B$49,,0)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4"/>
        <v>89.1</v>
      </c>
      <c r="N717" t="str">
        <f t="shared" si="35"/>
        <v>Excelsa</v>
      </c>
      <c r="O717" t="str">
        <f t="shared" si="33"/>
        <v>Light</v>
      </c>
      <c r="P717" t="str">
        <f>_xlfn.XLOOKUP(OrdersTable[[#This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IF(_xlfn.XLOOKUP(orders!C718,customers!$A$2:$A$1001,customers!$C$2:$C$1001,,0)=0," ",_xlfn.XLOOKUP(orders!C718,customers!$A$2:$A$1001,customers!$C$2:$C$1001,,0))</f>
        <v>jdymokeje@prnewswire.com</v>
      </c>
      <c r="H718" s="2" t="str">
        <f>_xlfn.XLOOKUP(C718,customers!$A$2:$A$1001,customers!$G$2:$G$1001,,0)</f>
        <v>Ireland</v>
      </c>
      <c r="I718" t="str">
        <f>_xlfn.XLOOKUP(D718,products!$A$2:$A$49,products!$B$2:$B$49,,0)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4"/>
        <v>35.849999999999994</v>
      </c>
      <c r="N718" t="str">
        <f t="shared" si="35"/>
        <v>Robusta</v>
      </c>
      <c r="O718" t="str">
        <f t="shared" si="33"/>
        <v>Light</v>
      </c>
      <c r="P718" t="str">
        <f>_xlfn.XLOOKUP(OrdersTable[[#This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IF(_xlfn.XLOOKUP(orders!C719,customers!$A$2:$A$1001,customers!$C$2:$C$1001,,0)=0," ",_xlfn.XLOOKUP(orders!C719,customers!$A$2:$A$1001,customers!$C$2:$C$1001,,0))</f>
        <v>wharvisonjx@gizmodo.com</v>
      </c>
      <c r="H719" s="2" t="str">
        <f>_xlfn.XLOOKUP(C719,customers!$A$2:$A$1001,customers!$G$2:$G$1001,,0)</f>
        <v>United States</v>
      </c>
      <c r="I719" t="str">
        <f>_xlfn.XLOOKUP(D719,products!$A$2:$A$49,products!$B$2:$B$49,,0)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4"/>
        <v>68.655000000000001</v>
      </c>
      <c r="N719" t="str">
        <f t="shared" si="35"/>
        <v>Arabica</v>
      </c>
      <c r="O719" t="str">
        <f t="shared" si="33"/>
        <v>Dark</v>
      </c>
      <c r="P719" t="str">
        <f>_xlfn.XLOOKUP(OrdersTable[[#This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IF(_xlfn.XLOOKUP(orders!C720,customers!$A$2:$A$1001,customers!$C$2:$C$1001,,0)=0," ",_xlfn.XLOOKUP(orders!C720,customers!$A$2:$A$1001,customers!$C$2:$C$1001,,0))</f>
        <v>dheafordjy@twitpic.com</v>
      </c>
      <c r="H720" s="2" t="str">
        <f>_xlfn.XLOOKUP(C720,customers!$A$2:$A$1001,customers!$G$2:$G$1001,,0)</f>
        <v>United States</v>
      </c>
      <c r="I720" t="str">
        <f>_xlfn.XLOOKUP(D720,products!$A$2:$A$49,products!$B$2:$B$49,,0)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4"/>
        <v>38.849999999999994</v>
      </c>
      <c r="N720" t="str">
        <f t="shared" si="35"/>
        <v>Liberica</v>
      </c>
      <c r="O720" t="str">
        <f t="shared" si="33"/>
        <v>Dark</v>
      </c>
      <c r="P720" t="str">
        <f>_xlfn.XLOOKUP(OrdersTable[[#This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IF(_xlfn.XLOOKUP(orders!C721,customers!$A$2:$A$1001,customers!$C$2:$C$1001,,0)=0," ",_xlfn.XLOOKUP(orders!C721,customers!$A$2:$A$1001,customers!$C$2:$C$1001,,0))</f>
        <v>gfanthamjz@hexun.com</v>
      </c>
      <c r="H721" s="2" t="str">
        <f>_xlfn.XLOOKUP(C721,customers!$A$2:$A$1001,customers!$G$2:$G$1001,,0)</f>
        <v>United States</v>
      </c>
      <c r="I721" t="str">
        <f>_xlfn.XLOOKUP(D721,products!$A$2:$A$49,products!$B$2:$B$49,,0)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4"/>
        <v>79.25</v>
      </c>
      <c r="N721" t="str">
        <f t="shared" si="35"/>
        <v>Liberica</v>
      </c>
      <c r="O721" t="str">
        <f t="shared" si="33"/>
        <v>Light</v>
      </c>
      <c r="P721" t="str">
        <f>_xlfn.XLOOKUP(OrdersTable[[#This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IF(_xlfn.XLOOKUP(orders!C722,customers!$A$2:$A$1001,customers!$C$2:$C$1001,,0)=0," ",_xlfn.XLOOKUP(orders!C722,customers!$A$2:$A$1001,customers!$C$2:$C$1001,,0))</f>
        <v>rcrookshanksk0@unc.edu</v>
      </c>
      <c r="H722" s="2" t="str">
        <f>_xlfn.XLOOKUP(C722,customers!$A$2:$A$1001,customers!$G$2:$G$1001,,0)</f>
        <v>United States</v>
      </c>
      <c r="I722" t="str">
        <f>_xlfn.XLOOKUP(D722,products!$A$2:$A$49,products!$B$2:$B$49,,0)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4"/>
        <v>36.450000000000003</v>
      </c>
      <c r="N722" t="str">
        <f t="shared" si="35"/>
        <v>Excelsa</v>
      </c>
      <c r="O722" t="str">
        <f t="shared" si="33"/>
        <v>Dark</v>
      </c>
      <c r="P722" t="str">
        <f>_xlfn.XLOOKUP(OrdersTable[[#This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IF(_xlfn.XLOOKUP(orders!C723,customers!$A$2:$A$1001,customers!$C$2:$C$1001,,0)=0," ",_xlfn.XLOOKUP(orders!C723,customers!$A$2:$A$1001,customers!$C$2:$C$1001,,0))</f>
        <v>nleakek1@cmu.edu</v>
      </c>
      <c r="H723" s="2" t="str">
        <f>_xlfn.XLOOKUP(C723,customers!$A$2:$A$1001,customers!$G$2:$G$1001,,0)</f>
        <v>United States</v>
      </c>
      <c r="I723" t="str">
        <f>_xlfn.XLOOKUP(D723,products!$A$2:$A$49,products!$B$2:$B$49,,0)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4"/>
        <v>8.9550000000000001</v>
      </c>
      <c r="N723" t="str">
        <f t="shared" si="35"/>
        <v>Robusta</v>
      </c>
      <c r="O723" t="str">
        <f t="shared" si="33"/>
        <v>Medium</v>
      </c>
      <c r="P723" t="str">
        <f>_xlfn.XLOOKUP(OrdersTable[[#This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IF(_xlfn.XLOOKUP(orders!C724,customers!$A$2:$A$1001,customers!$C$2:$C$1001,,0)=0," ",_xlfn.XLOOKUP(orders!C724,customers!$A$2:$A$1001,customers!$C$2:$C$1001,,0))</f>
        <v xml:space="preserve"> </v>
      </c>
      <c r="H724" s="2" t="str">
        <f>_xlfn.XLOOKUP(C724,customers!$A$2:$A$1001,customers!$G$2:$G$1001,,0)</f>
        <v>United States</v>
      </c>
      <c r="I724" t="str">
        <f>_xlfn.XLOOKUP(D724,products!$A$2:$A$49,products!$B$2:$B$49,,0)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4"/>
        <v>24.3</v>
      </c>
      <c r="N724" t="str">
        <f t="shared" si="35"/>
        <v>Excelsa</v>
      </c>
      <c r="O724" t="str">
        <f t="shared" si="33"/>
        <v>Dark</v>
      </c>
      <c r="P724" t="str">
        <f>_xlfn.XLOOKUP(OrdersTable[[#This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IF(_xlfn.XLOOKUP(orders!C725,customers!$A$2:$A$1001,customers!$C$2:$C$1001,,0)=0," ",_xlfn.XLOOKUP(orders!C725,customers!$A$2:$A$1001,customers!$C$2:$C$1001,,0))</f>
        <v>geilhersenk3@networksolutions.com</v>
      </c>
      <c r="H725" s="2" t="str">
        <f>_xlfn.XLOOKUP(C725,customers!$A$2:$A$1001,customers!$G$2:$G$1001,,0)</f>
        <v>United States</v>
      </c>
      <c r="I725" t="str">
        <f>_xlfn.XLOOKUP(D725,products!$A$2:$A$49,products!$B$2:$B$49,,0)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4"/>
        <v>63.249999999999993</v>
      </c>
      <c r="N725" t="str">
        <f t="shared" si="35"/>
        <v>Excelsa</v>
      </c>
      <c r="O725" t="str">
        <f t="shared" si="33"/>
        <v>Medium</v>
      </c>
      <c r="P725" t="str">
        <f>_xlfn.XLOOKUP(OrdersTable[[#This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IF(_xlfn.XLOOKUP(orders!C726,customers!$A$2:$A$1001,customers!$C$2:$C$1001,,0)=0," ",_xlfn.XLOOKUP(orders!C726,customers!$A$2:$A$1001,customers!$C$2:$C$1001,,0))</f>
        <v xml:space="preserve"> </v>
      </c>
      <c r="H726" s="2" t="str">
        <f>_xlfn.XLOOKUP(C726,customers!$A$2:$A$1001,customers!$G$2:$G$1001,,0)</f>
        <v>United States</v>
      </c>
      <c r="I726" t="str">
        <f>_xlfn.XLOOKUP(D726,products!$A$2:$A$49,products!$B$2:$B$49,,0)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4"/>
        <v>6.75</v>
      </c>
      <c r="N726" t="str">
        <f t="shared" si="35"/>
        <v>Arabica</v>
      </c>
      <c r="O726" t="str">
        <f t="shared" si="33"/>
        <v>Medium</v>
      </c>
      <c r="P726" t="str">
        <f>_xlfn.XLOOKUP(OrdersTable[[#This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IF(_xlfn.XLOOKUP(orders!C727,customers!$A$2:$A$1001,customers!$C$2:$C$1001,,0)=0," ",_xlfn.XLOOKUP(orders!C727,customers!$A$2:$A$1001,customers!$C$2:$C$1001,,0))</f>
        <v>caleixok5@globo.com</v>
      </c>
      <c r="H727" s="2" t="str">
        <f>_xlfn.XLOOKUP(C727,customers!$A$2:$A$1001,customers!$G$2:$G$1001,,0)</f>
        <v>United States</v>
      </c>
      <c r="I727" t="str">
        <f>_xlfn.XLOOKUP(D727,products!$A$2:$A$49,products!$B$2:$B$49,,0)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4"/>
        <v>23.31</v>
      </c>
      <c r="N727" t="str">
        <f t="shared" si="35"/>
        <v>Arabica</v>
      </c>
      <c r="O727" t="str">
        <f t="shared" si="33"/>
        <v>Light</v>
      </c>
      <c r="P727" t="str">
        <f>_xlfn.XLOOKUP(OrdersTable[[#This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IF(_xlfn.XLOOKUP(orders!C728,customers!$A$2:$A$1001,customers!$C$2:$C$1001,,0)=0," ",_xlfn.XLOOKUP(orders!C728,customers!$A$2:$A$1001,customers!$C$2:$C$1001,,0))</f>
        <v xml:space="preserve"> </v>
      </c>
      <c r="H728" s="2" t="str">
        <f>_xlfn.XLOOKUP(C728,customers!$A$2:$A$1001,customers!$G$2:$G$1001,,0)</f>
        <v>United States</v>
      </c>
      <c r="I728" t="str">
        <f>_xlfn.XLOOKUP(D728,products!$A$2:$A$49,products!$B$2:$B$49,,0)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4"/>
        <v>145.82</v>
      </c>
      <c r="N728" t="str">
        <f t="shared" si="35"/>
        <v>Liberica</v>
      </c>
      <c r="O728" t="str">
        <f t="shared" si="33"/>
        <v>Light</v>
      </c>
      <c r="P728" t="str">
        <f>_xlfn.XLOOKUP(OrdersTable[[#This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IF(_xlfn.XLOOKUP(orders!C729,customers!$A$2:$A$1001,customers!$C$2:$C$1001,,0)=0," ",_xlfn.XLOOKUP(orders!C729,customers!$A$2:$A$1001,customers!$C$2:$C$1001,,0))</f>
        <v>rtomkowiczk7@bravesites.com</v>
      </c>
      <c r="H729" s="2" t="str">
        <f>_xlfn.XLOOKUP(C729,customers!$A$2:$A$1001,customers!$G$2:$G$1001,,0)</f>
        <v>Ireland</v>
      </c>
      <c r="I729" t="str">
        <f>_xlfn.XLOOKUP(D729,products!$A$2:$A$49,products!$B$2:$B$49,,0)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4"/>
        <v>29.849999999999998</v>
      </c>
      <c r="N729" t="str">
        <f t="shared" si="35"/>
        <v>Robusta</v>
      </c>
      <c r="O729" t="str">
        <f t="shared" si="33"/>
        <v>Medium</v>
      </c>
      <c r="P729" t="str">
        <f>_xlfn.XLOOKUP(OrdersTable[[#This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IF(_xlfn.XLOOKUP(orders!C730,customers!$A$2:$A$1001,customers!$C$2:$C$1001,,0)=0," ",_xlfn.XLOOKUP(orders!C730,customers!$A$2:$A$1001,customers!$C$2:$C$1001,,0))</f>
        <v>rhuscroftk8@jimdo.com</v>
      </c>
      <c r="H730" s="2" t="str">
        <f>_xlfn.XLOOKUP(C730,customers!$A$2:$A$1001,customers!$G$2:$G$1001,,0)</f>
        <v>United States</v>
      </c>
      <c r="I730" t="str">
        <f>_xlfn.XLOOKUP(D730,products!$A$2:$A$49,products!$B$2:$B$49,,0)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4"/>
        <v>21.87</v>
      </c>
      <c r="N730" t="str">
        <f t="shared" si="35"/>
        <v>Excelsa</v>
      </c>
      <c r="O730" t="str">
        <f t="shared" si="33"/>
        <v>Dark</v>
      </c>
      <c r="P730" t="str">
        <f>_xlfn.XLOOKUP(OrdersTable[[#This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IF(_xlfn.XLOOKUP(orders!C731,customers!$A$2:$A$1001,customers!$C$2:$C$1001,,0)=0," ",_xlfn.XLOOKUP(orders!C731,customers!$A$2:$A$1001,customers!$C$2:$C$1001,,0))</f>
        <v>sscurrerk9@flavors.me</v>
      </c>
      <c r="H731" s="2" t="str">
        <f>_xlfn.XLOOKUP(C731,customers!$A$2:$A$1001,customers!$G$2:$G$1001,,0)</f>
        <v>United Kingdom</v>
      </c>
      <c r="I731" t="str">
        <f>_xlfn.XLOOKUP(D731,products!$A$2:$A$49,products!$B$2:$B$49,,0)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4"/>
        <v>4.3650000000000002</v>
      </c>
      <c r="N731" t="str">
        <f t="shared" si="35"/>
        <v>Liberica</v>
      </c>
      <c r="O731" t="str">
        <f t="shared" si="33"/>
        <v>Medium</v>
      </c>
      <c r="P731" t="str">
        <f>_xlfn.XLOOKUP(OrdersTable[[#This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IF(_xlfn.XLOOKUP(orders!C732,customers!$A$2:$A$1001,customers!$C$2:$C$1001,,0)=0," ",_xlfn.XLOOKUP(orders!C732,customers!$A$2:$A$1001,customers!$C$2:$C$1001,,0))</f>
        <v>arudramka@prnewswire.com</v>
      </c>
      <c r="H732" s="2" t="str">
        <f>_xlfn.XLOOKUP(C732,customers!$A$2:$A$1001,customers!$G$2:$G$1001,,0)</f>
        <v>United States</v>
      </c>
      <c r="I732" t="str">
        <f>_xlfn.XLOOKUP(D732,products!$A$2:$A$49,products!$B$2:$B$49,,0)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4"/>
        <v>36.454999999999998</v>
      </c>
      <c r="N732" t="str">
        <f t="shared" si="35"/>
        <v>Liberica</v>
      </c>
      <c r="O732" t="str">
        <f t="shared" si="33"/>
        <v>Light</v>
      </c>
      <c r="P732" t="str">
        <f>_xlfn.XLOOKUP(OrdersTable[[#This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IF(_xlfn.XLOOKUP(orders!C733,customers!$A$2:$A$1001,customers!$C$2:$C$1001,,0)=0," ",_xlfn.XLOOKUP(orders!C733,customers!$A$2:$A$1001,customers!$C$2:$C$1001,,0))</f>
        <v xml:space="preserve"> </v>
      </c>
      <c r="H733" s="2" t="str">
        <f>_xlfn.XLOOKUP(C733,customers!$A$2:$A$1001,customers!$G$2:$G$1001,,0)</f>
        <v>United States</v>
      </c>
      <c r="I733" t="str">
        <f>_xlfn.XLOOKUP(D733,products!$A$2:$A$49,products!$B$2:$B$49,,0)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4"/>
        <v>15.54</v>
      </c>
      <c r="N733" t="str">
        <f t="shared" si="35"/>
        <v>Liberica</v>
      </c>
      <c r="O733" t="str">
        <f t="shared" si="33"/>
        <v>Dark</v>
      </c>
      <c r="P733" t="str">
        <f>_xlfn.XLOOKUP(OrdersTable[[#This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IF(_xlfn.XLOOKUP(orders!C734,customers!$A$2:$A$1001,customers!$C$2:$C$1001,,0)=0," ",_xlfn.XLOOKUP(orders!C734,customers!$A$2:$A$1001,customers!$C$2:$C$1001,,0))</f>
        <v>jmahakc@cyberchimps.com</v>
      </c>
      <c r="H734" s="2" t="str">
        <f>_xlfn.XLOOKUP(C734,customers!$A$2:$A$1001,customers!$G$2:$G$1001,,0)</f>
        <v>United States</v>
      </c>
      <c r="I734" t="str">
        <f>_xlfn.XLOOKUP(D734,products!$A$2:$A$49,products!$B$2:$B$49,,0)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4"/>
        <v>8.91</v>
      </c>
      <c r="N734" t="str">
        <f t="shared" si="35"/>
        <v>Excelsa</v>
      </c>
      <c r="O734" t="str">
        <f t="shared" si="33"/>
        <v>Light</v>
      </c>
      <c r="P734" t="str">
        <f>_xlfn.XLOOKUP(OrdersTable[[#This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IF(_xlfn.XLOOKUP(orders!C735,customers!$A$2:$A$1001,customers!$C$2:$C$1001,,0)=0," ",_xlfn.XLOOKUP(orders!C735,customers!$A$2:$A$1001,customers!$C$2:$C$1001,,0))</f>
        <v>gclemonkd@networksolutions.com</v>
      </c>
      <c r="H735" s="2" t="str">
        <f>_xlfn.XLOOKUP(C735,customers!$A$2:$A$1001,customers!$G$2:$G$1001,,0)</f>
        <v>United States</v>
      </c>
      <c r="I735" t="str">
        <f>_xlfn.XLOOKUP(D735,products!$A$2:$A$49,products!$B$2:$B$49,,0)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4"/>
        <v>100.39499999999998</v>
      </c>
      <c r="N735" t="str">
        <f t="shared" si="35"/>
        <v>Liberica</v>
      </c>
      <c r="O735" t="str">
        <f t="shared" si="33"/>
        <v>Medium</v>
      </c>
      <c r="P735" t="str">
        <f>_xlfn.XLOOKUP(OrdersTable[[#This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IF(_xlfn.XLOOKUP(orders!C736,customers!$A$2:$A$1001,customers!$C$2:$C$1001,,0)=0," ",_xlfn.XLOOKUP(orders!C736,customers!$A$2:$A$1001,customers!$C$2:$C$1001,,0))</f>
        <v xml:space="preserve"> </v>
      </c>
      <c r="H736" s="2" t="str">
        <f>_xlfn.XLOOKUP(C736,customers!$A$2:$A$1001,customers!$G$2:$G$1001,,0)</f>
        <v>United States</v>
      </c>
      <c r="I736" t="str">
        <f>_xlfn.XLOOKUP(D736,products!$A$2:$A$49,products!$B$2:$B$49,,0)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4"/>
        <v>13.424999999999997</v>
      </c>
      <c r="N736" t="str">
        <f t="shared" si="35"/>
        <v>Robusta</v>
      </c>
      <c r="O736" t="str">
        <f t="shared" si="33"/>
        <v>Dark</v>
      </c>
      <c r="P736" t="str">
        <f>_xlfn.XLOOKUP(OrdersTable[[#This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IF(_xlfn.XLOOKUP(orders!C737,customers!$A$2:$A$1001,customers!$C$2:$C$1001,,0)=0," ",_xlfn.XLOOKUP(orders!C737,customers!$A$2:$A$1001,customers!$C$2:$C$1001,,0))</f>
        <v>bpollinskf@shinystat.com</v>
      </c>
      <c r="H737" s="2" t="str">
        <f>_xlfn.XLOOKUP(C737,customers!$A$2:$A$1001,customers!$G$2:$G$1001,,0)</f>
        <v>United States</v>
      </c>
      <c r="I737" t="str">
        <f>_xlfn.XLOOKUP(D737,products!$A$2:$A$49,products!$B$2:$B$49,,0)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4"/>
        <v>21.87</v>
      </c>
      <c r="N737" t="str">
        <f t="shared" si="35"/>
        <v>Excelsa</v>
      </c>
      <c r="O737" t="str">
        <f t="shared" si="33"/>
        <v>Dark</v>
      </c>
      <c r="P737" t="str">
        <f>_xlfn.XLOOKUP(OrdersTable[[#This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IF(_xlfn.XLOOKUP(orders!C738,customers!$A$2:$A$1001,customers!$C$2:$C$1001,,0)=0," ",_xlfn.XLOOKUP(orders!C738,customers!$A$2:$A$1001,customers!$C$2:$C$1001,,0))</f>
        <v>jtoyekg@pinterest.com</v>
      </c>
      <c r="H738" s="2" t="str">
        <f>_xlfn.XLOOKUP(C738,customers!$A$2:$A$1001,customers!$G$2:$G$1001,,0)</f>
        <v>Ireland</v>
      </c>
      <c r="I738" t="str">
        <f>_xlfn.XLOOKUP(D738,products!$A$2:$A$49,products!$B$2:$B$49,,0)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4"/>
        <v>25.9</v>
      </c>
      <c r="N738" t="str">
        <f t="shared" si="35"/>
        <v>Liberica</v>
      </c>
      <c r="O738" t="str">
        <f t="shared" si="33"/>
        <v>Dark</v>
      </c>
      <c r="P738" t="str">
        <f>_xlfn.XLOOKUP(OrdersTable[[#This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IF(_xlfn.XLOOKUP(orders!C739,customers!$A$2:$A$1001,customers!$C$2:$C$1001,,0)=0," ",_xlfn.XLOOKUP(orders!C739,customers!$A$2:$A$1001,customers!$C$2:$C$1001,,0))</f>
        <v>clinskillkh@sphinn.com</v>
      </c>
      <c r="H739" s="2" t="str">
        <f>_xlfn.XLOOKUP(C739,customers!$A$2:$A$1001,customers!$G$2:$G$1001,,0)</f>
        <v>United States</v>
      </c>
      <c r="I739" t="str">
        <f>_xlfn.XLOOKUP(D739,products!$A$2:$A$49,products!$B$2:$B$49,,0)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4"/>
        <v>56.25</v>
      </c>
      <c r="N739" t="str">
        <f t="shared" si="35"/>
        <v>Arabica</v>
      </c>
      <c r="O739" t="str">
        <f t="shared" si="33"/>
        <v>Medium</v>
      </c>
      <c r="P739" t="str">
        <f>_xlfn.XLOOKUP(OrdersTable[[#This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IF(_xlfn.XLOOKUP(orders!C740,customers!$A$2:$A$1001,customers!$C$2:$C$1001,,0)=0," ",_xlfn.XLOOKUP(orders!C740,customers!$A$2:$A$1001,customers!$C$2:$C$1001,,0))</f>
        <v>nvigrasski@ezinearticles.com</v>
      </c>
      <c r="H740" s="2" t="str">
        <f>_xlfn.XLOOKUP(C740,customers!$A$2:$A$1001,customers!$G$2:$G$1001,,0)</f>
        <v>United Kingdom</v>
      </c>
      <c r="I740" t="str">
        <f>_xlfn.XLOOKUP(D740,products!$A$2:$A$49,products!$B$2:$B$49,,0)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4"/>
        <v>10.754999999999999</v>
      </c>
      <c r="N740" t="str">
        <f t="shared" si="35"/>
        <v>Robusta</v>
      </c>
      <c r="O740" t="str">
        <f t="shared" si="33"/>
        <v>Light</v>
      </c>
      <c r="P740" t="str">
        <f>_xlfn.XLOOKUP(OrdersTable[[#This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IF(_xlfn.XLOOKUP(orders!C741,customers!$A$2:$A$1001,customers!$C$2:$C$1001,,0)=0," ",_xlfn.XLOOKUP(orders!C741,customers!$A$2:$A$1001,customers!$C$2:$C$1001,,0))</f>
        <v>jdymokeje@prnewswire.com</v>
      </c>
      <c r="H741" s="2" t="str">
        <f>_xlfn.XLOOKUP(C741,customers!$A$2:$A$1001,customers!$G$2:$G$1001,,0)</f>
        <v>Ireland</v>
      </c>
      <c r="I741" t="str">
        <f>_xlfn.XLOOKUP(D741,products!$A$2:$A$49,products!$B$2:$B$49,,0)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4"/>
        <v>18.225000000000001</v>
      </c>
      <c r="N741" t="str">
        <f t="shared" si="35"/>
        <v>Excelsa</v>
      </c>
      <c r="O741" t="str">
        <f t="shared" si="33"/>
        <v>Dark</v>
      </c>
      <c r="P741" t="str">
        <f>_xlfn.XLOOKUP(OrdersTable[[#This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IF(_xlfn.XLOOKUP(orders!C742,customers!$A$2:$A$1001,customers!$C$2:$C$1001,,0)=0," ",_xlfn.XLOOKUP(orders!C742,customers!$A$2:$A$1001,customers!$C$2:$C$1001,,0))</f>
        <v>kcragellkk@google.com</v>
      </c>
      <c r="H742" s="2" t="str">
        <f>_xlfn.XLOOKUP(C742,customers!$A$2:$A$1001,customers!$G$2:$G$1001,,0)</f>
        <v>Ireland</v>
      </c>
      <c r="I742" t="str">
        <f>_xlfn.XLOOKUP(D742,products!$A$2:$A$49,products!$B$2:$B$49,,0)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4"/>
        <v>28.679999999999996</v>
      </c>
      <c r="N742" t="str">
        <f t="shared" si="35"/>
        <v>Robusta</v>
      </c>
      <c r="O742" t="str">
        <f t="shared" si="33"/>
        <v>Light</v>
      </c>
      <c r="P742" t="str">
        <f>_xlfn.XLOOKUP(OrdersTable[[#This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IF(_xlfn.XLOOKUP(orders!C743,customers!$A$2:$A$1001,customers!$C$2:$C$1001,,0)=0," ",_xlfn.XLOOKUP(orders!C743,customers!$A$2:$A$1001,customers!$C$2:$C$1001,,0))</f>
        <v>libertkl@huffingtonpost.com</v>
      </c>
      <c r="H743" s="2" t="str">
        <f>_xlfn.XLOOKUP(C743,customers!$A$2:$A$1001,customers!$G$2:$G$1001,,0)</f>
        <v>United States</v>
      </c>
      <c r="I743" t="str">
        <f>_xlfn.XLOOKUP(D743,products!$A$2:$A$49,products!$B$2:$B$49,,0)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4"/>
        <v>8.73</v>
      </c>
      <c r="N743" t="str">
        <f t="shared" si="35"/>
        <v>Liberica</v>
      </c>
      <c r="O743" t="str">
        <f t="shared" si="33"/>
        <v>Medium</v>
      </c>
      <c r="P743" t="str">
        <f>_xlfn.XLOOKUP(OrdersTable[[#This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IF(_xlfn.XLOOKUP(orders!C744,customers!$A$2:$A$1001,customers!$C$2:$C$1001,,0)=0," ",_xlfn.XLOOKUP(orders!C744,customers!$A$2:$A$1001,customers!$C$2:$C$1001,,0))</f>
        <v>rlidgeykm@vimeo.com</v>
      </c>
      <c r="H744" s="2" t="str">
        <f>_xlfn.XLOOKUP(C744,customers!$A$2:$A$1001,customers!$G$2:$G$1001,,0)</f>
        <v>United States</v>
      </c>
      <c r="I744" t="str">
        <f>_xlfn.XLOOKUP(D744,products!$A$2:$A$49,products!$B$2:$B$49,,0)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4"/>
        <v>58.2</v>
      </c>
      <c r="N744" t="str">
        <f t="shared" si="35"/>
        <v>Liberica</v>
      </c>
      <c r="O744" t="str">
        <f t="shared" si="33"/>
        <v>Medium</v>
      </c>
      <c r="P744" t="str">
        <f>_xlfn.XLOOKUP(OrdersTable[[#This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IF(_xlfn.XLOOKUP(orders!C745,customers!$A$2:$A$1001,customers!$C$2:$C$1001,,0)=0," ",_xlfn.XLOOKUP(orders!C745,customers!$A$2:$A$1001,customers!$C$2:$C$1001,,0))</f>
        <v>tcastagnekn@wikia.com</v>
      </c>
      <c r="H745" s="2" t="str">
        <f>_xlfn.XLOOKUP(C745,customers!$A$2:$A$1001,customers!$G$2:$G$1001,,0)</f>
        <v>United States</v>
      </c>
      <c r="I745" t="str">
        <f>_xlfn.XLOOKUP(D745,products!$A$2:$A$49,products!$B$2:$B$49,,0)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4"/>
        <v>17.91</v>
      </c>
      <c r="N745" t="str">
        <f t="shared" si="35"/>
        <v>Arabica</v>
      </c>
      <c r="O745" t="str">
        <f t="shared" si="33"/>
        <v>Dark</v>
      </c>
      <c r="P745" t="str">
        <f>_xlfn.XLOOKUP(OrdersTable[[#This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IF(_xlfn.XLOOKUP(orders!C746,customers!$A$2:$A$1001,customers!$C$2:$C$1001,,0)=0," ",_xlfn.XLOOKUP(orders!C746,customers!$A$2:$A$1001,customers!$C$2:$C$1001,,0))</f>
        <v xml:space="preserve"> </v>
      </c>
      <c r="H746" s="2" t="str">
        <f>_xlfn.XLOOKUP(C746,customers!$A$2:$A$1001,customers!$G$2:$G$1001,,0)</f>
        <v>United States</v>
      </c>
      <c r="I746" t="str">
        <f>_xlfn.XLOOKUP(D746,products!$A$2:$A$49,products!$B$2:$B$49,,0)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4"/>
        <v>17.91</v>
      </c>
      <c r="N746" t="str">
        <f t="shared" si="35"/>
        <v>Robusta</v>
      </c>
      <c r="O746" t="str">
        <f t="shared" si="33"/>
        <v>Medium</v>
      </c>
      <c r="P746" t="str">
        <f>_xlfn.XLOOKUP(OrdersTable[[#This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IF(_xlfn.XLOOKUP(orders!C747,customers!$A$2:$A$1001,customers!$C$2:$C$1001,,0)=0," ",_xlfn.XLOOKUP(orders!C747,customers!$A$2:$A$1001,customers!$C$2:$C$1001,,0))</f>
        <v>jhaldenkp@comcast.net</v>
      </c>
      <c r="H747" s="2" t="str">
        <f>_xlfn.XLOOKUP(C747,customers!$A$2:$A$1001,customers!$G$2:$G$1001,,0)</f>
        <v>Ireland</v>
      </c>
      <c r="I747" t="str">
        <f>_xlfn.XLOOKUP(D747,products!$A$2:$A$49,products!$B$2:$B$49,,0)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4"/>
        <v>14.58</v>
      </c>
      <c r="N747" t="str">
        <f t="shared" si="35"/>
        <v>Excelsa</v>
      </c>
      <c r="O747" t="str">
        <f t="shared" si="33"/>
        <v>Dark</v>
      </c>
      <c r="P747" t="str">
        <f>_xlfn.XLOOKUP(OrdersTable[[#This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IF(_xlfn.XLOOKUP(orders!C748,customers!$A$2:$A$1001,customers!$C$2:$C$1001,,0)=0," ",_xlfn.XLOOKUP(orders!C748,customers!$A$2:$A$1001,customers!$C$2:$C$1001,,0))</f>
        <v>holliffkq@sciencedirect.com</v>
      </c>
      <c r="H748" s="2" t="str">
        <f>_xlfn.XLOOKUP(C748,customers!$A$2:$A$1001,customers!$G$2:$G$1001,,0)</f>
        <v>Ireland</v>
      </c>
      <c r="I748" t="str">
        <f>_xlfn.XLOOKUP(D748,products!$A$2:$A$49,products!$B$2:$B$49,,0)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4"/>
        <v>33.75</v>
      </c>
      <c r="N748" t="str">
        <f t="shared" si="35"/>
        <v>Arabica</v>
      </c>
      <c r="O748" t="str">
        <f t="shared" si="33"/>
        <v>Medium</v>
      </c>
      <c r="P748" t="str">
        <f>_xlfn.XLOOKUP(OrdersTable[[#This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IF(_xlfn.XLOOKUP(orders!C749,customers!$A$2:$A$1001,customers!$C$2:$C$1001,,0)=0," ",_xlfn.XLOOKUP(orders!C749,customers!$A$2:$A$1001,customers!$C$2:$C$1001,,0))</f>
        <v>tquadrikr@opensource.org</v>
      </c>
      <c r="H749" s="2" t="str">
        <f>_xlfn.XLOOKUP(C749,customers!$A$2:$A$1001,customers!$G$2:$G$1001,,0)</f>
        <v>Ireland</v>
      </c>
      <c r="I749" t="str">
        <f>_xlfn.XLOOKUP(D749,products!$A$2:$A$49,products!$B$2:$B$49,,0)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4"/>
        <v>34.92</v>
      </c>
      <c r="N749" t="str">
        <f t="shared" si="35"/>
        <v>Liberica</v>
      </c>
      <c r="O749" t="str">
        <f t="shared" si="33"/>
        <v>Medium</v>
      </c>
      <c r="P749" t="str">
        <f>_xlfn.XLOOKUP(OrdersTable[[#This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IF(_xlfn.XLOOKUP(orders!C750,customers!$A$2:$A$1001,customers!$C$2:$C$1001,,0)=0," ",_xlfn.XLOOKUP(orders!C750,customers!$A$2:$A$1001,customers!$C$2:$C$1001,,0))</f>
        <v>feshmadeks@umn.edu</v>
      </c>
      <c r="H750" s="2" t="str">
        <f>_xlfn.XLOOKUP(C750,customers!$A$2:$A$1001,customers!$G$2:$G$1001,,0)</f>
        <v>United States</v>
      </c>
      <c r="I750" t="str">
        <f>_xlfn.XLOOKUP(D750,products!$A$2:$A$49,products!$B$2:$B$49,,0)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4"/>
        <v>14.58</v>
      </c>
      <c r="N750" t="str">
        <f t="shared" si="35"/>
        <v>Excelsa</v>
      </c>
      <c r="O750" t="str">
        <f t="shared" si="33"/>
        <v>Dark</v>
      </c>
      <c r="P750" t="str">
        <f>_xlfn.XLOOKUP(OrdersTable[[#This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IF(_xlfn.XLOOKUP(orders!C751,customers!$A$2:$A$1001,customers!$C$2:$C$1001,,0)=0," ",_xlfn.XLOOKUP(orders!C751,customers!$A$2:$A$1001,customers!$C$2:$C$1001,,0))</f>
        <v>moilierkt@paginegialle.it</v>
      </c>
      <c r="H751" s="2" t="str">
        <f>_xlfn.XLOOKUP(C751,customers!$A$2:$A$1001,customers!$G$2:$G$1001,,0)</f>
        <v>Ireland</v>
      </c>
      <c r="I751" t="str">
        <f>_xlfn.XLOOKUP(D751,products!$A$2:$A$49,products!$B$2:$B$49,,0)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4"/>
        <v>5.3699999999999992</v>
      </c>
      <c r="N751" t="str">
        <f t="shared" si="35"/>
        <v>Robusta</v>
      </c>
      <c r="O751" t="str">
        <f t="shared" si="33"/>
        <v>Dark</v>
      </c>
      <c r="P751" t="str">
        <f>_xlfn.XLOOKUP(OrdersTable[[#This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IF(_xlfn.XLOOKUP(orders!C752,customers!$A$2:$A$1001,customers!$C$2:$C$1001,,0)=0," ",_xlfn.XLOOKUP(orders!C752,customers!$A$2:$A$1001,customers!$C$2:$C$1001,,0))</f>
        <v xml:space="preserve"> </v>
      </c>
      <c r="H752" s="2" t="str">
        <f>_xlfn.XLOOKUP(C752,customers!$A$2:$A$1001,customers!$G$2:$G$1001,,0)</f>
        <v>United States</v>
      </c>
      <c r="I752" t="str">
        <f>_xlfn.XLOOKUP(D752,products!$A$2:$A$49,products!$B$2:$B$49,,0)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4"/>
        <v>5.97</v>
      </c>
      <c r="N752" t="str">
        <f t="shared" si="35"/>
        <v>Robusta</v>
      </c>
      <c r="O752" t="str">
        <f t="shared" si="33"/>
        <v>Medium</v>
      </c>
      <c r="P752" t="str">
        <f>_xlfn.XLOOKUP(OrdersTable[[#This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IF(_xlfn.XLOOKUP(orders!C753,customers!$A$2:$A$1001,customers!$C$2:$C$1001,,0)=0," ",_xlfn.XLOOKUP(orders!C753,customers!$A$2:$A$1001,customers!$C$2:$C$1001,,0))</f>
        <v>vshoebothamkv@redcross.org</v>
      </c>
      <c r="H753" s="2" t="str">
        <f>_xlfn.XLOOKUP(C753,customers!$A$2:$A$1001,customers!$G$2:$G$1001,,0)</f>
        <v>United States</v>
      </c>
      <c r="I753" t="str">
        <f>_xlfn.XLOOKUP(D753,products!$A$2:$A$49,products!$B$2:$B$49,,0)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4"/>
        <v>19.02</v>
      </c>
      <c r="N753" t="str">
        <f t="shared" si="35"/>
        <v>Liberica</v>
      </c>
      <c r="O753" t="str">
        <f t="shared" si="33"/>
        <v>Light</v>
      </c>
      <c r="P753" t="str">
        <f>_xlfn.XLOOKUP(OrdersTable[[#This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IF(_xlfn.XLOOKUP(orders!C754,customers!$A$2:$A$1001,customers!$C$2:$C$1001,,0)=0," ",_xlfn.XLOOKUP(orders!C754,customers!$A$2:$A$1001,customers!$C$2:$C$1001,,0))</f>
        <v>bsterkekw@biblegateway.com</v>
      </c>
      <c r="H754" s="2" t="str">
        <f>_xlfn.XLOOKUP(C754,customers!$A$2:$A$1001,customers!$G$2:$G$1001,,0)</f>
        <v>United States</v>
      </c>
      <c r="I754" t="str">
        <f>_xlfn.XLOOKUP(D754,products!$A$2:$A$49,products!$B$2:$B$49,,0)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4"/>
        <v>27.5</v>
      </c>
      <c r="N754" t="str">
        <f t="shared" si="35"/>
        <v>Excelsa</v>
      </c>
      <c r="O754" t="str">
        <f t="shared" si="33"/>
        <v>Medium</v>
      </c>
      <c r="P754" t="str">
        <f>_xlfn.XLOOKUP(OrdersTable[[#This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IF(_xlfn.XLOOKUP(orders!C755,customers!$A$2:$A$1001,customers!$C$2:$C$1001,,0)=0," ",_xlfn.XLOOKUP(orders!C755,customers!$A$2:$A$1001,customers!$C$2:$C$1001,,0))</f>
        <v>scaponkx@craigslist.org</v>
      </c>
      <c r="H755" s="2" t="str">
        <f>_xlfn.XLOOKUP(C755,customers!$A$2:$A$1001,customers!$G$2:$G$1001,,0)</f>
        <v>United States</v>
      </c>
      <c r="I755" t="str">
        <f>_xlfn.XLOOKUP(D755,products!$A$2:$A$49,products!$B$2:$B$49,,0)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4"/>
        <v>29.849999999999998</v>
      </c>
      <c r="N755" t="str">
        <f t="shared" si="35"/>
        <v>Arabica</v>
      </c>
      <c r="O755" t="str">
        <f t="shared" si="33"/>
        <v>Dark</v>
      </c>
      <c r="P755" t="str">
        <f>_xlfn.XLOOKUP(OrdersTable[[#This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IF(_xlfn.XLOOKUP(orders!C756,customers!$A$2:$A$1001,customers!$C$2:$C$1001,,0)=0," ",_xlfn.XLOOKUP(orders!C756,customers!$A$2:$A$1001,customers!$C$2:$C$1001,,0))</f>
        <v>jdymokeje@prnewswire.com</v>
      </c>
      <c r="H756" s="2" t="str">
        <f>_xlfn.XLOOKUP(C756,customers!$A$2:$A$1001,customers!$G$2:$G$1001,,0)</f>
        <v>Ireland</v>
      </c>
      <c r="I756" t="str">
        <f>_xlfn.XLOOKUP(D756,products!$A$2:$A$49,products!$B$2:$B$49,,0)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4"/>
        <v>17.91</v>
      </c>
      <c r="N756" t="str">
        <f t="shared" si="35"/>
        <v>Arabica</v>
      </c>
      <c r="O756" t="str">
        <f t="shared" si="33"/>
        <v>Dark</v>
      </c>
      <c r="P756" t="str">
        <f>_xlfn.XLOOKUP(OrdersTable[[#This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IF(_xlfn.XLOOKUP(orders!C757,customers!$A$2:$A$1001,customers!$C$2:$C$1001,,0)=0," ",_xlfn.XLOOKUP(orders!C757,customers!$A$2:$A$1001,customers!$C$2:$C$1001,,0))</f>
        <v>fconstancekz@ifeng.com</v>
      </c>
      <c r="H757" s="2" t="str">
        <f>_xlfn.XLOOKUP(C757,customers!$A$2:$A$1001,customers!$G$2:$G$1001,,0)</f>
        <v>United States</v>
      </c>
      <c r="I757" t="str">
        <f>_xlfn.XLOOKUP(D757,products!$A$2:$A$49,products!$B$2:$B$49,,0)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4"/>
        <v>28.53</v>
      </c>
      <c r="N757" t="str">
        <f t="shared" si="35"/>
        <v>Liberica</v>
      </c>
      <c r="O757" t="str">
        <f t="shared" si="33"/>
        <v>Light</v>
      </c>
      <c r="P757" t="str">
        <f>_xlfn.XLOOKUP(OrdersTable[[#This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IF(_xlfn.XLOOKUP(orders!C758,customers!$A$2:$A$1001,customers!$C$2:$C$1001,,0)=0," ",_xlfn.XLOOKUP(orders!C758,customers!$A$2:$A$1001,customers!$C$2:$C$1001,,0))</f>
        <v>fsulmanl0@washington.edu</v>
      </c>
      <c r="H758" s="2" t="str">
        <f>_xlfn.XLOOKUP(C758,customers!$A$2:$A$1001,customers!$G$2:$G$1001,,0)</f>
        <v>United States</v>
      </c>
      <c r="I758" t="str">
        <f>_xlfn.XLOOKUP(D758,products!$A$2:$A$49,products!$B$2:$B$49,,0)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4"/>
        <v>35.799999999999997</v>
      </c>
      <c r="N758" t="str">
        <f t="shared" si="35"/>
        <v>Robusta</v>
      </c>
      <c r="O758" t="str">
        <f t="shared" si="33"/>
        <v>Dark</v>
      </c>
      <c r="P758" t="str">
        <f>_xlfn.XLOOKUP(OrdersTable[[#This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IF(_xlfn.XLOOKUP(orders!C759,customers!$A$2:$A$1001,customers!$C$2:$C$1001,,0)=0," ",_xlfn.XLOOKUP(orders!C759,customers!$A$2:$A$1001,customers!$C$2:$C$1001,,0))</f>
        <v>dhollymanl1@ibm.com</v>
      </c>
      <c r="H759" s="2" t="str">
        <f>_xlfn.XLOOKUP(C759,customers!$A$2:$A$1001,customers!$G$2:$G$1001,,0)</f>
        <v>United States</v>
      </c>
      <c r="I759" t="str">
        <f>_xlfn.XLOOKUP(D759,products!$A$2:$A$49,products!$B$2:$B$49,,0)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4"/>
        <v>17.91</v>
      </c>
      <c r="N759" t="str">
        <f t="shared" si="35"/>
        <v>Arabica</v>
      </c>
      <c r="O759" t="str">
        <f t="shared" si="33"/>
        <v>Dark</v>
      </c>
      <c r="P759" t="str">
        <f>_xlfn.XLOOKUP(OrdersTable[[#This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IF(_xlfn.XLOOKUP(orders!C760,customers!$A$2:$A$1001,customers!$C$2:$C$1001,,0)=0," ",_xlfn.XLOOKUP(orders!C760,customers!$A$2:$A$1001,customers!$C$2:$C$1001,,0))</f>
        <v>lnardonil2@hao123.com</v>
      </c>
      <c r="H760" s="2" t="str">
        <f>_xlfn.XLOOKUP(C760,customers!$A$2:$A$1001,customers!$G$2:$G$1001,,0)</f>
        <v>United States</v>
      </c>
      <c r="I760" t="str">
        <f>_xlfn.XLOOKUP(D760,products!$A$2:$A$49,products!$B$2:$B$49,,0)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4"/>
        <v>8.9499999999999993</v>
      </c>
      <c r="N760" t="str">
        <f t="shared" si="35"/>
        <v>Robusta</v>
      </c>
      <c r="O760" t="str">
        <f t="shared" si="33"/>
        <v>Dark</v>
      </c>
      <c r="P760" t="str">
        <f>_xlfn.XLOOKUP(OrdersTable[[#This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IF(_xlfn.XLOOKUP(orders!C761,customers!$A$2:$A$1001,customers!$C$2:$C$1001,,0)=0," ",_xlfn.XLOOKUP(orders!C761,customers!$A$2:$A$1001,customers!$C$2:$C$1001,,0))</f>
        <v>dyarhaml3@moonfruit.com</v>
      </c>
      <c r="H761" s="2" t="str">
        <f>_xlfn.XLOOKUP(C761,customers!$A$2:$A$1001,customers!$G$2:$G$1001,,0)</f>
        <v>United States</v>
      </c>
      <c r="I761" t="str">
        <f>_xlfn.XLOOKUP(D761,products!$A$2:$A$49,products!$B$2:$B$49,,0)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4"/>
        <v>29.784999999999997</v>
      </c>
      <c r="N761" t="str">
        <f t="shared" si="35"/>
        <v>Liberica</v>
      </c>
      <c r="O761" t="str">
        <f t="shared" si="33"/>
        <v>Dark</v>
      </c>
      <c r="P761" t="str">
        <f>_xlfn.XLOOKUP(OrdersTable[[#This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IF(_xlfn.XLOOKUP(orders!C762,customers!$A$2:$A$1001,customers!$C$2:$C$1001,,0)=0," ",_xlfn.XLOOKUP(orders!C762,customers!$A$2:$A$1001,customers!$C$2:$C$1001,,0))</f>
        <v>aferreal4@wikia.com</v>
      </c>
      <c r="H762" s="2" t="str">
        <f>_xlfn.XLOOKUP(C762,customers!$A$2:$A$1001,customers!$G$2:$G$1001,,0)</f>
        <v>United States</v>
      </c>
      <c r="I762" t="str">
        <f>_xlfn.XLOOKUP(D762,products!$A$2:$A$49,products!$B$2:$B$49,,0)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4"/>
        <v>44.55</v>
      </c>
      <c r="N762" t="str">
        <f t="shared" si="35"/>
        <v>Excelsa</v>
      </c>
      <c r="O762" t="str">
        <f t="shared" si="33"/>
        <v>Light</v>
      </c>
      <c r="P762" t="str">
        <f>_xlfn.XLOOKUP(OrdersTable[[#This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IF(_xlfn.XLOOKUP(orders!C763,customers!$A$2:$A$1001,customers!$C$2:$C$1001,,0)=0," ",_xlfn.XLOOKUP(orders!C763,customers!$A$2:$A$1001,customers!$C$2:$C$1001,,0))</f>
        <v>ckendrickl5@webnode.com</v>
      </c>
      <c r="H763" s="2" t="str">
        <f>_xlfn.XLOOKUP(C763,customers!$A$2:$A$1001,customers!$G$2:$G$1001,,0)</f>
        <v>United States</v>
      </c>
      <c r="I763" t="str">
        <f>_xlfn.XLOOKUP(D763,products!$A$2:$A$49,products!$B$2:$B$49,,0)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4"/>
        <v>89.1</v>
      </c>
      <c r="N763" t="str">
        <f t="shared" si="35"/>
        <v>Excelsa</v>
      </c>
      <c r="O763" t="str">
        <f t="shared" si="33"/>
        <v>Light</v>
      </c>
      <c r="P763" t="str">
        <f>_xlfn.XLOOKUP(OrdersTable[[#This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IF(_xlfn.XLOOKUP(orders!C764,customers!$A$2:$A$1001,customers!$C$2:$C$1001,,0)=0," ",_xlfn.XLOOKUP(orders!C764,customers!$A$2:$A$1001,customers!$C$2:$C$1001,,0))</f>
        <v>sdanilchikl6@mit.edu</v>
      </c>
      <c r="H764" s="2" t="str">
        <f>_xlfn.XLOOKUP(C764,customers!$A$2:$A$1001,customers!$G$2:$G$1001,,0)</f>
        <v>United Kingdom</v>
      </c>
      <c r="I764" t="str">
        <f>_xlfn.XLOOKUP(D764,products!$A$2:$A$49,products!$B$2:$B$49,,0)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4"/>
        <v>43.650000000000006</v>
      </c>
      <c r="N764" t="str">
        <f t="shared" si="35"/>
        <v>Liberica</v>
      </c>
      <c r="O764" t="str">
        <f t="shared" si="33"/>
        <v>Medium</v>
      </c>
      <c r="P764" t="str">
        <f>_xlfn.XLOOKUP(OrdersTable[[#This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IF(_xlfn.XLOOKUP(orders!C765,customers!$A$2:$A$1001,customers!$C$2:$C$1001,,0)=0," ",_xlfn.XLOOKUP(orders!C765,customers!$A$2:$A$1001,customers!$C$2:$C$1001,,0))</f>
        <v xml:space="preserve"> </v>
      </c>
      <c r="H765" s="2" t="str">
        <f>_xlfn.XLOOKUP(C765,customers!$A$2:$A$1001,customers!$G$2:$G$1001,,0)</f>
        <v>United States</v>
      </c>
      <c r="I765" t="str">
        <f>_xlfn.XLOOKUP(D765,products!$A$2:$A$49,products!$B$2:$B$49,,0)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4"/>
        <v>23.31</v>
      </c>
      <c r="N765" t="str">
        <f t="shared" si="35"/>
        <v>Arabica</v>
      </c>
      <c r="O765" t="str">
        <f t="shared" si="33"/>
        <v>Light</v>
      </c>
      <c r="P765" t="str">
        <f>_xlfn.XLOOKUP(OrdersTable[[#This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IF(_xlfn.XLOOKUP(orders!C766,customers!$A$2:$A$1001,customers!$C$2:$C$1001,,0)=0," ",_xlfn.XLOOKUP(orders!C766,customers!$A$2:$A$1001,customers!$C$2:$C$1001,,0))</f>
        <v>bfolomkinl8@yolasite.com</v>
      </c>
      <c r="H766" s="2" t="str">
        <f>_xlfn.XLOOKUP(C766,customers!$A$2:$A$1001,customers!$G$2:$G$1001,,0)</f>
        <v>United States</v>
      </c>
      <c r="I766" t="str">
        <f>_xlfn.XLOOKUP(D766,products!$A$2:$A$49,products!$B$2:$B$49,,0)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4"/>
        <v>178.70999999999998</v>
      </c>
      <c r="N766" t="str">
        <f t="shared" si="35"/>
        <v>Arabica</v>
      </c>
      <c r="O766" t="str">
        <f t="shared" si="33"/>
        <v>Light</v>
      </c>
      <c r="P766" t="str">
        <f>_xlfn.XLOOKUP(OrdersTable[[#This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IF(_xlfn.XLOOKUP(orders!C767,customers!$A$2:$A$1001,customers!$C$2:$C$1001,,0)=0," ",_xlfn.XLOOKUP(orders!C767,customers!$A$2:$A$1001,customers!$C$2:$C$1001,,0))</f>
        <v>rpursglovel9@biblegateway.com</v>
      </c>
      <c r="H767" s="2" t="str">
        <f>_xlfn.XLOOKUP(C767,customers!$A$2:$A$1001,customers!$G$2:$G$1001,,0)</f>
        <v>United States</v>
      </c>
      <c r="I767" t="str">
        <f>_xlfn.XLOOKUP(D767,products!$A$2:$A$49,products!$B$2:$B$49,,0)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4"/>
        <v>59.699999999999996</v>
      </c>
      <c r="N767" t="str">
        <f t="shared" si="35"/>
        <v>Robusta</v>
      </c>
      <c r="O767" t="str">
        <f t="shared" si="33"/>
        <v>Medium</v>
      </c>
      <c r="P767" t="str">
        <f>_xlfn.XLOOKUP(OrdersTable[[#This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IF(_xlfn.XLOOKUP(orders!C768,customers!$A$2:$A$1001,customers!$C$2:$C$1001,,0)=0," ",_xlfn.XLOOKUP(orders!C768,customers!$A$2:$A$1001,customers!$C$2:$C$1001,,0))</f>
        <v>rpursglovel9@biblegateway.com</v>
      </c>
      <c r="H768" s="2" t="str">
        <f>_xlfn.XLOOKUP(C768,customers!$A$2:$A$1001,customers!$G$2:$G$1001,,0)</f>
        <v>United States</v>
      </c>
      <c r="I768" t="str">
        <f>_xlfn.XLOOKUP(D768,products!$A$2:$A$49,products!$B$2:$B$49,,0)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4"/>
        <v>15.54</v>
      </c>
      <c r="N768" t="str">
        <f t="shared" si="35"/>
        <v>Arabica</v>
      </c>
      <c r="O768" t="str">
        <f t="shared" si="33"/>
        <v>Light</v>
      </c>
      <c r="P768" t="str">
        <f>_xlfn.XLOOKUP(OrdersTable[[#This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IF(_xlfn.XLOOKUP(orders!C769,customers!$A$2:$A$1001,customers!$C$2:$C$1001,,0)=0," ",_xlfn.XLOOKUP(orders!C769,customers!$A$2:$A$1001,customers!$C$2:$C$1001,,0))</f>
        <v>fconstancekz@ifeng.com</v>
      </c>
      <c r="H769" s="2" t="str">
        <f>_xlfn.XLOOKUP(C769,customers!$A$2:$A$1001,customers!$G$2:$G$1001,,0)</f>
        <v>United States</v>
      </c>
      <c r="I769" t="str">
        <f>_xlfn.XLOOKUP(D769,products!$A$2:$A$49,products!$B$2:$B$49,,0)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4"/>
        <v>89.35499999999999</v>
      </c>
      <c r="N769" t="str">
        <f t="shared" si="35"/>
        <v>Arabica</v>
      </c>
      <c r="O769" t="str">
        <f t="shared" si="33"/>
        <v>Light</v>
      </c>
      <c r="P769" t="str">
        <f>_xlfn.XLOOKUP(OrdersTable[[#This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IF(_xlfn.XLOOKUP(orders!C770,customers!$A$2:$A$1001,customers!$C$2:$C$1001,,0)=0," ",_xlfn.XLOOKUP(orders!C770,customers!$A$2:$A$1001,customers!$C$2:$C$1001,,0))</f>
        <v>fconstancekz@ifeng.com</v>
      </c>
      <c r="H770" s="2" t="str">
        <f>_xlfn.XLOOKUP(C770,customers!$A$2:$A$1001,customers!$G$2:$G$1001,,0)</f>
        <v>United States</v>
      </c>
      <c r="I770" t="str">
        <f>_xlfn.XLOOKUP(D770,products!$A$2:$A$49,products!$B$2:$B$49,,0)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4"/>
        <v>23.9</v>
      </c>
      <c r="N770" t="str">
        <f t="shared" si="35"/>
        <v>Robusta</v>
      </c>
      <c r="O770" t="str">
        <f t="shared" ref="O770:O833" si="36">IF(J770="M","Medium",IF(J770="L","Light",IF(J770="D","Dark","")))</f>
        <v>Light</v>
      </c>
      <c r="P770" t="str">
        <f>_xlfn.XLOOKUP(OrdersTable[[#This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IF(_xlfn.XLOOKUP(orders!C771,customers!$A$2:$A$1001,customers!$C$2:$C$1001,,0)=0," ",_xlfn.XLOOKUP(orders!C771,customers!$A$2:$A$1001,customers!$C$2:$C$1001,,0))</f>
        <v>deburahld@google.co.jp</v>
      </c>
      <c r="H771" s="2" t="str">
        <f>_xlfn.XLOOKUP(C771,customers!$A$2:$A$1001,customers!$G$2:$G$1001,,0)</f>
        <v>United Kingdom</v>
      </c>
      <c r="I771" t="str">
        <f>_xlfn.XLOOKUP(D771,products!$A$2:$A$49,products!$B$2:$B$49,,0)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7">SUM(L771*E771)</f>
        <v>137.31</v>
      </c>
      <c r="N771" t="str">
        <f t="shared" ref="N771:N834" si="38">IF(I771="Rob","Robusta",IF(I771="Exc","Excelsa",IF(I771="Ara","Arabica",IF(I771="Lib","Liberica"))))</f>
        <v>Robusta</v>
      </c>
      <c r="O771" t="str">
        <f t="shared" si="36"/>
        <v>Medium</v>
      </c>
      <c r="P771" t="str">
        <f>_xlfn.XLOOKUP(OrdersTable[[#This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IF(_xlfn.XLOOKUP(orders!C772,customers!$A$2:$A$1001,customers!$C$2:$C$1001,,0)=0," ",_xlfn.XLOOKUP(orders!C772,customers!$A$2:$A$1001,customers!$C$2:$C$1001,,0))</f>
        <v>mbrimilcombele@cnn.com</v>
      </c>
      <c r="H772" s="2" t="str">
        <f>_xlfn.XLOOKUP(C772,customers!$A$2:$A$1001,customers!$G$2:$G$1001,,0)</f>
        <v>United States</v>
      </c>
      <c r="I772" t="str">
        <f>_xlfn.XLOOKUP(D772,products!$A$2:$A$49,products!$B$2:$B$49,,0)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7"/>
        <v>9.9499999999999993</v>
      </c>
      <c r="N772" t="str">
        <f t="shared" si="38"/>
        <v>Arabica</v>
      </c>
      <c r="O772" t="str">
        <f t="shared" si="36"/>
        <v>Dark</v>
      </c>
      <c r="P772" t="str">
        <f>_xlfn.XLOOKUP(OrdersTable[[#This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IF(_xlfn.XLOOKUP(orders!C773,customers!$A$2:$A$1001,customers!$C$2:$C$1001,,0)=0," ",_xlfn.XLOOKUP(orders!C773,customers!$A$2:$A$1001,customers!$C$2:$C$1001,,0))</f>
        <v>sbollamlf@list-manage.com</v>
      </c>
      <c r="H773" s="2" t="str">
        <f>_xlfn.XLOOKUP(C773,customers!$A$2:$A$1001,customers!$G$2:$G$1001,,0)</f>
        <v>United States</v>
      </c>
      <c r="I773" t="str">
        <f>_xlfn.XLOOKUP(D773,products!$A$2:$A$49,products!$B$2:$B$49,,0)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7"/>
        <v>21.509999999999998</v>
      </c>
      <c r="N773" t="str">
        <f t="shared" si="38"/>
        <v>Robusta</v>
      </c>
      <c r="O773" t="str">
        <f t="shared" si="36"/>
        <v>Light</v>
      </c>
      <c r="P773" t="str">
        <f>_xlfn.XLOOKUP(OrdersTable[[#This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IF(_xlfn.XLOOKUP(orders!C774,customers!$A$2:$A$1001,customers!$C$2:$C$1001,,0)=0," ",_xlfn.XLOOKUP(orders!C774,customers!$A$2:$A$1001,customers!$C$2:$C$1001,,0))</f>
        <v xml:space="preserve"> </v>
      </c>
      <c r="H774" s="2" t="str">
        <f>_xlfn.XLOOKUP(C774,customers!$A$2:$A$1001,customers!$G$2:$G$1001,,0)</f>
        <v>United States</v>
      </c>
      <c r="I774" t="str">
        <f>_xlfn.XLOOKUP(D774,products!$A$2:$A$49,products!$B$2:$B$49,,0)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7"/>
        <v>82.5</v>
      </c>
      <c r="N774" t="str">
        <f t="shared" si="38"/>
        <v>Excelsa</v>
      </c>
      <c r="O774" t="str">
        <f t="shared" si="36"/>
        <v>Medium</v>
      </c>
      <c r="P774" t="str">
        <f>_xlfn.XLOOKUP(OrdersTable[[#This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IF(_xlfn.XLOOKUP(orders!C775,customers!$A$2:$A$1001,customers!$C$2:$C$1001,,0)=0," ",_xlfn.XLOOKUP(orders!C775,customers!$A$2:$A$1001,customers!$C$2:$C$1001,,0))</f>
        <v>afilipczaklh@ning.com</v>
      </c>
      <c r="H775" s="2" t="str">
        <f>_xlfn.XLOOKUP(C775,customers!$A$2:$A$1001,customers!$G$2:$G$1001,,0)</f>
        <v>Ireland</v>
      </c>
      <c r="I775" t="str">
        <f>_xlfn.XLOOKUP(D775,products!$A$2:$A$49,products!$B$2:$B$49,,0)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7"/>
        <v>8.73</v>
      </c>
      <c r="N775" t="str">
        <f t="shared" si="38"/>
        <v>Liberica</v>
      </c>
      <c r="O775" t="str">
        <f t="shared" si="36"/>
        <v>Medium</v>
      </c>
      <c r="P775" t="str">
        <f>_xlfn.XLOOKUP(OrdersTable[[#This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IF(_xlfn.XLOOKUP(orders!C776,customers!$A$2:$A$1001,customers!$C$2:$C$1001,,0)=0," ",_xlfn.XLOOKUP(orders!C776,customers!$A$2:$A$1001,customers!$C$2:$C$1001,,0))</f>
        <v xml:space="preserve"> </v>
      </c>
      <c r="H776" s="2" t="str">
        <f>_xlfn.XLOOKUP(C776,customers!$A$2:$A$1001,customers!$G$2:$G$1001,,0)</f>
        <v>United States</v>
      </c>
      <c r="I776" t="str">
        <f>_xlfn.XLOOKUP(D776,products!$A$2:$A$49,products!$B$2:$B$49,,0)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7"/>
        <v>19.899999999999999</v>
      </c>
      <c r="N776" t="str">
        <f t="shared" si="38"/>
        <v>Robusta</v>
      </c>
      <c r="O776" t="str">
        <f t="shared" si="36"/>
        <v>Medium</v>
      </c>
      <c r="P776" t="str">
        <f>_xlfn.XLOOKUP(OrdersTable[[#This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IF(_xlfn.XLOOKUP(orders!C777,customers!$A$2:$A$1001,customers!$C$2:$C$1001,,0)=0," ",_xlfn.XLOOKUP(orders!C777,customers!$A$2:$A$1001,customers!$C$2:$C$1001,,0))</f>
        <v>relnaughlj@comsenz.com</v>
      </c>
      <c r="H777" s="2" t="str">
        <f>_xlfn.XLOOKUP(C777,customers!$A$2:$A$1001,customers!$G$2:$G$1001,,0)</f>
        <v>United States</v>
      </c>
      <c r="I777" t="str">
        <f>_xlfn.XLOOKUP(D777,products!$A$2:$A$49,products!$B$2:$B$49,,0)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7"/>
        <v>17.82</v>
      </c>
      <c r="N777" t="str">
        <f t="shared" si="38"/>
        <v>Excelsa</v>
      </c>
      <c r="O777" t="str">
        <f t="shared" si="36"/>
        <v>Light</v>
      </c>
      <c r="P777" t="str">
        <f>_xlfn.XLOOKUP(OrdersTable[[#This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IF(_xlfn.XLOOKUP(orders!C778,customers!$A$2:$A$1001,customers!$C$2:$C$1001,,0)=0," ",_xlfn.XLOOKUP(orders!C778,customers!$A$2:$A$1001,customers!$C$2:$C$1001,,0))</f>
        <v>jdeehanlk@about.me</v>
      </c>
      <c r="H778" s="2" t="str">
        <f>_xlfn.XLOOKUP(C778,customers!$A$2:$A$1001,customers!$G$2:$G$1001,,0)</f>
        <v>United States</v>
      </c>
      <c r="I778" t="str">
        <f>_xlfn.XLOOKUP(D778,products!$A$2:$A$49,products!$B$2:$B$49,,0)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7"/>
        <v>20.25</v>
      </c>
      <c r="N778" t="str">
        <f t="shared" si="38"/>
        <v>Arabica</v>
      </c>
      <c r="O778" t="str">
        <f t="shared" si="36"/>
        <v>Medium</v>
      </c>
      <c r="P778" t="str">
        <f>_xlfn.XLOOKUP(OrdersTable[[#This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IF(_xlfn.XLOOKUP(orders!C779,customers!$A$2:$A$1001,customers!$C$2:$C$1001,,0)=0," ",_xlfn.XLOOKUP(orders!C779,customers!$A$2:$A$1001,customers!$C$2:$C$1001,,0))</f>
        <v>jedenll@e-recht24.de</v>
      </c>
      <c r="H779" s="2" t="str">
        <f>_xlfn.XLOOKUP(C779,customers!$A$2:$A$1001,customers!$G$2:$G$1001,,0)</f>
        <v>United States</v>
      </c>
      <c r="I779" t="str">
        <f>_xlfn.XLOOKUP(D779,products!$A$2:$A$49,products!$B$2:$B$49,,0)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7"/>
        <v>59.569999999999993</v>
      </c>
      <c r="N779" t="str">
        <f t="shared" si="38"/>
        <v>Arabica</v>
      </c>
      <c r="O779" t="str">
        <f t="shared" si="36"/>
        <v>Light</v>
      </c>
      <c r="P779" t="str">
        <f>_xlfn.XLOOKUP(OrdersTable[[#This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IF(_xlfn.XLOOKUP(orders!C780,customers!$A$2:$A$1001,customers!$C$2:$C$1001,,0)=0," ",_xlfn.XLOOKUP(orders!C780,customers!$A$2:$A$1001,customers!$C$2:$C$1001,,0))</f>
        <v>cjewsterlu@moonfruit.com</v>
      </c>
      <c r="H780" s="2" t="str">
        <f>_xlfn.XLOOKUP(C780,customers!$A$2:$A$1001,customers!$G$2:$G$1001,,0)</f>
        <v>United States</v>
      </c>
      <c r="I780" t="str">
        <f>_xlfn.XLOOKUP(D780,products!$A$2:$A$49,products!$B$2:$B$49,,0)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7"/>
        <v>19.02</v>
      </c>
      <c r="N780" t="str">
        <f t="shared" si="38"/>
        <v>Liberica</v>
      </c>
      <c r="O780" t="str">
        <f t="shared" si="36"/>
        <v>Light</v>
      </c>
      <c r="P780" t="str">
        <f>_xlfn.XLOOKUP(OrdersTable[[#This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IF(_xlfn.XLOOKUP(orders!C781,customers!$A$2:$A$1001,customers!$C$2:$C$1001,,0)=0," ",_xlfn.XLOOKUP(orders!C781,customers!$A$2:$A$1001,customers!$C$2:$C$1001,,0))</f>
        <v>usoutherdenln@hao123.com</v>
      </c>
      <c r="H781" s="2" t="str">
        <f>_xlfn.XLOOKUP(C781,customers!$A$2:$A$1001,customers!$G$2:$G$1001,,0)</f>
        <v>United States</v>
      </c>
      <c r="I781" t="str">
        <f>_xlfn.XLOOKUP(D781,products!$A$2:$A$49,products!$B$2:$B$49,,0)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7"/>
        <v>77.699999999999989</v>
      </c>
      <c r="N781" t="str">
        <f t="shared" si="38"/>
        <v>Liberica</v>
      </c>
      <c r="O781" t="str">
        <f t="shared" si="36"/>
        <v>Dark</v>
      </c>
      <c r="P781" t="str">
        <f>_xlfn.XLOOKUP(OrdersTable[[#This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IF(_xlfn.XLOOKUP(orders!C782,customers!$A$2:$A$1001,customers!$C$2:$C$1001,,0)=0," ",_xlfn.XLOOKUP(orders!C782,customers!$A$2:$A$1001,customers!$C$2:$C$1001,,0))</f>
        <v xml:space="preserve"> </v>
      </c>
      <c r="H782" s="2" t="str">
        <f>_xlfn.XLOOKUP(C782,customers!$A$2:$A$1001,customers!$G$2:$G$1001,,0)</f>
        <v>United States</v>
      </c>
      <c r="I782" t="str">
        <f>_xlfn.XLOOKUP(D782,products!$A$2:$A$49,products!$B$2:$B$49,,0)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7"/>
        <v>41.25</v>
      </c>
      <c r="N782" t="str">
        <f t="shared" si="38"/>
        <v>Excelsa</v>
      </c>
      <c r="O782" t="str">
        <f t="shared" si="36"/>
        <v>Medium</v>
      </c>
      <c r="P782" t="str">
        <f>_xlfn.XLOOKUP(OrdersTable[[#This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IF(_xlfn.XLOOKUP(orders!C783,customers!$A$2:$A$1001,customers!$C$2:$C$1001,,0)=0," ",_xlfn.XLOOKUP(orders!C783,customers!$A$2:$A$1001,customers!$C$2:$C$1001,,0))</f>
        <v>lburtenshawlp@shinystat.com</v>
      </c>
      <c r="H783" s="2" t="str">
        <f>_xlfn.XLOOKUP(C783,customers!$A$2:$A$1001,customers!$G$2:$G$1001,,0)</f>
        <v>United States</v>
      </c>
      <c r="I783" t="str">
        <f>_xlfn.XLOOKUP(D783,products!$A$2:$A$49,products!$B$2:$B$49,,0)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7"/>
        <v>145.82</v>
      </c>
      <c r="N783" t="str">
        <f t="shared" si="38"/>
        <v>Liberica</v>
      </c>
      <c r="O783" t="str">
        <f t="shared" si="36"/>
        <v>Light</v>
      </c>
      <c r="P783" t="str">
        <f>_xlfn.XLOOKUP(OrdersTable[[#This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IF(_xlfn.XLOOKUP(orders!C784,customers!$A$2:$A$1001,customers!$C$2:$C$1001,,0)=0," ",_xlfn.XLOOKUP(orders!C784,customers!$A$2:$A$1001,customers!$C$2:$C$1001,,0))</f>
        <v>agregorattilq@vistaprint.com</v>
      </c>
      <c r="H784" s="2" t="str">
        <f>_xlfn.XLOOKUP(C784,customers!$A$2:$A$1001,customers!$G$2:$G$1001,,0)</f>
        <v>Ireland</v>
      </c>
      <c r="I784" t="str">
        <f>_xlfn.XLOOKUP(D784,products!$A$2:$A$49,products!$B$2:$B$49,,0)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7"/>
        <v>26.73</v>
      </c>
      <c r="N784" t="str">
        <f t="shared" si="38"/>
        <v>Excelsa</v>
      </c>
      <c r="O784" t="str">
        <f t="shared" si="36"/>
        <v>Light</v>
      </c>
      <c r="P784" t="str">
        <f>_xlfn.XLOOKUP(OrdersTable[[#This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IF(_xlfn.XLOOKUP(orders!C785,customers!$A$2:$A$1001,customers!$C$2:$C$1001,,0)=0," ",_xlfn.XLOOKUP(orders!C785,customers!$A$2:$A$1001,customers!$C$2:$C$1001,,0))</f>
        <v>ccrosterlr@gov.uk</v>
      </c>
      <c r="H785" s="2" t="str">
        <f>_xlfn.XLOOKUP(C785,customers!$A$2:$A$1001,customers!$G$2:$G$1001,,0)</f>
        <v>United States</v>
      </c>
      <c r="I785" t="str">
        <f>_xlfn.XLOOKUP(D785,products!$A$2:$A$49,products!$B$2:$B$49,,0)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7"/>
        <v>43.650000000000006</v>
      </c>
      <c r="N785" t="str">
        <f t="shared" si="38"/>
        <v>Liberica</v>
      </c>
      <c r="O785" t="str">
        <f t="shared" si="36"/>
        <v>Medium</v>
      </c>
      <c r="P785" t="str">
        <f>_xlfn.XLOOKUP(OrdersTable[[#This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IF(_xlfn.XLOOKUP(orders!C786,customers!$A$2:$A$1001,customers!$C$2:$C$1001,,0)=0," ",_xlfn.XLOOKUP(orders!C786,customers!$A$2:$A$1001,customers!$C$2:$C$1001,,0))</f>
        <v>gwhiteheadls@hp.com</v>
      </c>
      <c r="H786" s="2" t="str">
        <f>_xlfn.XLOOKUP(C786,customers!$A$2:$A$1001,customers!$G$2:$G$1001,,0)</f>
        <v>United States</v>
      </c>
      <c r="I786" t="str">
        <f>_xlfn.XLOOKUP(D786,products!$A$2:$A$49,products!$B$2:$B$49,,0)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7"/>
        <v>31.7</v>
      </c>
      <c r="N786" t="str">
        <f t="shared" si="38"/>
        <v>Liberica</v>
      </c>
      <c r="O786" t="str">
        <f t="shared" si="36"/>
        <v>Light</v>
      </c>
      <c r="P786" t="str">
        <f>_xlfn.XLOOKUP(OrdersTable[[#This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IF(_xlfn.XLOOKUP(orders!C787,customers!$A$2:$A$1001,customers!$C$2:$C$1001,,0)=0," ",_xlfn.XLOOKUP(orders!C787,customers!$A$2:$A$1001,customers!$C$2:$C$1001,,0))</f>
        <v>hjodrellelt@samsung.com</v>
      </c>
      <c r="H787" s="2" t="str">
        <f>_xlfn.XLOOKUP(C787,customers!$A$2:$A$1001,customers!$G$2:$G$1001,,0)</f>
        <v>United States</v>
      </c>
      <c r="I787" t="str">
        <f>_xlfn.XLOOKUP(D787,products!$A$2:$A$49,products!$B$2:$B$49,,0)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7"/>
        <v>22.884999999999998</v>
      </c>
      <c r="N787" t="str">
        <f t="shared" si="38"/>
        <v>Arabica</v>
      </c>
      <c r="O787" t="str">
        <f t="shared" si="36"/>
        <v>Dark</v>
      </c>
      <c r="P787" t="str">
        <f>_xlfn.XLOOKUP(OrdersTable[[#This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IF(_xlfn.XLOOKUP(orders!C788,customers!$A$2:$A$1001,customers!$C$2:$C$1001,,0)=0," ",_xlfn.XLOOKUP(orders!C788,customers!$A$2:$A$1001,customers!$C$2:$C$1001,,0))</f>
        <v>cjewsterlu@moonfruit.com</v>
      </c>
      <c r="H788" s="2" t="str">
        <f>_xlfn.XLOOKUP(C788,customers!$A$2:$A$1001,customers!$G$2:$G$1001,,0)</f>
        <v>United States</v>
      </c>
      <c r="I788" t="str">
        <f>_xlfn.XLOOKUP(D788,products!$A$2:$A$49,products!$B$2:$B$49,,0)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7"/>
        <v>27.945</v>
      </c>
      <c r="N788" t="str">
        <f t="shared" si="38"/>
        <v>Excelsa</v>
      </c>
      <c r="O788" t="str">
        <f t="shared" si="36"/>
        <v>Dark</v>
      </c>
      <c r="P788" t="str">
        <f>_xlfn.XLOOKUP(OrdersTable[[#This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IF(_xlfn.XLOOKUP(orders!C789,customers!$A$2:$A$1001,customers!$C$2:$C$1001,,0)=0," ",_xlfn.XLOOKUP(orders!C789,customers!$A$2:$A$1001,customers!$C$2:$C$1001,,0))</f>
        <v xml:space="preserve"> </v>
      </c>
      <c r="H789" s="2" t="str">
        <f>_xlfn.XLOOKUP(C789,customers!$A$2:$A$1001,customers!$G$2:$G$1001,,0)</f>
        <v>United States</v>
      </c>
      <c r="I789" t="str">
        <f>_xlfn.XLOOKUP(D789,products!$A$2:$A$49,products!$B$2:$B$49,,0)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7"/>
        <v>82.5</v>
      </c>
      <c r="N789" t="str">
        <f t="shared" si="38"/>
        <v>Excelsa</v>
      </c>
      <c r="O789" t="str">
        <f t="shared" si="36"/>
        <v>Medium</v>
      </c>
      <c r="P789" t="str">
        <f>_xlfn.XLOOKUP(OrdersTable[[#This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IF(_xlfn.XLOOKUP(orders!C790,customers!$A$2:$A$1001,customers!$C$2:$C$1001,,0)=0," ",_xlfn.XLOOKUP(orders!C790,customers!$A$2:$A$1001,customers!$C$2:$C$1001,,0))</f>
        <v>knottramlw@odnoklassniki.ru</v>
      </c>
      <c r="H790" s="2" t="str">
        <f>_xlfn.XLOOKUP(C790,customers!$A$2:$A$1001,customers!$G$2:$G$1001,,0)</f>
        <v>Ireland</v>
      </c>
      <c r="I790" t="str">
        <f>_xlfn.XLOOKUP(D790,products!$A$2:$A$49,products!$B$2:$B$49,,0)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7"/>
        <v>45.769999999999996</v>
      </c>
      <c r="N790" t="str">
        <f t="shared" si="38"/>
        <v>Robusta</v>
      </c>
      <c r="O790" t="str">
        <f t="shared" si="36"/>
        <v>Medium</v>
      </c>
      <c r="P790" t="str">
        <f>_xlfn.XLOOKUP(OrdersTable[[#This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IF(_xlfn.XLOOKUP(orders!C791,customers!$A$2:$A$1001,customers!$C$2:$C$1001,,0)=0," ",_xlfn.XLOOKUP(orders!C791,customers!$A$2:$A$1001,customers!$C$2:$C$1001,,0))</f>
        <v>nbuneylx@jugem.jp</v>
      </c>
      <c r="H791" s="2" t="str">
        <f>_xlfn.XLOOKUP(C791,customers!$A$2:$A$1001,customers!$G$2:$G$1001,,0)</f>
        <v>United States</v>
      </c>
      <c r="I791" t="str">
        <f>_xlfn.XLOOKUP(D791,products!$A$2:$A$49,products!$B$2:$B$49,,0)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7"/>
        <v>77.699999999999989</v>
      </c>
      <c r="N791" t="str">
        <f t="shared" si="38"/>
        <v>Arabica</v>
      </c>
      <c r="O791" t="str">
        <f t="shared" si="36"/>
        <v>Light</v>
      </c>
      <c r="P791" t="str">
        <f>_xlfn.XLOOKUP(OrdersTable[[#This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IF(_xlfn.XLOOKUP(orders!C792,customers!$A$2:$A$1001,customers!$C$2:$C$1001,,0)=0," ",_xlfn.XLOOKUP(orders!C792,customers!$A$2:$A$1001,customers!$C$2:$C$1001,,0))</f>
        <v>smcshealy@photobucket.com</v>
      </c>
      <c r="H792" s="2" t="str">
        <f>_xlfn.XLOOKUP(C792,customers!$A$2:$A$1001,customers!$G$2:$G$1001,,0)</f>
        <v>United States</v>
      </c>
      <c r="I792" t="str">
        <f>_xlfn.XLOOKUP(D792,products!$A$2:$A$49,products!$B$2:$B$49,,0)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7"/>
        <v>23.31</v>
      </c>
      <c r="N792" t="str">
        <f t="shared" si="38"/>
        <v>Arabica</v>
      </c>
      <c r="O792" t="str">
        <f t="shared" si="36"/>
        <v>Light</v>
      </c>
      <c r="P792" t="str">
        <f>_xlfn.XLOOKUP(OrdersTable[[#This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IF(_xlfn.XLOOKUP(orders!C793,customers!$A$2:$A$1001,customers!$C$2:$C$1001,,0)=0," ",_xlfn.XLOOKUP(orders!C793,customers!$A$2:$A$1001,customers!$C$2:$C$1001,,0))</f>
        <v>khuddartlz@about.com</v>
      </c>
      <c r="H793" s="2" t="str">
        <f>_xlfn.XLOOKUP(C793,customers!$A$2:$A$1001,customers!$G$2:$G$1001,,0)</f>
        <v>United States</v>
      </c>
      <c r="I793" t="str">
        <f>_xlfn.XLOOKUP(D793,products!$A$2:$A$49,products!$B$2:$B$49,,0)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7"/>
        <v>23.774999999999999</v>
      </c>
      <c r="N793" t="str">
        <f t="shared" si="38"/>
        <v>Liberica</v>
      </c>
      <c r="O793" t="str">
        <f t="shared" si="36"/>
        <v>Light</v>
      </c>
      <c r="P793" t="str">
        <f>_xlfn.XLOOKUP(OrdersTable[[#This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IF(_xlfn.XLOOKUP(orders!C794,customers!$A$2:$A$1001,customers!$C$2:$C$1001,,0)=0," ",_xlfn.XLOOKUP(orders!C794,customers!$A$2:$A$1001,customers!$C$2:$C$1001,,0))</f>
        <v>jgippesm0@cloudflare.com</v>
      </c>
      <c r="H794" s="2" t="str">
        <f>_xlfn.XLOOKUP(C794,customers!$A$2:$A$1001,customers!$G$2:$G$1001,,0)</f>
        <v>United Kingdom</v>
      </c>
      <c r="I794" t="str">
        <f>_xlfn.XLOOKUP(D794,products!$A$2:$A$49,products!$B$2:$B$49,,0)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7"/>
        <v>52.38</v>
      </c>
      <c r="N794" t="str">
        <f t="shared" si="38"/>
        <v>Liberica</v>
      </c>
      <c r="O794" t="str">
        <f t="shared" si="36"/>
        <v>Medium</v>
      </c>
      <c r="P794" t="str">
        <f>_xlfn.XLOOKUP(OrdersTable[[#This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IF(_xlfn.XLOOKUP(orders!C795,customers!$A$2:$A$1001,customers!$C$2:$C$1001,,0)=0," ",_xlfn.XLOOKUP(orders!C795,customers!$A$2:$A$1001,customers!$C$2:$C$1001,,0))</f>
        <v>lwhittleseem1@e-recht24.de</v>
      </c>
      <c r="H795" s="2" t="str">
        <f>_xlfn.XLOOKUP(C795,customers!$A$2:$A$1001,customers!$G$2:$G$1001,,0)</f>
        <v>United States</v>
      </c>
      <c r="I795" t="str">
        <f>_xlfn.XLOOKUP(D795,products!$A$2:$A$49,products!$B$2:$B$49,,0)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7"/>
        <v>17.924999999999997</v>
      </c>
      <c r="N795" t="str">
        <f t="shared" si="38"/>
        <v>Robusta</v>
      </c>
      <c r="O795" t="str">
        <f t="shared" si="36"/>
        <v>Light</v>
      </c>
      <c r="P795" t="str">
        <f>_xlfn.XLOOKUP(OrdersTable[[#This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IF(_xlfn.XLOOKUP(orders!C796,customers!$A$2:$A$1001,customers!$C$2:$C$1001,,0)=0," ",_xlfn.XLOOKUP(orders!C796,customers!$A$2:$A$1001,customers!$C$2:$C$1001,,0))</f>
        <v>gtrengrovem2@elpais.com</v>
      </c>
      <c r="H796" s="2" t="str">
        <f>_xlfn.XLOOKUP(C796,customers!$A$2:$A$1001,customers!$G$2:$G$1001,,0)</f>
        <v>United States</v>
      </c>
      <c r="I796" t="str">
        <f>_xlfn.XLOOKUP(D796,products!$A$2:$A$49,products!$B$2:$B$49,,0)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7"/>
        <v>148.92499999999998</v>
      </c>
      <c r="N796" t="str">
        <f t="shared" si="38"/>
        <v>Arabica</v>
      </c>
      <c r="O796" t="str">
        <f t="shared" si="36"/>
        <v>Light</v>
      </c>
      <c r="P796" t="str">
        <f>_xlfn.XLOOKUP(OrdersTable[[#This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IF(_xlfn.XLOOKUP(orders!C797,customers!$A$2:$A$1001,customers!$C$2:$C$1001,,0)=0," ",_xlfn.XLOOKUP(orders!C797,customers!$A$2:$A$1001,customers!$C$2:$C$1001,,0))</f>
        <v>wcalderom3@stumbleupon.com</v>
      </c>
      <c r="H797" s="2" t="str">
        <f>_xlfn.XLOOKUP(C797,customers!$A$2:$A$1001,customers!$G$2:$G$1001,,0)</f>
        <v>United States</v>
      </c>
      <c r="I797" t="str">
        <f>_xlfn.XLOOKUP(D797,products!$A$2:$A$49,products!$B$2:$B$49,,0)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7"/>
        <v>28.679999999999996</v>
      </c>
      <c r="N797" t="str">
        <f t="shared" si="38"/>
        <v>Robusta</v>
      </c>
      <c r="O797" t="str">
        <f t="shared" si="36"/>
        <v>Light</v>
      </c>
      <c r="P797" t="str">
        <f>_xlfn.XLOOKUP(OrdersTable[[#This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IF(_xlfn.XLOOKUP(orders!C798,customers!$A$2:$A$1001,customers!$C$2:$C$1001,,0)=0," ",_xlfn.XLOOKUP(orders!C798,customers!$A$2:$A$1001,customers!$C$2:$C$1001,,0))</f>
        <v xml:space="preserve"> </v>
      </c>
      <c r="H798" s="2" t="str">
        <f>_xlfn.XLOOKUP(C798,customers!$A$2:$A$1001,customers!$G$2:$G$1001,,0)</f>
        <v>United States</v>
      </c>
      <c r="I798" t="str">
        <f>_xlfn.XLOOKUP(D798,products!$A$2:$A$49,products!$B$2:$B$49,,0)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7"/>
        <v>9.51</v>
      </c>
      <c r="N798" t="str">
        <f t="shared" si="38"/>
        <v>Liberica</v>
      </c>
      <c r="O798" t="str">
        <f t="shared" si="36"/>
        <v>Light</v>
      </c>
      <c r="P798" t="str">
        <f>_xlfn.XLOOKUP(OrdersTable[[#This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IF(_xlfn.XLOOKUP(orders!C799,customers!$A$2:$A$1001,customers!$C$2:$C$1001,,0)=0," ",_xlfn.XLOOKUP(orders!C799,customers!$A$2:$A$1001,customers!$C$2:$C$1001,,0))</f>
        <v>jkennicottm5@yahoo.co.jp</v>
      </c>
      <c r="H799" s="2" t="str">
        <f>_xlfn.XLOOKUP(C799,customers!$A$2:$A$1001,customers!$G$2:$G$1001,,0)</f>
        <v>United States</v>
      </c>
      <c r="I799" t="str">
        <f>_xlfn.XLOOKUP(D799,products!$A$2:$A$49,products!$B$2:$B$49,,0)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7"/>
        <v>31.08</v>
      </c>
      <c r="N799" t="str">
        <f t="shared" si="38"/>
        <v>Arabica</v>
      </c>
      <c r="O799" t="str">
        <f t="shared" si="36"/>
        <v>Light</v>
      </c>
      <c r="P799" t="str">
        <f>_xlfn.XLOOKUP(OrdersTable[[#This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IF(_xlfn.XLOOKUP(orders!C800,customers!$A$2:$A$1001,customers!$C$2:$C$1001,,0)=0," ",_xlfn.XLOOKUP(orders!C800,customers!$A$2:$A$1001,customers!$C$2:$C$1001,,0))</f>
        <v>gruggenm6@nymag.com</v>
      </c>
      <c r="H800" s="2" t="str">
        <f>_xlfn.XLOOKUP(C800,customers!$A$2:$A$1001,customers!$G$2:$G$1001,,0)</f>
        <v>United States</v>
      </c>
      <c r="I800" t="str">
        <f>_xlfn.XLOOKUP(D800,products!$A$2:$A$49,products!$B$2:$B$49,,0)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7"/>
        <v>8.0549999999999997</v>
      </c>
      <c r="N800" t="str">
        <f t="shared" si="38"/>
        <v>Robusta</v>
      </c>
      <c r="O800" t="str">
        <f t="shared" si="36"/>
        <v>Dark</v>
      </c>
      <c r="P800" t="str">
        <f>_xlfn.XLOOKUP(OrdersTable[[#This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IF(_xlfn.XLOOKUP(orders!C801,customers!$A$2:$A$1001,customers!$C$2:$C$1001,,0)=0," ",_xlfn.XLOOKUP(orders!C801,customers!$A$2:$A$1001,customers!$C$2:$C$1001,,0))</f>
        <v xml:space="preserve"> </v>
      </c>
      <c r="H801" s="2" t="str">
        <f>_xlfn.XLOOKUP(C801,customers!$A$2:$A$1001,customers!$G$2:$G$1001,,0)</f>
        <v>United States</v>
      </c>
      <c r="I801" t="str">
        <f>_xlfn.XLOOKUP(D801,products!$A$2:$A$49,products!$B$2:$B$49,,0)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7"/>
        <v>36.450000000000003</v>
      </c>
      <c r="N801" t="str">
        <f t="shared" si="38"/>
        <v>Excelsa</v>
      </c>
      <c r="O801" t="str">
        <f t="shared" si="36"/>
        <v>Dark</v>
      </c>
      <c r="P801" t="str">
        <f>_xlfn.XLOOKUP(OrdersTable[[#This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IF(_xlfn.XLOOKUP(orders!C802,customers!$A$2:$A$1001,customers!$C$2:$C$1001,,0)=0," ",_xlfn.XLOOKUP(orders!C802,customers!$A$2:$A$1001,customers!$C$2:$C$1001,,0))</f>
        <v>mfrightm8@harvard.edu</v>
      </c>
      <c r="H802" s="2" t="str">
        <f>_xlfn.XLOOKUP(C802,customers!$A$2:$A$1001,customers!$G$2:$G$1001,,0)</f>
        <v>Ireland</v>
      </c>
      <c r="I802" t="str">
        <f>_xlfn.XLOOKUP(D802,products!$A$2:$A$49,products!$B$2:$B$49,,0)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7"/>
        <v>16.11</v>
      </c>
      <c r="N802" t="str">
        <f t="shared" si="38"/>
        <v>Robusta</v>
      </c>
      <c r="O802" t="str">
        <f t="shared" si="36"/>
        <v>Dark</v>
      </c>
      <c r="P802" t="str">
        <f>_xlfn.XLOOKUP(OrdersTable[[#This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IF(_xlfn.XLOOKUP(orders!C803,customers!$A$2:$A$1001,customers!$C$2:$C$1001,,0)=0," ",_xlfn.XLOOKUP(orders!C803,customers!$A$2:$A$1001,customers!$C$2:$C$1001,,0))</f>
        <v>btartem9@aol.com</v>
      </c>
      <c r="H803" s="2" t="str">
        <f>_xlfn.XLOOKUP(C803,customers!$A$2:$A$1001,customers!$G$2:$G$1001,,0)</f>
        <v>United States</v>
      </c>
      <c r="I803" t="str">
        <f>_xlfn.XLOOKUP(D803,products!$A$2:$A$49,products!$B$2:$B$49,,0)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7"/>
        <v>41.169999999999995</v>
      </c>
      <c r="N803" t="str">
        <f t="shared" si="38"/>
        <v>Robusta</v>
      </c>
      <c r="O803" t="str">
        <f t="shared" si="36"/>
        <v>Dark</v>
      </c>
      <c r="P803" t="str">
        <f>_xlfn.XLOOKUP(OrdersTable[[#This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IF(_xlfn.XLOOKUP(orders!C804,customers!$A$2:$A$1001,customers!$C$2:$C$1001,,0)=0," ",_xlfn.XLOOKUP(orders!C804,customers!$A$2:$A$1001,customers!$C$2:$C$1001,,0))</f>
        <v>ckrzysztofiakma@skyrock.com</v>
      </c>
      <c r="H804" s="2" t="str">
        <f>_xlfn.XLOOKUP(C804,customers!$A$2:$A$1001,customers!$G$2:$G$1001,,0)</f>
        <v>United States</v>
      </c>
      <c r="I804" t="str">
        <f>_xlfn.XLOOKUP(D804,products!$A$2:$A$49,products!$B$2:$B$49,,0)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7"/>
        <v>10.739999999999998</v>
      </c>
      <c r="N804" t="str">
        <f t="shared" si="38"/>
        <v>Robusta</v>
      </c>
      <c r="O804" t="str">
        <f t="shared" si="36"/>
        <v>Dark</v>
      </c>
      <c r="P804" t="str">
        <f>_xlfn.XLOOKUP(OrdersTable[[#This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IF(_xlfn.XLOOKUP(orders!C805,customers!$A$2:$A$1001,customers!$C$2:$C$1001,,0)=0," ",_xlfn.XLOOKUP(orders!C805,customers!$A$2:$A$1001,customers!$C$2:$C$1001,,0))</f>
        <v>dpenquetmb@diigo.com</v>
      </c>
      <c r="H805" s="2" t="str">
        <f>_xlfn.XLOOKUP(C805,customers!$A$2:$A$1001,customers!$G$2:$G$1001,,0)</f>
        <v>United States</v>
      </c>
      <c r="I805" t="str">
        <f>_xlfn.XLOOKUP(D805,products!$A$2:$A$49,products!$B$2:$B$49,,0)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7"/>
        <v>126.49999999999999</v>
      </c>
      <c r="N805" t="str">
        <f t="shared" si="38"/>
        <v>Excelsa</v>
      </c>
      <c r="O805" t="str">
        <f t="shared" si="36"/>
        <v>Medium</v>
      </c>
      <c r="P805" t="str">
        <f>_xlfn.XLOOKUP(OrdersTable[[#This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IF(_xlfn.XLOOKUP(orders!C806,customers!$A$2:$A$1001,customers!$C$2:$C$1001,,0)=0," ",_xlfn.XLOOKUP(orders!C806,customers!$A$2:$A$1001,customers!$C$2:$C$1001,,0))</f>
        <v xml:space="preserve"> </v>
      </c>
      <c r="H806" s="2" t="str">
        <f>_xlfn.XLOOKUP(C806,customers!$A$2:$A$1001,customers!$G$2:$G$1001,,0)</f>
        <v>United Kingdom</v>
      </c>
      <c r="I806" t="str">
        <f>_xlfn.XLOOKUP(D806,products!$A$2:$A$49,products!$B$2:$B$49,,0)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7"/>
        <v>23.9</v>
      </c>
      <c r="N806" t="str">
        <f t="shared" si="38"/>
        <v>Robusta</v>
      </c>
      <c r="O806" t="str">
        <f t="shared" si="36"/>
        <v>Light</v>
      </c>
      <c r="P806" t="str">
        <f>_xlfn.XLOOKUP(OrdersTable[[#This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IF(_xlfn.XLOOKUP(orders!C807,customers!$A$2:$A$1001,customers!$C$2:$C$1001,,0)=0," ",_xlfn.XLOOKUP(orders!C807,customers!$A$2:$A$1001,customers!$C$2:$C$1001,,0))</f>
        <v xml:space="preserve"> </v>
      </c>
      <c r="H807" s="2" t="str">
        <f>_xlfn.XLOOKUP(C807,customers!$A$2:$A$1001,customers!$G$2:$G$1001,,0)</f>
        <v>United States</v>
      </c>
      <c r="I807" t="str">
        <f>_xlfn.XLOOKUP(D807,products!$A$2:$A$49,products!$B$2:$B$49,,0)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7"/>
        <v>5.97</v>
      </c>
      <c r="N807" t="str">
        <f t="shared" si="38"/>
        <v>Robusta</v>
      </c>
      <c r="O807" t="str">
        <f t="shared" si="36"/>
        <v>Medium</v>
      </c>
      <c r="P807" t="str">
        <f>_xlfn.XLOOKUP(OrdersTable[[#This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IF(_xlfn.XLOOKUP(orders!C808,customers!$A$2:$A$1001,customers!$C$2:$C$1001,,0)=0," ",_xlfn.XLOOKUP(orders!C808,customers!$A$2:$A$1001,customers!$C$2:$C$1001,,0))</f>
        <v xml:space="preserve"> </v>
      </c>
      <c r="H808" s="2" t="str">
        <f>_xlfn.XLOOKUP(C808,customers!$A$2:$A$1001,customers!$G$2:$G$1001,,0)</f>
        <v>United Kingdom</v>
      </c>
      <c r="I808" t="str">
        <f>_xlfn.XLOOKUP(D808,products!$A$2:$A$49,products!$B$2:$B$49,,0)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7"/>
        <v>7.77</v>
      </c>
      <c r="N808" t="str">
        <f t="shared" si="38"/>
        <v>Liberica</v>
      </c>
      <c r="O808" t="str">
        <f t="shared" si="36"/>
        <v>Dark</v>
      </c>
      <c r="P808" t="str">
        <f>_xlfn.XLOOKUP(OrdersTable[[#This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IF(_xlfn.XLOOKUP(orders!C809,customers!$A$2:$A$1001,customers!$C$2:$C$1001,,0)=0," ",_xlfn.XLOOKUP(orders!C809,customers!$A$2:$A$1001,customers!$C$2:$C$1001,,0))</f>
        <v>kferrettimf@huffingtonpost.com</v>
      </c>
      <c r="H809" s="2" t="str">
        <f>_xlfn.XLOOKUP(C809,customers!$A$2:$A$1001,customers!$G$2:$G$1001,,0)</f>
        <v>Ireland</v>
      </c>
      <c r="I809" t="str">
        <f>_xlfn.XLOOKUP(D809,products!$A$2:$A$49,products!$B$2:$B$49,,0)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7"/>
        <v>23.31</v>
      </c>
      <c r="N809" t="str">
        <f t="shared" si="38"/>
        <v>Liberica</v>
      </c>
      <c r="O809" t="str">
        <f t="shared" si="36"/>
        <v>Dark</v>
      </c>
      <c r="P809" t="str">
        <f>_xlfn.XLOOKUP(OrdersTable[[#This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IF(_xlfn.XLOOKUP(orders!C810,customers!$A$2:$A$1001,customers!$C$2:$C$1001,,0)=0," ",_xlfn.XLOOKUP(orders!C810,customers!$A$2:$A$1001,customers!$C$2:$C$1001,,0))</f>
        <v xml:space="preserve"> </v>
      </c>
      <c r="H810" s="2" t="str">
        <f>_xlfn.XLOOKUP(C810,customers!$A$2:$A$1001,customers!$G$2:$G$1001,,0)</f>
        <v>United States</v>
      </c>
      <c r="I810" t="str">
        <f>_xlfn.XLOOKUP(D810,products!$A$2:$A$49,products!$B$2:$B$49,,0)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7"/>
        <v>137.42499999999998</v>
      </c>
      <c r="N810" t="str">
        <f t="shared" si="38"/>
        <v>Robusta</v>
      </c>
      <c r="O810" t="str">
        <f t="shared" si="36"/>
        <v>Light</v>
      </c>
      <c r="P810" t="str">
        <f>_xlfn.XLOOKUP(OrdersTable[[#This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IF(_xlfn.XLOOKUP(orders!C811,customers!$A$2:$A$1001,customers!$C$2:$C$1001,,0)=0," ",_xlfn.XLOOKUP(orders!C811,customers!$A$2:$A$1001,customers!$C$2:$C$1001,,0))</f>
        <v xml:space="preserve"> </v>
      </c>
      <c r="H811" s="2" t="str">
        <f>_xlfn.XLOOKUP(C811,customers!$A$2:$A$1001,customers!$G$2:$G$1001,,0)</f>
        <v>United States</v>
      </c>
      <c r="I811" t="str">
        <f>_xlfn.XLOOKUP(D811,products!$A$2:$A$49,products!$B$2:$B$49,,0)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7"/>
        <v>8.0549999999999997</v>
      </c>
      <c r="N811" t="str">
        <f t="shared" si="38"/>
        <v>Robusta</v>
      </c>
      <c r="O811" t="str">
        <f t="shared" si="36"/>
        <v>Dark</v>
      </c>
      <c r="P811" t="str">
        <f>_xlfn.XLOOKUP(OrdersTable[[#This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IF(_xlfn.XLOOKUP(orders!C812,customers!$A$2:$A$1001,customers!$C$2:$C$1001,,0)=0," ",_xlfn.XLOOKUP(orders!C812,customers!$A$2:$A$1001,customers!$C$2:$C$1001,,0))</f>
        <v>abalsdonemi@toplist.cz</v>
      </c>
      <c r="H812" s="2" t="str">
        <f>_xlfn.XLOOKUP(C812,customers!$A$2:$A$1001,customers!$G$2:$G$1001,,0)</f>
        <v>United States</v>
      </c>
      <c r="I812" t="str">
        <f>_xlfn.XLOOKUP(D812,products!$A$2:$A$49,products!$B$2:$B$49,,0)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7"/>
        <v>28.53</v>
      </c>
      <c r="N812" t="str">
        <f t="shared" si="38"/>
        <v>Liberica</v>
      </c>
      <c r="O812" t="str">
        <f t="shared" si="36"/>
        <v>Light</v>
      </c>
      <c r="P812" t="str">
        <f>_xlfn.XLOOKUP(OrdersTable[[#This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IF(_xlfn.XLOOKUP(orders!C813,customers!$A$2:$A$1001,customers!$C$2:$C$1001,,0)=0," ",_xlfn.XLOOKUP(orders!C813,customers!$A$2:$A$1001,customers!$C$2:$C$1001,,0))</f>
        <v>bromeramj@list-manage.com</v>
      </c>
      <c r="H813" s="2" t="str">
        <f>_xlfn.XLOOKUP(C813,customers!$A$2:$A$1001,customers!$G$2:$G$1001,,0)</f>
        <v>Ireland</v>
      </c>
      <c r="I813" t="str">
        <f>_xlfn.XLOOKUP(D813,products!$A$2:$A$49,products!$B$2:$B$49,,0)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7"/>
        <v>67.5</v>
      </c>
      <c r="N813" t="str">
        <f t="shared" si="38"/>
        <v>Arabica</v>
      </c>
      <c r="O813" t="str">
        <f t="shared" si="36"/>
        <v>Medium</v>
      </c>
      <c r="P813" t="str">
        <f>_xlfn.XLOOKUP(OrdersTable[[#This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IF(_xlfn.XLOOKUP(orders!C814,customers!$A$2:$A$1001,customers!$C$2:$C$1001,,0)=0," ",_xlfn.XLOOKUP(orders!C814,customers!$A$2:$A$1001,customers!$C$2:$C$1001,,0))</f>
        <v>bromeramj@list-manage.com</v>
      </c>
      <c r="H814" s="2" t="str">
        <f>_xlfn.XLOOKUP(C814,customers!$A$2:$A$1001,customers!$G$2:$G$1001,,0)</f>
        <v>Ireland</v>
      </c>
      <c r="I814" t="str">
        <f>_xlfn.XLOOKUP(D814,products!$A$2:$A$49,products!$B$2:$B$49,,0)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7"/>
        <v>178.70999999999998</v>
      </c>
      <c r="N814" t="str">
        <f t="shared" si="38"/>
        <v>Liberica</v>
      </c>
      <c r="O814" t="str">
        <f t="shared" si="36"/>
        <v>Dark</v>
      </c>
      <c r="P814" t="str">
        <f>_xlfn.XLOOKUP(OrdersTable[[#This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IF(_xlfn.XLOOKUP(orders!C815,customers!$A$2:$A$1001,customers!$C$2:$C$1001,,0)=0," ",_xlfn.XLOOKUP(orders!C815,customers!$A$2:$A$1001,customers!$C$2:$C$1001,,0))</f>
        <v>cbrydeml@tuttocitta.it</v>
      </c>
      <c r="H815" s="2" t="str">
        <f>_xlfn.XLOOKUP(C815,customers!$A$2:$A$1001,customers!$G$2:$G$1001,,0)</f>
        <v>United States</v>
      </c>
      <c r="I815" t="str">
        <f>_xlfn.XLOOKUP(D815,products!$A$2:$A$49,products!$B$2:$B$49,,0)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7"/>
        <v>31.624999999999996</v>
      </c>
      <c r="N815" t="str">
        <f t="shared" si="38"/>
        <v>Excelsa</v>
      </c>
      <c r="O815" t="str">
        <f t="shared" si="36"/>
        <v>Medium</v>
      </c>
      <c r="P815" t="str">
        <f>_xlfn.XLOOKUP(OrdersTable[[#This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IF(_xlfn.XLOOKUP(orders!C816,customers!$A$2:$A$1001,customers!$C$2:$C$1001,,0)=0," ",_xlfn.XLOOKUP(orders!C816,customers!$A$2:$A$1001,customers!$C$2:$C$1001,,0))</f>
        <v>senefermm@blog.com</v>
      </c>
      <c r="H816" s="2" t="str">
        <f>_xlfn.XLOOKUP(C816,customers!$A$2:$A$1001,customers!$G$2:$G$1001,,0)</f>
        <v>United States</v>
      </c>
      <c r="I816" t="str">
        <f>_xlfn.XLOOKUP(D816,products!$A$2:$A$49,products!$B$2:$B$49,,0)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7"/>
        <v>8.91</v>
      </c>
      <c r="N816" t="str">
        <f t="shared" si="38"/>
        <v>Excelsa</v>
      </c>
      <c r="O816" t="str">
        <f t="shared" si="36"/>
        <v>Light</v>
      </c>
      <c r="P816" t="str">
        <f>_xlfn.XLOOKUP(OrdersTable[[#This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IF(_xlfn.XLOOKUP(orders!C817,customers!$A$2:$A$1001,customers!$C$2:$C$1001,,0)=0," ",_xlfn.XLOOKUP(orders!C817,customers!$A$2:$A$1001,customers!$C$2:$C$1001,,0))</f>
        <v>lhaggerstonemn@independent.co.uk</v>
      </c>
      <c r="H817" s="2" t="str">
        <f>_xlfn.XLOOKUP(C817,customers!$A$2:$A$1001,customers!$G$2:$G$1001,,0)</f>
        <v>United States</v>
      </c>
      <c r="I817" t="str">
        <f>_xlfn.XLOOKUP(D817,products!$A$2:$A$49,products!$B$2:$B$49,,0)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7"/>
        <v>35.82</v>
      </c>
      <c r="N817" t="str">
        <f t="shared" si="38"/>
        <v>Robusta</v>
      </c>
      <c r="O817" t="str">
        <f t="shared" si="36"/>
        <v>Medium</v>
      </c>
      <c r="P817" t="str">
        <f>_xlfn.XLOOKUP(OrdersTable[[#This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IF(_xlfn.XLOOKUP(orders!C818,customers!$A$2:$A$1001,customers!$C$2:$C$1001,,0)=0," ",_xlfn.XLOOKUP(orders!C818,customers!$A$2:$A$1001,customers!$C$2:$C$1001,,0))</f>
        <v>mgundrymo@omniture.com</v>
      </c>
      <c r="H818" s="2" t="str">
        <f>_xlfn.XLOOKUP(C818,customers!$A$2:$A$1001,customers!$G$2:$G$1001,,0)</f>
        <v>Ireland</v>
      </c>
      <c r="I818" t="str">
        <f>_xlfn.XLOOKUP(D818,products!$A$2:$A$49,products!$B$2:$B$49,,0)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7"/>
        <v>38.04</v>
      </c>
      <c r="N818" t="str">
        <f t="shared" si="38"/>
        <v>Liberica</v>
      </c>
      <c r="O818" t="str">
        <f t="shared" si="36"/>
        <v>Light</v>
      </c>
      <c r="P818" t="str">
        <f>_xlfn.XLOOKUP(OrdersTable[[#This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IF(_xlfn.XLOOKUP(orders!C819,customers!$A$2:$A$1001,customers!$C$2:$C$1001,,0)=0," ",_xlfn.XLOOKUP(orders!C819,customers!$A$2:$A$1001,customers!$C$2:$C$1001,,0))</f>
        <v>bwellanmp@cafepress.com</v>
      </c>
      <c r="H819" s="2" t="str">
        <f>_xlfn.XLOOKUP(C819,customers!$A$2:$A$1001,customers!$G$2:$G$1001,,0)</f>
        <v>United States</v>
      </c>
      <c r="I819" t="str">
        <f>_xlfn.XLOOKUP(D819,products!$A$2:$A$49,products!$B$2:$B$49,,0)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7"/>
        <v>15.54</v>
      </c>
      <c r="N819" t="str">
        <f t="shared" si="38"/>
        <v>Liberica</v>
      </c>
      <c r="O819" t="str">
        <f t="shared" si="36"/>
        <v>Dark</v>
      </c>
      <c r="P819" t="str">
        <f>_xlfn.XLOOKUP(OrdersTable[[#This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IF(_xlfn.XLOOKUP(orders!C820,customers!$A$2:$A$1001,customers!$C$2:$C$1001,,0)=0," ",_xlfn.XLOOKUP(orders!C820,customers!$A$2:$A$1001,customers!$C$2:$C$1001,,0))</f>
        <v xml:space="preserve"> </v>
      </c>
      <c r="H820" s="2" t="str">
        <f>_xlfn.XLOOKUP(C820,customers!$A$2:$A$1001,customers!$G$2:$G$1001,,0)</f>
        <v>United States</v>
      </c>
      <c r="I820" t="str">
        <f>_xlfn.XLOOKUP(D820,products!$A$2:$A$49,products!$B$2:$B$49,,0)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7"/>
        <v>79.25</v>
      </c>
      <c r="N820" t="str">
        <f t="shared" si="38"/>
        <v>Liberica</v>
      </c>
      <c r="O820" t="str">
        <f t="shared" si="36"/>
        <v>Light</v>
      </c>
      <c r="P820" t="str">
        <f>_xlfn.XLOOKUP(OrdersTable[[#This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IF(_xlfn.XLOOKUP(orders!C821,customers!$A$2:$A$1001,customers!$C$2:$C$1001,,0)=0," ",_xlfn.XLOOKUP(orders!C821,customers!$A$2:$A$1001,customers!$C$2:$C$1001,,0))</f>
        <v>catchesonmr@xinhuanet.com</v>
      </c>
      <c r="H821" s="2" t="str">
        <f>_xlfn.XLOOKUP(C821,customers!$A$2:$A$1001,customers!$G$2:$G$1001,,0)</f>
        <v>United States</v>
      </c>
      <c r="I821" t="str">
        <f>_xlfn.XLOOKUP(D821,products!$A$2:$A$49,products!$B$2:$B$49,,0)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7"/>
        <v>4.7549999999999999</v>
      </c>
      <c r="N821" t="str">
        <f t="shared" si="38"/>
        <v>Liberica</v>
      </c>
      <c r="O821" t="str">
        <f t="shared" si="36"/>
        <v>Light</v>
      </c>
      <c r="P821" t="str">
        <f>_xlfn.XLOOKUP(OrdersTable[[#This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IF(_xlfn.XLOOKUP(orders!C822,customers!$A$2:$A$1001,customers!$C$2:$C$1001,,0)=0," ",_xlfn.XLOOKUP(orders!C822,customers!$A$2:$A$1001,customers!$C$2:$C$1001,,0))</f>
        <v>estentonms@google.it</v>
      </c>
      <c r="H822" s="2" t="str">
        <f>_xlfn.XLOOKUP(C822,customers!$A$2:$A$1001,customers!$G$2:$G$1001,,0)</f>
        <v>United States</v>
      </c>
      <c r="I822" t="str">
        <f>_xlfn.XLOOKUP(D822,products!$A$2:$A$49,products!$B$2:$B$49,,0)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7"/>
        <v>55</v>
      </c>
      <c r="N822" t="str">
        <f t="shared" si="38"/>
        <v>Excelsa</v>
      </c>
      <c r="O822" t="str">
        <f t="shared" si="36"/>
        <v>Medium</v>
      </c>
      <c r="P822" t="str">
        <f>_xlfn.XLOOKUP(OrdersTable[[#This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IF(_xlfn.XLOOKUP(orders!C823,customers!$A$2:$A$1001,customers!$C$2:$C$1001,,0)=0," ",_xlfn.XLOOKUP(orders!C823,customers!$A$2:$A$1001,customers!$C$2:$C$1001,,0))</f>
        <v>etrippmt@wp.com</v>
      </c>
      <c r="H823" s="2" t="str">
        <f>_xlfn.XLOOKUP(C823,customers!$A$2:$A$1001,customers!$G$2:$G$1001,,0)</f>
        <v>United States</v>
      </c>
      <c r="I823" t="str">
        <f>_xlfn.XLOOKUP(D823,products!$A$2:$A$49,products!$B$2:$B$49,,0)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7"/>
        <v>26.849999999999994</v>
      </c>
      <c r="N823" t="str">
        <f t="shared" si="38"/>
        <v>Robusta</v>
      </c>
      <c r="O823" t="str">
        <f t="shared" si="36"/>
        <v>Dark</v>
      </c>
      <c r="P823" t="str">
        <f>_xlfn.XLOOKUP(OrdersTable[[#This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IF(_xlfn.XLOOKUP(orders!C824,customers!$A$2:$A$1001,customers!$C$2:$C$1001,,0)=0," ",_xlfn.XLOOKUP(orders!C824,customers!$A$2:$A$1001,customers!$C$2:$C$1001,,0))</f>
        <v>lmacmanusmu@imdb.com</v>
      </c>
      <c r="H824" s="2" t="str">
        <f>_xlfn.XLOOKUP(C824,customers!$A$2:$A$1001,customers!$G$2:$G$1001,,0)</f>
        <v>United States</v>
      </c>
      <c r="I824" t="str">
        <f>_xlfn.XLOOKUP(D824,products!$A$2:$A$49,products!$B$2:$B$49,,0)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7"/>
        <v>136.61999999999998</v>
      </c>
      <c r="N824" t="str">
        <f t="shared" si="38"/>
        <v>Excelsa</v>
      </c>
      <c r="O824" t="str">
        <f t="shared" si="36"/>
        <v>Light</v>
      </c>
      <c r="P824" t="str">
        <f>_xlfn.XLOOKUP(OrdersTable[[#This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IF(_xlfn.XLOOKUP(orders!C825,customers!$A$2:$A$1001,customers!$C$2:$C$1001,,0)=0," ",_xlfn.XLOOKUP(orders!C825,customers!$A$2:$A$1001,customers!$C$2:$C$1001,,0))</f>
        <v>tbenediktovichmv@ebay.com</v>
      </c>
      <c r="H825" s="2" t="str">
        <f>_xlfn.XLOOKUP(C825,customers!$A$2:$A$1001,customers!$G$2:$G$1001,,0)</f>
        <v>United States</v>
      </c>
      <c r="I825" t="str">
        <f>_xlfn.XLOOKUP(D825,products!$A$2:$A$49,products!$B$2:$B$49,,0)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7"/>
        <v>47.55</v>
      </c>
      <c r="N825" t="str">
        <f t="shared" si="38"/>
        <v>Liberica</v>
      </c>
      <c r="O825" t="str">
        <f t="shared" si="36"/>
        <v>Light</v>
      </c>
      <c r="P825" t="str">
        <f>_xlfn.XLOOKUP(OrdersTable[[#This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IF(_xlfn.XLOOKUP(orders!C826,customers!$A$2:$A$1001,customers!$C$2:$C$1001,,0)=0," ",_xlfn.XLOOKUP(orders!C826,customers!$A$2:$A$1001,customers!$C$2:$C$1001,,0))</f>
        <v>cbournermw@chronoengine.com</v>
      </c>
      <c r="H826" s="2" t="str">
        <f>_xlfn.XLOOKUP(C826,customers!$A$2:$A$1001,customers!$G$2:$G$1001,,0)</f>
        <v>United States</v>
      </c>
      <c r="I826" t="str">
        <f>_xlfn.XLOOKUP(D826,products!$A$2:$A$49,products!$B$2:$B$49,,0)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7"/>
        <v>16.875</v>
      </c>
      <c r="N826" t="str">
        <f t="shared" si="38"/>
        <v>Arabica</v>
      </c>
      <c r="O826" t="str">
        <f t="shared" si="36"/>
        <v>Medium</v>
      </c>
      <c r="P826" t="str">
        <f>_xlfn.XLOOKUP(OrdersTable[[#This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IF(_xlfn.XLOOKUP(orders!C827,customers!$A$2:$A$1001,customers!$C$2:$C$1001,,0)=0," ",_xlfn.XLOOKUP(orders!C827,customers!$A$2:$A$1001,customers!$C$2:$C$1001,,0))</f>
        <v>oskermen3@hatena.ne.jp</v>
      </c>
      <c r="H827" s="2" t="str">
        <f>_xlfn.XLOOKUP(C827,customers!$A$2:$A$1001,customers!$G$2:$G$1001,,0)</f>
        <v>United States</v>
      </c>
      <c r="I827" t="str">
        <f>_xlfn.XLOOKUP(D827,products!$A$2:$A$49,products!$B$2:$B$49,,0)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7"/>
        <v>29.849999999999998</v>
      </c>
      <c r="N827" t="str">
        <f t="shared" si="38"/>
        <v>Arabica</v>
      </c>
      <c r="O827" t="str">
        <f t="shared" si="36"/>
        <v>Dark</v>
      </c>
      <c r="P827" t="str">
        <f>_xlfn.XLOOKUP(OrdersTable[[#This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IF(_xlfn.XLOOKUP(orders!C828,customers!$A$2:$A$1001,customers!$C$2:$C$1001,,0)=0," ",_xlfn.XLOOKUP(orders!C828,customers!$A$2:$A$1001,customers!$C$2:$C$1001,,0))</f>
        <v>kheddanmy@icq.com</v>
      </c>
      <c r="H828" s="2" t="str">
        <f>_xlfn.XLOOKUP(C828,customers!$A$2:$A$1001,customers!$G$2:$G$1001,,0)</f>
        <v>United States</v>
      </c>
      <c r="I828" t="str">
        <f>_xlfn.XLOOKUP(D828,products!$A$2:$A$49,products!$B$2:$B$49,,0)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7"/>
        <v>41.25</v>
      </c>
      <c r="N828" t="str">
        <f t="shared" si="38"/>
        <v>Excelsa</v>
      </c>
      <c r="O828" t="str">
        <f t="shared" si="36"/>
        <v>Medium</v>
      </c>
      <c r="P828" t="str">
        <f>_xlfn.XLOOKUP(OrdersTable[[#This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IF(_xlfn.XLOOKUP(orders!C829,customers!$A$2:$A$1001,customers!$C$2:$C$1001,,0)=0," ",_xlfn.XLOOKUP(orders!C829,customers!$A$2:$A$1001,customers!$C$2:$C$1001,,0))</f>
        <v>ichartersmz@abc.net.au</v>
      </c>
      <c r="H829" s="2" t="str">
        <f>_xlfn.XLOOKUP(C829,customers!$A$2:$A$1001,customers!$G$2:$G$1001,,0)</f>
        <v>United States</v>
      </c>
      <c r="I829" t="str">
        <f>_xlfn.XLOOKUP(D829,products!$A$2:$A$49,products!$B$2:$B$49,,0)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7"/>
        <v>20.625</v>
      </c>
      <c r="N829" t="str">
        <f t="shared" si="38"/>
        <v>Excelsa</v>
      </c>
      <c r="O829" t="str">
        <f t="shared" si="36"/>
        <v>Medium</v>
      </c>
      <c r="P829" t="str">
        <f>_xlfn.XLOOKUP(OrdersTable[[#This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IF(_xlfn.XLOOKUP(orders!C830,customers!$A$2:$A$1001,customers!$C$2:$C$1001,,0)=0," ",_xlfn.XLOOKUP(orders!C830,customers!$A$2:$A$1001,customers!$C$2:$C$1001,,0))</f>
        <v>aroubertn0@tmall.com</v>
      </c>
      <c r="H830" s="2" t="str">
        <f>_xlfn.XLOOKUP(C830,customers!$A$2:$A$1001,customers!$G$2:$G$1001,,0)</f>
        <v>United States</v>
      </c>
      <c r="I830" t="str">
        <f>_xlfn.XLOOKUP(D830,products!$A$2:$A$49,products!$B$2:$B$49,,0)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7"/>
        <v>137.31</v>
      </c>
      <c r="N830" t="str">
        <f t="shared" si="38"/>
        <v>Arabica</v>
      </c>
      <c r="O830" t="str">
        <f t="shared" si="36"/>
        <v>Dark</v>
      </c>
      <c r="P830" t="str">
        <f>_xlfn.XLOOKUP(OrdersTable[[#This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IF(_xlfn.XLOOKUP(orders!C831,customers!$A$2:$A$1001,customers!$C$2:$C$1001,,0)=0," ",_xlfn.XLOOKUP(orders!C831,customers!$A$2:$A$1001,customers!$C$2:$C$1001,,0))</f>
        <v>hmairsn1@so-net.ne.jp</v>
      </c>
      <c r="H831" s="2" t="str">
        <f>_xlfn.XLOOKUP(C831,customers!$A$2:$A$1001,customers!$G$2:$G$1001,,0)</f>
        <v>United States</v>
      </c>
      <c r="I831" t="str">
        <f>_xlfn.XLOOKUP(D831,products!$A$2:$A$49,products!$B$2:$B$49,,0)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7"/>
        <v>2.9849999999999999</v>
      </c>
      <c r="N831" t="str">
        <f t="shared" si="38"/>
        <v>Arabica</v>
      </c>
      <c r="O831" t="str">
        <f t="shared" si="36"/>
        <v>Dark</v>
      </c>
      <c r="P831" t="str">
        <f>_xlfn.XLOOKUP(OrdersTable[[#This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IF(_xlfn.XLOOKUP(orders!C832,customers!$A$2:$A$1001,customers!$C$2:$C$1001,,0)=0," ",_xlfn.XLOOKUP(orders!C832,customers!$A$2:$A$1001,customers!$C$2:$C$1001,,0))</f>
        <v>hrainforthn2@blog.com</v>
      </c>
      <c r="H832" s="2" t="str">
        <f>_xlfn.XLOOKUP(C832,customers!$A$2:$A$1001,customers!$G$2:$G$1001,,0)</f>
        <v>United States</v>
      </c>
      <c r="I832" t="str">
        <f>_xlfn.XLOOKUP(D832,products!$A$2:$A$49,products!$B$2:$B$49,,0)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7"/>
        <v>27.5</v>
      </c>
      <c r="N832" t="str">
        <f t="shared" si="38"/>
        <v>Excelsa</v>
      </c>
      <c r="O832" t="str">
        <f t="shared" si="36"/>
        <v>Medium</v>
      </c>
      <c r="P832" t="str">
        <f>_xlfn.XLOOKUP(OrdersTable[[#This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IF(_xlfn.XLOOKUP(orders!C833,customers!$A$2:$A$1001,customers!$C$2:$C$1001,,0)=0," ",_xlfn.XLOOKUP(orders!C833,customers!$A$2:$A$1001,customers!$C$2:$C$1001,,0))</f>
        <v>hrainforthn2@blog.com</v>
      </c>
      <c r="H833" s="2" t="str">
        <f>_xlfn.XLOOKUP(C833,customers!$A$2:$A$1001,customers!$G$2:$G$1001,,0)</f>
        <v>United States</v>
      </c>
      <c r="I833" t="str">
        <f>_xlfn.XLOOKUP(D833,products!$A$2:$A$49,products!$B$2:$B$49,,0)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7"/>
        <v>5.97</v>
      </c>
      <c r="N833" t="str">
        <f t="shared" si="38"/>
        <v>Arabica</v>
      </c>
      <c r="O833" t="str">
        <f t="shared" si="36"/>
        <v>Dark</v>
      </c>
      <c r="P833" t="str">
        <f>_xlfn.XLOOKUP(OrdersTable[[#This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IF(_xlfn.XLOOKUP(orders!C834,customers!$A$2:$A$1001,customers!$C$2:$C$1001,,0)=0," ",_xlfn.XLOOKUP(orders!C834,customers!$A$2:$A$1001,customers!$C$2:$C$1001,,0))</f>
        <v>ijespern4@theglobeandmail.com</v>
      </c>
      <c r="H834" s="2" t="str">
        <f>_xlfn.XLOOKUP(C834,customers!$A$2:$A$1001,customers!$G$2:$G$1001,,0)</f>
        <v>United States</v>
      </c>
      <c r="I834" t="str">
        <f>_xlfn.XLOOKUP(D834,products!$A$2:$A$49,products!$B$2:$B$49,,0)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7"/>
        <v>59.699999999999996</v>
      </c>
      <c r="N834" t="str">
        <f t="shared" si="38"/>
        <v>Robusta</v>
      </c>
      <c r="O834" t="str">
        <f t="shared" ref="O834:O897" si="39">IF(J834="M","Medium",IF(J834="L","Light",IF(J834="D","Dark","")))</f>
        <v>Medium</v>
      </c>
      <c r="P834" t="str">
        <f>_xlfn.XLOOKUP(OrdersTable[[#This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IF(_xlfn.XLOOKUP(orders!C835,customers!$A$2:$A$1001,customers!$C$2:$C$1001,,0)=0," ",_xlfn.XLOOKUP(orders!C835,customers!$A$2:$A$1001,customers!$C$2:$C$1001,,0))</f>
        <v>ldwerryhousen5@gravatar.com</v>
      </c>
      <c r="H835" s="2" t="str">
        <f>_xlfn.XLOOKUP(C835,customers!$A$2:$A$1001,customers!$G$2:$G$1001,,0)</f>
        <v>United States</v>
      </c>
      <c r="I835" t="str">
        <f>_xlfn.XLOOKUP(D835,products!$A$2:$A$49,products!$B$2:$B$49,,0)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40">SUM(L835*E835)</f>
        <v>82.339999999999989</v>
      </c>
      <c r="N835" t="str">
        <f t="shared" ref="N835:N898" si="41">IF(I835="Rob","Robusta",IF(I835="Exc","Excelsa",IF(I835="Ara","Arabica",IF(I835="Lib","Liberica"))))</f>
        <v>Robusta</v>
      </c>
      <c r="O835" t="str">
        <f t="shared" si="39"/>
        <v>Dark</v>
      </c>
      <c r="P835" t="str">
        <f>_xlfn.XLOOKUP(OrdersTable[[#This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IF(_xlfn.XLOOKUP(orders!C836,customers!$A$2:$A$1001,customers!$C$2:$C$1001,,0)=0," ",_xlfn.XLOOKUP(orders!C836,customers!$A$2:$A$1001,customers!$C$2:$C$1001,,0))</f>
        <v>nbroomern6@examiner.com</v>
      </c>
      <c r="H836" s="2" t="str">
        <f>_xlfn.XLOOKUP(C836,customers!$A$2:$A$1001,customers!$G$2:$G$1001,,0)</f>
        <v>United States</v>
      </c>
      <c r="I836" t="str">
        <f>_xlfn.XLOOKUP(D836,products!$A$2:$A$49,products!$B$2:$B$49,,0)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40"/>
        <v>22.884999999999998</v>
      </c>
      <c r="N836" t="str">
        <f t="shared" si="41"/>
        <v>Arabica</v>
      </c>
      <c r="O836" t="str">
        <f t="shared" si="39"/>
        <v>Dark</v>
      </c>
      <c r="P836" t="str">
        <f>_xlfn.XLOOKUP(OrdersTable[[#This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IF(_xlfn.XLOOKUP(orders!C837,customers!$A$2:$A$1001,customers!$C$2:$C$1001,,0)=0," ",_xlfn.XLOOKUP(orders!C837,customers!$A$2:$A$1001,customers!$C$2:$C$1001,,0))</f>
        <v>kthoumassonn7@bloglovin.com</v>
      </c>
      <c r="H837" s="2" t="str">
        <f>_xlfn.XLOOKUP(C837,customers!$A$2:$A$1001,customers!$G$2:$G$1001,,0)</f>
        <v>United States</v>
      </c>
      <c r="I837" t="str">
        <f>_xlfn.XLOOKUP(D837,products!$A$2:$A$49,products!$B$2:$B$49,,0)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40"/>
        <v>8.91</v>
      </c>
      <c r="N837" t="str">
        <f t="shared" si="41"/>
        <v>Excelsa</v>
      </c>
      <c r="O837" t="str">
        <f t="shared" si="39"/>
        <v>Light</v>
      </c>
      <c r="P837" t="str">
        <f>_xlfn.XLOOKUP(OrdersTable[[#This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IF(_xlfn.XLOOKUP(orders!C838,customers!$A$2:$A$1001,customers!$C$2:$C$1001,,0)=0," ",_xlfn.XLOOKUP(orders!C838,customers!$A$2:$A$1001,customers!$C$2:$C$1001,,0))</f>
        <v>fhabberghamn8@discovery.com</v>
      </c>
      <c r="H838" s="2" t="str">
        <f>_xlfn.XLOOKUP(C838,customers!$A$2:$A$1001,customers!$G$2:$G$1001,,0)</f>
        <v>United States</v>
      </c>
      <c r="I838" t="str">
        <f>_xlfn.XLOOKUP(D838,products!$A$2:$A$49,products!$B$2:$B$49,,0)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40"/>
        <v>11.94</v>
      </c>
      <c r="N838" t="str">
        <f t="shared" si="41"/>
        <v>Arabica</v>
      </c>
      <c r="O838" t="str">
        <f t="shared" si="39"/>
        <v>Dark</v>
      </c>
      <c r="P838" t="str">
        <f>_xlfn.XLOOKUP(OrdersTable[[#This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IF(_xlfn.XLOOKUP(orders!C839,customers!$A$2:$A$1001,customers!$C$2:$C$1001,,0)=0," ",_xlfn.XLOOKUP(orders!C839,customers!$A$2:$A$1001,customers!$C$2:$C$1001,,0))</f>
        <v xml:space="preserve"> </v>
      </c>
      <c r="H839" s="2" t="str">
        <f>_xlfn.XLOOKUP(C839,customers!$A$2:$A$1001,customers!$G$2:$G$1001,,0)</f>
        <v>United States</v>
      </c>
      <c r="I839" t="str">
        <f>_xlfn.XLOOKUP(D839,products!$A$2:$A$49,products!$B$2:$B$49,,0)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40"/>
        <v>100.39499999999998</v>
      </c>
      <c r="N839" t="str">
        <f t="shared" si="41"/>
        <v>Liberica</v>
      </c>
      <c r="O839" t="str">
        <f t="shared" si="39"/>
        <v>Medium</v>
      </c>
      <c r="P839" t="str">
        <f>_xlfn.XLOOKUP(OrdersTable[[#This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IF(_xlfn.XLOOKUP(orders!C840,customers!$A$2:$A$1001,customers!$C$2:$C$1001,,0)=0," ",_xlfn.XLOOKUP(orders!C840,customers!$A$2:$A$1001,customers!$C$2:$C$1001,,0))</f>
        <v>ravrashinna@tamu.edu</v>
      </c>
      <c r="H840" s="2" t="str">
        <f>_xlfn.XLOOKUP(C840,customers!$A$2:$A$1001,customers!$G$2:$G$1001,,0)</f>
        <v>United States</v>
      </c>
      <c r="I840" t="str">
        <f>_xlfn.XLOOKUP(D840,products!$A$2:$A$49,products!$B$2:$B$49,,0)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40"/>
        <v>114.42499999999998</v>
      </c>
      <c r="N840" t="str">
        <f t="shared" si="41"/>
        <v>Arabica</v>
      </c>
      <c r="O840" t="str">
        <f t="shared" si="39"/>
        <v>Dark</v>
      </c>
      <c r="P840" t="str">
        <f>_xlfn.XLOOKUP(OrdersTable[[#This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IF(_xlfn.XLOOKUP(orders!C841,customers!$A$2:$A$1001,customers!$C$2:$C$1001,,0)=0," ",_xlfn.XLOOKUP(orders!C841,customers!$A$2:$A$1001,customers!$C$2:$C$1001,,0))</f>
        <v>mdoidgenb@etsy.com</v>
      </c>
      <c r="H841" s="2" t="str">
        <f>_xlfn.XLOOKUP(C841,customers!$A$2:$A$1001,customers!$G$2:$G$1001,,0)</f>
        <v>United States</v>
      </c>
      <c r="I841" t="str">
        <f>_xlfn.XLOOKUP(D841,products!$A$2:$A$49,products!$B$2:$B$49,,0)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40"/>
        <v>41.25</v>
      </c>
      <c r="N841" t="str">
        <f t="shared" si="41"/>
        <v>Excelsa</v>
      </c>
      <c r="O841" t="str">
        <f t="shared" si="39"/>
        <v>Medium</v>
      </c>
      <c r="P841" t="str">
        <f>_xlfn.XLOOKUP(OrdersTable[[#This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IF(_xlfn.XLOOKUP(orders!C842,customers!$A$2:$A$1001,customers!$C$2:$C$1001,,0)=0," ",_xlfn.XLOOKUP(orders!C842,customers!$A$2:$A$1001,customers!$C$2:$C$1001,,0))</f>
        <v>jedinboronc@reverbnation.com</v>
      </c>
      <c r="H842" s="2" t="str">
        <f>_xlfn.XLOOKUP(C842,customers!$A$2:$A$1001,customers!$G$2:$G$1001,,0)</f>
        <v>United States</v>
      </c>
      <c r="I842" t="str">
        <f>_xlfn.XLOOKUP(D842,products!$A$2:$A$49,products!$B$2:$B$49,,0)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40"/>
        <v>28.679999999999996</v>
      </c>
      <c r="N842" t="str">
        <f t="shared" si="41"/>
        <v>Robusta</v>
      </c>
      <c r="O842" t="str">
        <f t="shared" si="39"/>
        <v>Light</v>
      </c>
      <c r="P842" t="str">
        <f>_xlfn.XLOOKUP(OrdersTable[[#This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IF(_xlfn.XLOOKUP(orders!C843,customers!$A$2:$A$1001,customers!$C$2:$C$1001,,0)=0," ",_xlfn.XLOOKUP(orders!C843,customers!$A$2:$A$1001,customers!$C$2:$C$1001,,0))</f>
        <v>ttewelsonnd@cdbaby.com</v>
      </c>
      <c r="H843" s="2" t="str">
        <f>_xlfn.XLOOKUP(C843,customers!$A$2:$A$1001,customers!$G$2:$G$1001,,0)</f>
        <v>United States</v>
      </c>
      <c r="I843" t="str">
        <f>_xlfn.XLOOKUP(D843,products!$A$2:$A$49,products!$B$2:$B$49,,0)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40"/>
        <v>4.3650000000000002</v>
      </c>
      <c r="N843" t="str">
        <f t="shared" si="41"/>
        <v>Liberica</v>
      </c>
      <c r="O843" t="str">
        <f t="shared" si="39"/>
        <v>Medium</v>
      </c>
      <c r="P843" t="str">
        <f>_xlfn.XLOOKUP(OrdersTable[[#This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IF(_xlfn.XLOOKUP(orders!C844,customers!$A$2:$A$1001,customers!$C$2:$C$1001,,0)=0," ",_xlfn.XLOOKUP(orders!C844,customers!$A$2:$A$1001,customers!$C$2:$C$1001,,0))</f>
        <v>oskermen3@hatena.ne.jp</v>
      </c>
      <c r="H844" s="2" t="str">
        <f>_xlfn.XLOOKUP(C844,customers!$A$2:$A$1001,customers!$G$2:$G$1001,,0)</f>
        <v>United States</v>
      </c>
      <c r="I844" t="str">
        <f>_xlfn.XLOOKUP(D844,products!$A$2:$A$49,products!$B$2:$B$49,,0)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40"/>
        <v>8.25</v>
      </c>
      <c r="N844" t="str">
        <f t="shared" si="41"/>
        <v>Excelsa</v>
      </c>
      <c r="O844" t="str">
        <f t="shared" si="39"/>
        <v>Medium</v>
      </c>
      <c r="P844" t="str">
        <f>_xlfn.XLOOKUP(OrdersTable[[#This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IF(_xlfn.XLOOKUP(orders!C845,customers!$A$2:$A$1001,customers!$C$2:$C$1001,,0)=0," ",_xlfn.XLOOKUP(orders!C845,customers!$A$2:$A$1001,customers!$C$2:$C$1001,,0))</f>
        <v>ddrewittnf@mapquest.com</v>
      </c>
      <c r="H845" s="2" t="str">
        <f>_xlfn.XLOOKUP(C845,customers!$A$2:$A$1001,customers!$G$2:$G$1001,,0)</f>
        <v>United States</v>
      </c>
      <c r="I845" t="str">
        <f>_xlfn.XLOOKUP(D845,products!$A$2:$A$49,products!$B$2:$B$49,,0)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40"/>
        <v>8.25</v>
      </c>
      <c r="N845" t="str">
        <f t="shared" si="41"/>
        <v>Excelsa</v>
      </c>
      <c r="O845" t="str">
        <f t="shared" si="39"/>
        <v>Medium</v>
      </c>
      <c r="P845" t="str">
        <f>_xlfn.XLOOKUP(OrdersTable[[#This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IF(_xlfn.XLOOKUP(orders!C846,customers!$A$2:$A$1001,customers!$C$2:$C$1001,,0)=0," ",_xlfn.XLOOKUP(orders!C846,customers!$A$2:$A$1001,customers!$C$2:$C$1001,,0))</f>
        <v>agladhillng@stanford.edu</v>
      </c>
      <c r="H846" s="2" t="str">
        <f>_xlfn.XLOOKUP(C846,customers!$A$2:$A$1001,customers!$G$2:$G$1001,,0)</f>
        <v>United States</v>
      </c>
      <c r="I846" t="str">
        <f>_xlfn.XLOOKUP(D846,products!$A$2:$A$49,products!$B$2:$B$49,,0)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40"/>
        <v>35.82</v>
      </c>
      <c r="N846" t="str">
        <f t="shared" si="41"/>
        <v>Arabica</v>
      </c>
      <c r="O846" t="str">
        <f t="shared" si="39"/>
        <v>Dark</v>
      </c>
      <c r="P846" t="str">
        <f>_xlfn.XLOOKUP(OrdersTable[[#This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IF(_xlfn.XLOOKUP(orders!C847,customers!$A$2:$A$1001,customers!$C$2:$C$1001,,0)=0," ",_xlfn.XLOOKUP(orders!C847,customers!$A$2:$A$1001,customers!$C$2:$C$1001,,0))</f>
        <v>mlorineznh@whitehouse.gov</v>
      </c>
      <c r="H847" s="2" t="str">
        <f>_xlfn.XLOOKUP(C847,customers!$A$2:$A$1001,customers!$G$2:$G$1001,,0)</f>
        <v>United States</v>
      </c>
      <c r="I847" t="str">
        <f>_xlfn.XLOOKUP(D847,products!$A$2:$A$49,products!$B$2:$B$49,,0)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40"/>
        <v>167.67000000000002</v>
      </c>
      <c r="N847" t="str">
        <f t="shared" si="41"/>
        <v>Excelsa</v>
      </c>
      <c r="O847" t="str">
        <f t="shared" si="39"/>
        <v>Dark</v>
      </c>
      <c r="P847" t="str">
        <f>_xlfn.XLOOKUP(OrdersTable[[#This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IF(_xlfn.XLOOKUP(orders!C848,customers!$A$2:$A$1001,customers!$C$2:$C$1001,,0)=0," ",_xlfn.XLOOKUP(orders!C848,customers!$A$2:$A$1001,customers!$C$2:$C$1001,,0))</f>
        <v xml:space="preserve"> </v>
      </c>
      <c r="H848" s="2" t="str">
        <f>_xlfn.XLOOKUP(C848,customers!$A$2:$A$1001,customers!$G$2:$G$1001,,0)</f>
        <v>United States</v>
      </c>
      <c r="I848" t="str">
        <f>_xlfn.XLOOKUP(D848,products!$A$2:$A$49,products!$B$2:$B$49,,0)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40"/>
        <v>51.749999999999993</v>
      </c>
      <c r="N848" t="str">
        <f t="shared" si="41"/>
        <v>Arabica</v>
      </c>
      <c r="O848" t="str">
        <f t="shared" si="39"/>
        <v>Medium</v>
      </c>
      <c r="P848" t="str">
        <f>_xlfn.XLOOKUP(OrdersTable[[#This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IF(_xlfn.XLOOKUP(orders!C849,customers!$A$2:$A$1001,customers!$C$2:$C$1001,,0)=0," ",_xlfn.XLOOKUP(orders!C849,customers!$A$2:$A$1001,customers!$C$2:$C$1001,,0))</f>
        <v>mvannj@wikipedia.org</v>
      </c>
      <c r="H849" s="2" t="str">
        <f>_xlfn.XLOOKUP(C849,customers!$A$2:$A$1001,customers!$G$2:$G$1001,,0)</f>
        <v>United States</v>
      </c>
      <c r="I849" t="str">
        <f>_xlfn.XLOOKUP(D849,products!$A$2:$A$49,products!$B$2:$B$49,,0)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40"/>
        <v>8.9550000000000001</v>
      </c>
      <c r="N849" t="str">
        <f t="shared" si="41"/>
        <v>Arabica</v>
      </c>
      <c r="O849" t="str">
        <f t="shared" si="39"/>
        <v>Dark</v>
      </c>
      <c r="P849" t="str">
        <f>_xlfn.XLOOKUP(OrdersTable[[#This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IF(_xlfn.XLOOKUP(orders!C850,customers!$A$2:$A$1001,customers!$C$2:$C$1001,,0)=0," ",_xlfn.XLOOKUP(orders!C850,customers!$A$2:$A$1001,customers!$C$2:$C$1001,,0))</f>
        <v xml:space="preserve"> </v>
      </c>
      <c r="H850" s="2" t="str">
        <f>_xlfn.XLOOKUP(C850,customers!$A$2:$A$1001,customers!$G$2:$G$1001,,0)</f>
        <v>United States</v>
      </c>
      <c r="I850" t="str">
        <f>_xlfn.XLOOKUP(D850,products!$A$2:$A$49,products!$B$2:$B$49,,0)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40"/>
        <v>53.46</v>
      </c>
      <c r="N850" t="str">
        <f t="shared" si="41"/>
        <v>Excelsa</v>
      </c>
      <c r="O850" t="str">
        <f t="shared" si="39"/>
        <v>Light</v>
      </c>
      <c r="P850" t="str">
        <f>_xlfn.XLOOKUP(OrdersTable[[#This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IF(_xlfn.XLOOKUP(orders!C851,customers!$A$2:$A$1001,customers!$C$2:$C$1001,,0)=0," ",_xlfn.XLOOKUP(orders!C851,customers!$A$2:$A$1001,customers!$C$2:$C$1001,,0))</f>
        <v>jethelstonnl@creativecommons.org</v>
      </c>
      <c r="H851" s="2" t="str">
        <f>_xlfn.XLOOKUP(C851,customers!$A$2:$A$1001,customers!$G$2:$G$1001,,0)</f>
        <v>United States</v>
      </c>
      <c r="I851" t="str">
        <f>_xlfn.XLOOKUP(D851,products!$A$2:$A$49,products!$B$2:$B$49,,0)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40"/>
        <v>23.31</v>
      </c>
      <c r="N851" t="str">
        <f t="shared" si="41"/>
        <v>Arabica</v>
      </c>
      <c r="O851" t="str">
        <f t="shared" si="39"/>
        <v>Light</v>
      </c>
      <c r="P851" t="str">
        <f>_xlfn.XLOOKUP(OrdersTable[[#This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IF(_xlfn.XLOOKUP(orders!C852,customers!$A$2:$A$1001,customers!$C$2:$C$1001,,0)=0," ",_xlfn.XLOOKUP(orders!C852,customers!$A$2:$A$1001,customers!$C$2:$C$1001,,0))</f>
        <v>jethelstonnl@creativecommons.org</v>
      </c>
      <c r="H852" s="2" t="str">
        <f>_xlfn.XLOOKUP(C852,customers!$A$2:$A$1001,customers!$G$2:$G$1001,,0)</f>
        <v>United States</v>
      </c>
      <c r="I852" t="str">
        <f>_xlfn.XLOOKUP(D852,products!$A$2:$A$49,products!$B$2:$B$49,,0)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40"/>
        <v>6.75</v>
      </c>
      <c r="N852" t="str">
        <f t="shared" si="41"/>
        <v>Arabica</v>
      </c>
      <c r="O852" t="str">
        <f t="shared" si="39"/>
        <v>Medium</v>
      </c>
      <c r="P852" t="str">
        <f>_xlfn.XLOOKUP(OrdersTable[[#This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IF(_xlfn.XLOOKUP(orders!C853,customers!$A$2:$A$1001,customers!$C$2:$C$1001,,0)=0," ",_xlfn.XLOOKUP(orders!C853,customers!$A$2:$A$1001,customers!$C$2:$C$1001,,0))</f>
        <v>peberznn@woothemes.com</v>
      </c>
      <c r="H853" s="2" t="str">
        <f>_xlfn.XLOOKUP(C853,customers!$A$2:$A$1001,customers!$G$2:$G$1001,,0)</f>
        <v>United States</v>
      </c>
      <c r="I853" t="str">
        <f>_xlfn.XLOOKUP(D853,products!$A$2:$A$49,products!$B$2:$B$49,,0)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40"/>
        <v>7.77</v>
      </c>
      <c r="N853" t="str">
        <f t="shared" si="41"/>
        <v>Liberica</v>
      </c>
      <c r="O853" t="str">
        <f t="shared" si="39"/>
        <v>Dark</v>
      </c>
      <c r="P853" t="str">
        <f>_xlfn.XLOOKUP(OrdersTable[[#This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IF(_xlfn.XLOOKUP(orders!C854,customers!$A$2:$A$1001,customers!$C$2:$C$1001,,0)=0," ",_xlfn.XLOOKUP(orders!C854,customers!$A$2:$A$1001,customers!$C$2:$C$1001,,0))</f>
        <v>bgaishno@altervista.org</v>
      </c>
      <c r="H854" s="2" t="str">
        <f>_xlfn.XLOOKUP(C854,customers!$A$2:$A$1001,customers!$G$2:$G$1001,,0)</f>
        <v>United States</v>
      </c>
      <c r="I854" t="str">
        <f>_xlfn.XLOOKUP(D854,products!$A$2:$A$49,products!$B$2:$B$49,,0)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40"/>
        <v>119.13999999999999</v>
      </c>
      <c r="N854" t="str">
        <f t="shared" si="41"/>
        <v>Liberica</v>
      </c>
      <c r="O854" t="str">
        <f t="shared" si="39"/>
        <v>Dark</v>
      </c>
      <c r="P854" t="str">
        <f>_xlfn.XLOOKUP(OrdersTable[[#This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IF(_xlfn.XLOOKUP(orders!C855,customers!$A$2:$A$1001,customers!$C$2:$C$1001,,0)=0," ",_xlfn.XLOOKUP(orders!C855,customers!$A$2:$A$1001,customers!$C$2:$C$1001,,0))</f>
        <v>ldantonnp@miitbeian.gov.cn</v>
      </c>
      <c r="H855" s="2" t="str">
        <f>_xlfn.XLOOKUP(C855,customers!$A$2:$A$1001,customers!$G$2:$G$1001,,0)</f>
        <v>United States</v>
      </c>
      <c r="I855" t="str">
        <f>_xlfn.XLOOKUP(D855,products!$A$2:$A$49,products!$B$2:$B$49,,0)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40"/>
        <v>19.899999999999999</v>
      </c>
      <c r="N855" t="str">
        <f t="shared" si="41"/>
        <v>Arabica</v>
      </c>
      <c r="O855" t="str">
        <f t="shared" si="39"/>
        <v>Dark</v>
      </c>
      <c r="P855" t="str">
        <f>_xlfn.XLOOKUP(OrdersTable[[#This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IF(_xlfn.XLOOKUP(orders!C856,customers!$A$2:$A$1001,customers!$C$2:$C$1001,,0)=0," ",_xlfn.XLOOKUP(orders!C856,customers!$A$2:$A$1001,customers!$C$2:$C$1001,,0))</f>
        <v>smorrallnq@answers.com</v>
      </c>
      <c r="H856" s="2" t="str">
        <f>_xlfn.XLOOKUP(C856,customers!$A$2:$A$1001,customers!$G$2:$G$1001,,0)</f>
        <v>United States</v>
      </c>
      <c r="I856" t="str">
        <f>_xlfn.XLOOKUP(D856,products!$A$2:$A$49,products!$B$2:$B$49,,0)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40"/>
        <v>35.849999999999994</v>
      </c>
      <c r="N856" t="str">
        <f t="shared" si="41"/>
        <v>Robusta</v>
      </c>
      <c r="O856" t="str">
        <f t="shared" si="39"/>
        <v>Light</v>
      </c>
      <c r="P856" t="str">
        <f>_xlfn.XLOOKUP(OrdersTable[[#This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IF(_xlfn.XLOOKUP(orders!C857,customers!$A$2:$A$1001,customers!$C$2:$C$1001,,0)=0," ",_xlfn.XLOOKUP(orders!C857,customers!$A$2:$A$1001,customers!$C$2:$C$1001,,0))</f>
        <v>dcrownshawnr@photobucket.com</v>
      </c>
      <c r="H857" s="2" t="str">
        <f>_xlfn.XLOOKUP(C857,customers!$A$2:$A$1001,customers!$G$2:$G$1001,,0)</f>
        <v>United States</v>
      </c>
      <c r="I857" t="str">
        <f>_xlfn.XLOOKUP(D857,products!$A$2:$A$49,products!$B$2:$B$49,,0)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40"/>
        <v>89.35499999999999</v>
      </c>
      <c r="N857" t="str">
        <f t="shared" si="41"/>
        <v>Liberica</v>
      </c>
      <c r="O857" t="str">
        <f t="shared" si="39"/>
        <v>Dark</v>
      </c>
      <c r="P857" t="str">
        <f>_xlfn.XLOOKUP(OrdersTable[[#This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IF(_xlfn.XLOOKUP(orders!C858,customers!$A$2:$A$1001,customers!$C$2:$C$1001,,0)=0," ",_xlfn.XLOOKUP(orders!C858,customers!$A$2:$A$1001,customers!$C$2:$C$1001,,0))</f>
        <v>oskermen3@hatena.ne.jp</v>
      </c>
      <c r="H858" s="2" t="str">
        <f>_xlfn.XLOOKUP(C858,customers!$A$2:$A$1001,customers!$G$2:$G$1001,,0)</f>
        <v>United States</v>
      </c>
      <c r="I858" t="str">
        <f>_xlfn.XLOOKUP(D858,products!$A$2:$A$49,products!$B$2:$B$49,,0)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40"/>
        <v>8.73</v>
      </c>
      <c r="N858" t="str">
        <f t="shared" si="41"/>
        <v>Liberica</v>
      </c>
      <c r="O858" t="str">
        <f t="shared" si="39"/>
        <v>Medium</v>
      </c>
      <c r="P858" t="str">
        <f>_xlfn.XLOOKUP(OrdersTable[[#This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IF(_xlfn.XLOOKUP(orders!C859,customers!$A$2:$A$1001,customers!$C$2:$C$1001,,0)=0," ",_xlfn.XLOOKUP(orders!C859,customers!$A$2:$A$1001,customers!$C$2:$C$1001,,0))</f>
        <v>jreddochnt@sun.com</v>
      </c>
      <c r="H859" s="2" t="str">
        <f>_xlfn.XLOOKUP(C859,customers!$A$2:$A$1001,customers!$G$2:$G$1001,,0)</f>
        <v>United States</v>
      </c>
      <c r="I859" t="str">
        <f>_xlfn.XLOOKUP(D859,products!$A$2:$A$49,products!$B$2:$B$49,,0)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40"/>
        <v>137.42499999999998</v>
      </c>
      <c r="N859" t="str">
        <f t="shared" si="41"/>
        <v>Robusta</v>
      </c>
      <c r="O859" t="str">
        <f t="shared" si="39"/>
        <v>Light</v>
      </c>
      <c r="P859" t="str">
        <f>_xlfn.XLOOKUP(OrdersTable[[#This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IF(_xlfn.XLOOKUP(orders!C860,customers!$A$2:$A$1001,customers!$C$2:$C$1001,,0)=0," ",_xlfn.XLOOKUP(orders!C860,customers!$A$2:$A$1001,customers!$C$2:$C$1001,,0))</f>
        <v>stitleynu@whitehouse.gov</v>
      </c>
      <c r="H860" s="2" t="str">
        <f>_xlfn.XLOOKUP(C860,customers!$A$2:$A$1001,customers!$G$2:$G$1001,,0)</f>
        <v>United States</v>
      </c>
      <c r="I860" t="str">
        <f>_xlfn.XLOOKUP(D860,products!$A$2:$A$49,products!$B$2:$B$49,,0)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40"/>
        <v>34.92</v>
      </c>
      <c r="N860" t="str">
        <f t="shared" si="41"/>
        <v>Liberica</v>
      </c>
      <c r="O860" t="str">
        <f t="shared" si="39"/>
        <v>Medium</v>
      </c>
      <c r="P860" t="str">
        <f>_xlfn.XLOOKUP(OrdersTable[[#This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IF(_xlfn.XLOOKUP(orders!C861,customers!$A$2:$A$1001,customers!$C$2:$C$1001,,0)=0," ",_xlfn.XLOOKUP(orders!C861,customers!$A$2:$A$1001,customers!$C$2:$C$1001,,0))</f>
        <v>rsimaonv@simplemachines.org</v>
      </c>
      <c r="H861" s="2" t="str">
        <f>_xlfn.XLOOKUP(C861,customers!$A$2:$A$1001,customers!$G$2:$G$1001,,0)</f>
        <v>United States</v>
      </c>
      <c r="I861" t="str">
        <f>_xlfn.XLOOKUP(D861,products!$A$2:$A$49,products!$B$2:$B$49,,0)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40"/>
        <v>178.70999999999998</v>
      </c>
      <c r="N861" t="str">
        <f t="shared" si="41"/>
        <v>Arabica</v>
      </c>
      <c r="O861" t="str">
        <f t="shared" si="39"/>
        <v>Light</v>
      </c>
      <c r="P861" t="str">
        <f>_xlfn.XLOOKUP(OrdersTable[[#This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IF(_xlfn.XLOOKUP(orders!C862,customers!$A$2:$A$1001,customers!$C$2:$C$1001,,0)=0," ",_xlfn.XLOOKUP(orders!C862,customers!$A$2:$A$1001,customers!$C$2:$C$1001,,0))</f>
        <v xml:space="preserve"> </v>
      </c>
      <c r="H862" s="2" t="str">
        <f>_xlfn.XLOOKUP(C862,customers!$A$2:$A$1001,customers!$G$2:$G$1001,,0)</f>
        <v>United States</v>
      </c>
      <c r="I862" t="str">
        <f>_xlfn.XLOOKUP(D862,products!$A$2:$A$49,products!$B$2:$B$49,,0)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40"/>
        <v>25.874999999999996</v>
      </c>
      <c r="N862" t="str">
        <f t="shared" si="41"/>
        <v>Arabica</v>
      </c>
      <c r="O862" t="str">
        <f t="shared" si="39"/>
        <v>Medium</v>
      </c>
      <c r="P862" t="str">
        <f>_xlfn.XLOOKUP(OrdersTable[[#This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IF(_xlfn.XLOOKUP(orders!C863,customers!$A$2:$A$1001,customers!$C$2:$C$1001,,0)=0," ",_xlfn.XLOOKUP(orders!C863,customers!$A$2:$A$1001,customers!$C$2:$C$1001,,0))</f>
        <v>nchisholmnx@example.com</v>
      </c>
      <c r="H863" s="2" t="str">
        <f>_xlfn.XLOOKUP(C863,customers!$A$2:$A$1001,customers!$G$2:$G$1001,,0)</f>
        <v>United States</v>
      </c>
      <c r="I863" t="str">
        <f>_xlfn.XLOOKUP(D863,products!$A$2:$A$49,products!$B$2:$B$49,,0)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40"/>
        <v>77.699999999999989</v>
      </c>
      <c r="N863" t="str">
        <f t="shared" si="41"/>
        <v>Liberica</v>
      </c>
      <c r="O863" t="str">
        <f t="shared" si="39"/>
        <v>Dark</v>
      </c>
      <c r="P863" t="str">
        <f>_xlfn.XLOOKUP(OrdersTable[[#This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IF(_xlfn.XLOOKUP(orders!C864,customers!$A$2:$A$1001,customers!$C$2:$C$1001,,0)=0," ",_xlfn.XLOOKUP(orders!C864,customers!$A$2:$A$1001,customers!$C$2:$C$1001,,0))</f>
        <v>goatsny@live.com</v>
      </c>
      <c r="H864" s="2" t="str">
        <f>_xlfn.XLOOKUP(C864,customers!$A$2:$A$1001,customers!$G$2:$G$1001,,0)</f>
        <v>United States</v>
      </c>
      <c r="I864" t="str">
        <f>_xlfn.XLOOKUP(D864,products!$A$2:$A$49,products!$B$2:$B$49,,0)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40"/>
        <v>9.9499999999999993</v>
      </c>
      <c r="N864" t="str">
        <f t="shared" si="41"/>
        <v>Robusta</v>
      </c>
      <c r="O864" t="str">
        <f t="shared" si="39"/>
        <v>Medium</v>
      </c>
      <c r="P864" t="str">
        <f>_xlfn.XLOOKUP(OrdersTable[[#This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IF(_xlfn.XLOOKUP(orders!C865,customers!$A$2:$A$1001,customers!$C$2:$C$1001,,0)=0," ",_xlfn.XLOOKUP(orders!C865,customers!$A$2:$A$1001,customers!$C$2:$C$1001,,0))</f>
        <v>mbirkinnz@java.com</v>
      </c>
      <c r="H865" s="2" t="str">
        <f>_xlfn.XLOOKUP(C865,customers!$A$2:$A$1001,customers!$G$2:$G$1001,,0)</f>
        <v>United States</v>
      </c>
      <c r="I865" t="str">
        <f>_xlfn.XLOOKUP(D865,products!$A$2:$A$49,products!$B$2:$B$49,,0)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40"/>
        <v>29.1</v>
      </c>
      <c r="N865" t="str">
        <f t="shared" si="41"/>
        <v>Liberica</v>
      </c>
      <c r="O865" t="str">
        <f t="shared" si="39"/>
        <v>Medium</v>
      </c>
      <c r="P865" t="str">
        <f>_xlfn.XLOOKUP(OrdersTable[[#This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IF(_xlfn.XLOOKUP(orders!C866,customers!$A$2:$A$1001,customers!$C$2:$C$1001,,0)=0," ",_xlfn.XLOOKUP(orders!C866,customers!$A$2:$A$1001,customers!$C$2:$C$1001,,0))</f>
        <v>rpysono0@constantcontact.com</v>
      </c>
      <c r="H866" s="2" t="str">
        <f>_xlfn.XLOOKUP(C866,customers!$A$2:$A$1001,customers!$G$2:$G$1001,,0)</f>
        <v>Ireland</v>
      </c>
      <c r="I866" t="str">
        <f>_xlfn.XLOOKUP(D866,products!$A$2:$A$49,products!$B$2:$B$49,,0)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40"/>
        <v>21.509999999999998</v>
      </c>
      <c r="N866" t="str">
        <f t="shared" si="41"/>
        <v>Robusta</v>
      </c>
      <c r="O866" t="str">
        <f t="shared" si="39"/>
        <v>Light</v>
      </c>
      <c r="P866" t="str">
        <f>_xlfn.XLOOKUP(OrdersTable[[#This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IF(_xlfn.XLOOKUP(orders!C867,customers!$A$2:$A$1001,customers!$C$2:$C$1001,,0)=0," ",_xlfn.XLOOKUP(orders!C867,customers!$A$2:$A$1001,customers!$C$2:$C$1001,,0))</f>
        <v>mmacconnechieo9@reuters.com</v>
      </c>
      <c r="H867" s="2" t="str">
        <f>_xlfn.XLOOKUP(C867,customers!$A$2:$A$1001,customers!$G$2:$G$1001,,0)</f>
        <v>United States</v>
      </c>
      <c r="I867" t="str">
        <f>_xlfn.XLOOKUP(D867,products!$A$2:$A$49,products!$B$2:$B$49,,0)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40"/>
        <v>6.75</v>
      </c>
      <c r="N867" t="str">
        <f t="shared" si="41"/>
        <v>Arabica</v>
      </c>
      <c r="O867" t="str">
        <f t="shared" si="39"/>
        <v>Medium</v>
      </c>
      <c r="P867" t="str">
        <f>_xlfn.XLOOKUP(OrdersTable[[#This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IF(_xlfn.XLOOKUP(orders!C868,customers!$A$2:$A$1001,customers!$C$2:$C$1001,,0)=0," ",_xlfn.XLOOKUP(orders!C868,customers!$A$2:$A$1001,customers!$C$2:$C$1001,,0))</f>
        <v>rtreachero2@usa.gov</v>
      </c>
      <c r="H868" s="2" t="str">
        <f>_xlfn.XLOOKUP(C868,customers!$A$2:$A$1001,customers!$G$2:$G$1001,,0)</f>
        <v>Ireland</v>
      </c>
      <c r="I868" t="str">
        <f>_xlfn.XLOOKUP(D868,products!$A$2:$A$49,products!$B$2:$B$49,,0)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40"/>
        <v>17.91</v>
      </c>
      <c r="N868" t="str">
        <f t="shared" si="41"/>
        <v>Arabica</v>
      </c>
      <c r="O868" t="str">
        <f t="shared" si="39"/>
        <v>Dark</v>
      </c>
      <c r="P868" t="str">
        <f>_xlfn.XLOOKUP(OrdersTable[[#This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IF(_xlfn.XLOOKUP(orders!C869,customers!$A$2:$A$1001,customers!$C$2:$C$1001,,0)=0," ",_xlfn.XLOOKUP(orders!C869,customers!$A$2:$A$1001,customers!$C$2:$C$1001,,0))</f>
        <v>bfattorinio3@quantcast.com</v>
      </c>
      <c r="H869" s="2" t="str">
        <f>_xlfn.XLOOKUP(C869,customers!$A$2:$A$1001,customers!$G$2:$G$1001,,0)</f>
        <v>Ireland</v>
      </c>
      <c r="I869" t="str">
        <f>_xlfn.XLOOKUP(D869,products!$A$2:$A$49,products!$B$2:$B$49,,0)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40"/>
        <v>29.784999999999997</v>
      </c>
      <c r="N869" t="str">
        <f t="shared" si="41"/>
        <v>Arabica</v>
      </c>
      <c r="O869" t="str">
        <f t="shared" si="39"/>
        <v>Light</v>
      </c>
      <c r="P869" t="str">
        <f>_xlfn.XLOOKUP(OrdersTable[[#This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IF(_xlfn.XLOOKUP(orders!C870,customers!$A$2:$A$1001,customers!$C$2:$C$1001,,0)=0," ",_xlfn.XLOOKUP(orders!C870,customers!$A$2:$A$1001,customers!$C$2:$C$1001,,0))</f>
        <v>mpalleskeo4@nyu.edu</v>
      </c>
      <c r="H870" s="2" t="str">
        <f>_xlfn.XLOOKUP(C870,customers!$A$2:$A$1001,customers!$G$2:$G$1001,,0)</f>
        <v>United States</v>
      </c>
      <c r="I870" t="str">
        <f>_xlfn.XLOOKUP(D870,products!$A$2:$A$49,products!$B$2:$B$49,,0)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40"/>
        <v>41.25</v>
      </c>
      <c r="N870" t="str">
        <f t="shared" si="41"/>
        <v>Excelsa</v>
      </c>
      <c r="O870" t="str">
        <f t="shared" si="39"/>
        <v>Medium</v>
      </c>
      <c r="P870" t="str">
        <f>_xlfn.XLOOKUP(OrdersTable[[#This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IF(_xlfn.XLOOKUP(orders!C871,customers!$A$2:$A$1001,customers!$C$2:$C$1001,,0)=0," ",_xlfn.XLOOKUP(orders!C871,customers!$A$2:$A$1001,customers!$C$2:$C$1001,,0))</f>
        <v xml:space="preserve"> </v>
      </c>
      <c r="H871" s="2" t="str">
        <f>_xlfn.XLOOKUP(C871,customers!$A$2:$A$1001,customers!$G$2:$G$1001,,0)</f>
        <v>United States</v>
      </c>
      <c r="I871" t="str">
        <f>_xlfn.XLOOKUP(D871,products!$A$2:$A$49,products!$B$2:$B$49,,0)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40"/>
        <v>17.91</v>
      </c>
      <c r="N871" t="str">
        <f t="shared" si="41"/>
        <v>Robusta</v>
      </c>
      <c r="O871" t="str">
        <f t="shared" si="39"/>
        <v>Medium</v>
      </c>
      <c r="P871" t="str">
        <f>_xlfn.XLOOKUP(OrdersTable[[#This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IF(_xlfn.XLOOKUP(orders!C872,customers!$A$2:$A$1001,customers!$C$2:$C$1001,,0)=0," ",_xlfn.XLOOKUP(orders!C872,customers!$A$2:$A$1001,customers!$C$2:$C$1001,,0))</f>
        <v>fantcliffeo6@amazon.co.jp</v>
      </c>
      <c r="H872" s="2" t="str">
        <f>_xlfn.XLOOKUP(C872,customers!$A$2:$A$1001,customers!$G$2:$G$1001,,0)</f>
        <v>Ireland</v>
      </c>
      <c r="I872" t="str">
        <f>_xlfn.XLOOKUP(D872,products!$A$2:$A$49,products!$B$2:$B$49,,0)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40"/>
        <v>7.29</v>
      </c>
      <c r="N872" t="str">
        <f t="shared" si="41"/>
        <v>Excelsa</v>
      </c>
      <c r="O872" t="str">
        <f t="shared" si="39"/>
        <v>Dark</v>
      </c>
      <c r="P872" t="str">
        <f>_xlfn.XLOOKUP(OrdersTable[[#This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IF(_xlfn.XLOOKUP(orders!C873,customers!$A$2:$A$1001,customers!$C$2:$C$1001,,0)=0," ",_xlfn.XLOOKUP(orders!C873,customers!$A$2:$A$1001,customers!$C$2:$C$1001,,0))</f>
        <v>pmatignono7@harvard.edu</v>
      </c>
      <c r="H873" s="2" t="str">
        <f>_xlfn.XLOOKUP(C873,customers!$A$2:$A$1001,customers!$G$2:$G$1001,,0)</f>
        <v>United Kingdom</v>
      </c>
      <c r="I873" t="str">
        <f>_xlfn.XLOOKUP(D873,products!$A$2:$A$49,products!$B$2:$B$49,,0)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40"/>
        <v>29.7</v>
      </c>
      <c r="N873" t="str">
        <f t="shared" si="41"/>
        <v>Excelsa</v>
      </c>
      <c r="O873" t="str">
        <f t="shared" si="39"/>
        <v>Light</v>
      </c>
      <c r="P873" t="str">
        <f>_xlfn.XLOOKUP(OrdersTable[[#This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IF(_xlfn.XLOOKUP(orders!C874,customers!$A$2:$A$1001,customers!$C$2:$C$1001,,0)=0," ",_xlfn.XLOOKUP(orders!C874,customers!$A$2:$A$1001,customers!$C$2:$C$1001,,0))</f>
        <v>cweondo8@theglobeandmail.com</v>
      </c>
      <c r="H874" s="2" t="str">
        <f>_xlfn.XLOOKUP(C874,customers!$A$2:$A$1001,customers!$G$2:$G$1001,,0)</f>
        <v>United States</v>
      </c>
      <c r="I874" t="str">
        <f>_xlfn.XLOOKUP(D874,products!$A$2:$A$49,products!$B$2:$B$49,,0)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40"/>
        <v>22.5</v>
      </c>
      <c r="N874" t="str">
        <f t="shared" si="41"/>
        <v>Arabica</v>
      </c>
      <c r="O874" t="str">
        <f t="shared" si="39"/>
        <v>Medium</v>
      </c>
      <c r="P874" t="str">
        <f>_xlfn.XLOOKUP(OrdersTable[[#This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IF(_xlfn.XLOOKUP(orders!C875,customers!$A$2:$A$1001,customers!$C$2:$C$1001,,0)=0," ",_xlfn.XLOOKUP(orders!C875,customers!$A$2:$A$1001,customers!$C$2:$C$1001,,0))</f>
        <v>mmacconnechieo9@reuters.com</v>
      </c>
      <c r="H875" s="2" t="str">
        <f>_xlfn.XLOOKUP(C875,customers!$A$2:$A$1001,customers!$G$2:$G$1001,,0)</f>
        <v>United States</v>
      </c>
      <c r="I875" t="str">
        <f>_xlfn.XLOOKUP(D875,products!$A$2:$A$49,products!$B$2:$B$49,,0)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40"/>
        <v>11.94</v>
      </c>
      <c r="N875" t="str">
        <f t="shared" si="41"/>
        <v>Robusta</v>
      </c>
      <c r="O875" t="str">
        <f t="shared" si="39"/>
        <v>Medium</v>
      </c>
      <c r="P875" t="str">
        <f>_xlfn.XLOOKUP(OrdersTable[[#This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IF(_xlfn.XLOOKUP(orders!C876,customers!$A$2:$A$1001,customers!$C$2:$C$1001,,0)=0," ",_xlfn.XLOOKUP(orders!C876,customers!$A$2:$A$1001,customers!$C$2:$C$1001,,0))</f>
        <v>jskentelberyoa@paypal.com</v>
      </c>
      <c r="H876" s="2" t="str">
        <f>_xlfn.XLOOKUP(C876,customers!$A$2:$A$1001,customers!$G$2:$G$1001,,0)</f>
        <v>United States</v>
      </c>
      <c r="I876" t="str">
        <f>_xlfn.XLOOKUP(D876,products!$A$2:$A$49,products!$B$2:$B$49,,0)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40"/>
        <v>25.9</v>
      </c>
      <c r="N876" t="str">
        <f t="shared" si="41"/>
        <v>Arabica</v>
      </c>
      <c r="O876" t="str">
        <f t="shared" si="39"/>
        <v>Light</v>
      </c>
      <c r="P876" t="str">
        <f>_xlfn.XLOOKUP(OrdersTable[[#This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IF(_xlfn.XLOOKUP(orders!C877,customers!$A$2:$A$1001,customers!$C$2:$C$1001,,0)=0," ",_xlfn.XLOOKUP(orders!C877,customers!$A$2:$A$1001,customers!$C$2:$C$1001,,0))</f>
        <v>ocomberob@goo.gl</v>
      </c>
      <c r="H877" s="2" t="str">
        <f>_xlfn.XLOOKUP(C877,customers!$A$2:$A$1001,customers!$G$2:$G$1001,,0)</f>
        <v>Ireland</v>
      </c>
      <c r="I877" t="str">
        <f>_xlfn.XLOOKUP(D877,products!$A$2:$A$49,products!$B$2:$B$49,,0)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40"/>
        <v>43.650000000000006</v>
      </c>
      <c r="N877" t="str">
        <f t="shared" si="41"/>
        <v>Liberica</v>
      </c>
      <c r="O877" t="str">
        <f t="shared" si="39"/>
        <v>Medium</v>
      </c>
      <c r="P877" t="str">
        <f>_xlfn.XLOOKUP(OrdersTable[[#This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IF(_xlfn.XLOOKUP(orders!C878,customers!$A$2:$A$1001,customers!$C$2:$C$1001,,0)=0," ",_xlfn.XLOOKUP(orders!C878,customers!$A$2:$A$1001,customers!$C$2:$C$1001,,0))</f>
        <v>ocomberob@goo.gl</v>
      </c>
      <c r="H878" s="2" t="str">
        <f>_xlfn.XLOOKUP(C878,customers!$A$2:$A$1001,customers!$G$2:$G$1001,,0)</f>
        <v>Ireland</v>
      </c>
      <c r="I878" t="str">
        <f>_xlfn.XLOOKUP(D878,products!$A$2:$A$49,products!$B$2:$B$49,,0)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40"/>
        <v>46.62</v>
      </c>
      <c r="N878" t="str">
        <f t="shared" si="41"/>
        <v>Arabica</v>
      </c>
      <c r="O878" t="str">
        <f t="shared" si="39"/>
        <v>Light</v>
      </c>
      <c r="P878" t="str">
        <f>_xlfn.XLOOKUP(OrdersTable[[#This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IF(_xlfn.XLOOKUP(orders!C879,customers!$A$2:$A$1001,customers!$C$2:$C$1001,,0)=0," ",_xlfn.XLOOKUP(orders!C879,customers!$A$2:$A$1001,customers!$C$2:$C$1001,,0))</f>
        <v>ztramelod@netlog.com</v>
      </c>
      <c r="H879" s="2" t="str">
        <f>_xlfn.XLOOKUP(C879,customers!$A$2:$A$1001,customers!$G$2:$G$1001,,0)</f>
        <v>United States</v>
      </c>
      <c r="I879" t="str">
        <f>_xlfn.XLOOKUP(D879,products!$A$2:$A$49,products!$B$2:$B$49,,0)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40"/>
        <v>28.53</v>
      </c>
      <c r="N879" t="str">
        <f t="shared" si="41"/>
        <v>Liberica</v>
      </c>
      <c r="O879" t="str">
        <f t="shared" si="39"/>
        <v>Light</v>
      </c>
      <c r="P879" t="str">
        <f>_xlfn.XLOOKUP(OrdersTable[[#This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IF(_xlfn.XLOOKUP(orders!C880,customers!$A$2:$A$1001,customers!$C$2:$C$1001,,0)=0," ",_xlfn.XLOOKUP(orders!C880,customers!$A$2:$A$1001,customers!$C$2:$C$1001,,0))</f>
        <v xml:space="preserve"> </v>
      </c>
      <c r="H880" s="2" t="str">
        <f>_xlfn.XLOOKUP(C880,customers!$A$2:$A$1001,customers!$G$2:$G$1001,,0)</f>
        <v>United States</v>
      </c>
      <c r="I880" t="str">
        <f>_xlfn.XLOOKUP(D880,products!$A$2:$A$49,products!$B$2:$B$49,,0)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40"/>
        <v>27.484999999999996</v>
      </c>
      <c r="N880" t="str">
        <f t="shared" si="41"/>
        <v>Robusta</v>
      </c>
      <c r="O880" t="str">
        <f t="shared" si="39"/>
        <v>Light</v>
      </c>
      <c r="P880" t="str">
        <f>_xlfn.XLOOKUP(OrdersTable[[#This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IF(_xlfn.XLOOKUP(orders!C881,customers!$A$2:$A$1001,customers!$C$2:$C$1001,,0)=0," ",_xlfn.XLOOKUP(orders!C881,customers!$A$2:$A$1001,customers!$C$2:$C$1001,,0))</f>
        <v xml:space="preserve"> </v>
      </c>
      <c r="H881" s="2" t="str">
        <f>_xlfn.XLOOKUP(C881,customers!$A$2:$A$1001,customers!$G$2:$G$1001,,0)</f>
        <v>United States</v>
      </c>
      <c r="I881" t="str">
        <f>_xlfn.XLOOKUP(D881,products!$A$2:$A$49,products!$B$2:$B$49,,0)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40"/>
        <v>10.935</v>
      </c>
      <c r="N881" t="str">
        <f t="shared" si="41"/>
        <v>Excelsa</v>
      </c>
      <c r="O881" t="str">
        <f t="shared" si="39"/>
        <v>Dark</v>
      </c>
      <c r="P881" t="str">
        <f>_xlfn.XLOOKUP(OrdersTable[[#This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IF(_xlfn.XLOOKUP(orders!C882,customers!$A$2:$A$1001,customers!$C$2:$C$1001,,0)=0," ",_xlfn.XLOOKUP(orders!C882,customers!$A$2:$A$1001,customers!$C$2:$C$1001,,0))</f>
        <v>chatfullog@ebay.com</v>
      </c>
      <c r="H882" s="2" t="str">
        <f>_xlfn.XLOOKUP(C882,customers!$A$2:$A$1001,customers!$G$2:$G$1001,,0)</f>
        <v>United States</v>
      </c>
      <c r="I882" t="str">
        <f>_xlfn.XLOOKUP(D882,products!$A$2:$A$49,products!$B$2:$B$49,,0)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40"/>
        <v>7.169999999999999</v>
      </c>
      <c r="N882" t="str">
        <f t="shared" si="41"/>
        <v>Robusta</v>
      </c>
      <c r="O882" t="str">
        <f t="shared" si="39"/>
        <v>Light</v>
      </c>
      <c r="P882" t="str">
        <f>_xlfn.XLOOKUP(OrdersTable[[#This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IF(_xlfn.XLOOKUP(orders!C883,customers!$A$2:$A$1001,customers!$C$2:$C$1001,,0)=0," ",_xlfn.XLOOKUP(orders!C883,customers!$A$2:$A$1001,customers!$C$2:$C$1001,,0))</f>
        <v xml:space="preserve"> </v>
      </c>
      <c r="H883" s="2" t="str">
        <f>_xlfn.XLOOKUP(C883,customers!$A$2:$A$1001,customers!$G$2:$G$1001,,0)</f>
        <v>United States</v>
      </c>
      <c r="I883" t="str">
        <f>_xlfn.XLOOKUP(D883,products!$A$2:$A$49,products!$B$2:$B$49,,0)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40"/>
        <v>23.31</v>
      </c>
      <c r="N883" t="str">
        <f t="shared" si="41"/>
        <v>Arabica</v>
      </c>
      <c r="O883" t="str">
        <f t="shared" si="39"/>
        <v>Light</v>
      </c>
      <c r="P883" t="str">
        <f>_xlfn.XLOOKUP(OrdersTable[[#This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IF(_xlfn.XLOOKUP(orders!C884,customers!$A$2:$A$1001,customers!$C$2:$C$1001,,0)=0," ",_xlfn.XLOOKUP(orders!C884,customers!$A$2:$A$1001,customers!$C$2:$C$1001,,0))</f>
        <v>kmarrisonoq@dropbox.com</v>
      </c>
      <c r="H884" s="2" t="str">
        <f>_xlfn.XLOOKUP(C884,customers!$A$2:$A$1001,customers!$G$2:$G$1001,,0)</f>
        <v>United States</v>
      </c>
      <c r="I884" t="str">
        <f>_xlfn.XLOOKUP(D884,products!$A$2:$A$49,products!$B$2:$B$49,,0)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40"/>
        <v>114.42499999999998</v>
      </c>
      <c r="N884" t="str">
        <f t="shared" si="41"/>
        <v>Arabica</v>
      </c>
      <c r="O884" t="str">
        <f t="shared" si="39"/>
        <v>Dark</v>
      </c>
      <c r="P884" t="str">
        <f>_xlfn.XLOOKUP(OrdersTable[[#This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IF(_xlfn.XLOOKUP(orders!C885,customers!$A$2:$A$1001,customers!$C$2:$C$1001,,0)=0," ",_xlfn.XLOOKUP(orders!C885,customers!$A$2:$A$1001,customers!$C$2:$C$1001,,0))</f>
        <v>lagnolooj@pinterest.com</v>
      </c>
      <c r="H885" s="2" t="str">
        <f>_xlfn.XLOOKUP(C885,customers!$A$2:$A$1001,customers!$G$2:$G$1001,,0)</f>
        <v>United States</v>
      </c>
      <c r="I885" t="str">
        <f>_xlfn.XLOOKUP(D885,products!$A$2:$A$49,products!$B$2:$B$49,,0)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40"/>
        <v>77.624999999999986</v>
      </c>
      <c r="N885" t="str">
        <f t="shared" si="41"/>
        <v>Arabica</v>
      </c>
      <c r="O885" t="str">
        <f t="shared" si="39"/>
        <v>Medium</v>
      </c>
      <c r="P885" t="str">
        <f>_xlfn.XLOOKUP(OrdersTable[[#This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IF(_xlfn.XLOOKUP(orders!C886,customers!$A$2:$A$1001,customers!$C$2:$C$1001,,0)=0," ",_xlfn.XLOOKUP(orders!C886,customers!$A$2:$A$1001,customers!$C$2:$C$1001,,0))</f>
        <v>dkiddyok@fda.gov</v>
      </c>
      <c r="H886" s="2" t="str">
        <f>_xlfn.XLOOKUP(C886,customers!$A$2:$A$1001,customers!$G$2:$G$1001,,0)</f>
        <v>United States</v>
      </c>
      <c r="I886" t="str">
        <f>_xlfn.XLOOKUP(D886,products!$A$2:$A$49,products!$B$2:$B$49,,0)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40"/>
        <v>5.3699999999999992</v>
      </c>
      <c r="N886" t="str">
        <f t="shared" si="41"/>
        <v>Robusta</v>
      </c>
      <c r="O886" t="str">
        <f t="shared" si="39"/>
        <v>Dark</v>
      </c>
      <c r="P886" t="str">
        <f>_xlfn.XLOOKUP(OrdersTable[[#This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IF(_xlfn.XLOOKUP(orders!C887,customers!$A$2:$A$1001,customers!$C$2:$C$1001,,0)=0," ",_xlfn.XLOOKUP(orders!C887,customers!$A$2:$A$1001,customers!$C$2:$C$1001,,0))</f>
        <v>hpetroulisol@state.tx.us</v>
      </c>
      <c r="H887" s="2" t="str">
        <f>_xlfn.XLOOKUP(C887,customers!$A$2:$A$1001,customers!$G$2:$G$1001,,0)</f>
        <v>Ireland</v>
      </c>
      <c r="I887" t="str">
        <f>_xlfn.XLOOKUP(D887,products!$A$2:$A$49,products!$B$2:$B$49,,0)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40"/>
        <v>123.50999999999999</v>
      </c>
      <c r="N887" t="str">
        <f t="shared" si="41"/>
        <v>Robusta</v>
      </c>
      <c r="O887" t="str">
        <f t="shared" si="39"/>
        <v>Dark</v>
      </c>
      <c r="P887" t="str">
        <f>_xlfn.XLOOKUP(OrdersTable[[#This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IF(_xlfn.XLOOKUP(orders!C888,customers!$A$2:$A$1001,customers!$C$2:$C$1001,,0)=0," ",_xlfn.XLOOKUP(orders!C888,customers!$A$2:$A$1001,customers!$C$2:$C$1001,,0))</f>
        <v>mschollom@taobao.com</v>
      </c>
      <c r="H888" s="2" t="str">
        <f>_xlfn.XLOOKUP(C888,customers!$A$2:$A$1001,customers!$G$2:$G$1001,,0)</f>
        <v>United States</v>
      </c>
      <c r="I888" t="str">
        <f>_xlfn.XLOOKUP(D888,products!$A$2:$A$49,products!$B$2:$B$49,,0)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40"/>
        <v>17.46</v>
      </c>
      <c r="N888" t="str">
        <f t="shared" si="41"/>
        <v>Liberica</v>
      </c>
      <c r="O888" t="str">
        <f t="shared" si="39"/>
        <v>Medium</v>
      </c>
      <c r="P888" t="str">
        <f>_xlfn.XLOOKUP(OrdersTable[[#This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IF(_xlfn.XLOOKUP(orders!C889,customers!$A$2:$A$1001,customers!$C$2:$C$1001,,0)=0," ",_xlfn.XLOOKUP(orders!C889,customers!$A$2:$A$1001,customers!$C$2:$C$1001,,0))</f>
        <v>kfersonon@g.co</v>
      </c>
      <c r="H889" s="2" t="str">
        <f>_xlfn.XLOOKUP(C889,customers!$A$2:$A$1001,customers!$G$2:$G$1001,,0)</f>
        <v>United States</v>
      </c>
      <c r="I889" t="str">
        <f>_xlfn.XLOOKUP(D889,products!$A$2:$A$49,products!$B$2:$B$49,,0)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40"/>
        <v>13.365</v>
      </c>
      <c r="N889" t="str">
        <f t="shared" si="41"/>
        <v>Excelsa</v>
      </c>
      <c r="O889" t="str">
        <f t="shared" si="39"/>
        <v>Light</v>
      </c>
      <c r="P889" t="str">
        <f>_xlfn.XLOOKUP(OrdersTable[[#This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IF(_xlfn.XLOOKUP(orders!C890,customers!$A$2:$A$1001,customers!$C$2:$C$1001,,0)=0," ",_xlfn.XLOOKUP(orders!C890,customers!$A$2:$A$1001,customers!$C$2:$C$1001,,0))</f>
        <v>bkellowayoo@omniture.com</v>
      </c>
      <c r="H890" s="2" t="str">
        <f>_xlfn.XLOOKUP(C890,customers!$A$2:$A$1001,customers!$G$2:$G$1001,,0)</f>
        <v>United States</v>
      </c>
      <c r="I890" t="str">
        <f>_xlfn.XLOOKUP(D890,products!$A$2:$A$49,products!$B$2:$B$49,,0)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40"/>
        <v>7.77</v>
      </c>
      <c r="N890" t="str">
        <f t="shared" si="41"/>
        <v>Arabica</v>
      </c>
      <c r="O890" t="str">
        <f t="shared" si="39"/>
        <v>Light</v>
      </c>
      <c r="P890" t="str">
        <f>_xlfn.XLOOKUP(OrdersTable[[#This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IF(_xlfn.XLOOKUP(orders!C891,customers!$A$2:$A$1001,customers!$C$2:$C$1001,,0)=0," ",_xlfn.XLOOKUP(orders!C891,customers!$A$2:$A$1001,customers!$C$2:$C$1001,,0))</f>
        <v>soliffeop@yellowbook.com</v>
      </c>
      <c r="H891" s="2" t="str">
        <f>_xlfn.XLOOKUP(C891,customers!$A$2:$A$1001,customers!$G$2:$G$1001,,0)</f>
        <v>United States</v>
      </c>
      <c r="I891" t="str">
        <f>_xlfn.XLOOKUP(D891,products!$A$2:$A$49,products!$B$2:$B$49,,0)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40"/>
        <v>2.6849999999999996</v>
      </c>
      <c r="N891" t="str">
        <f t="shared" si="41"/>
        <v>Robusta</v>
      </c>
      <c r="O891" t="str">
        <f t="shared" si="39"/>
        <v>Dark</v>
      </c>
      <c r="P891" t="str">
        <f>_xlfn.XLOOKUP(OrdersTable[[#This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IF(_xlfn.XLOOKUP(orders!C892,customers!$A$2:$A$1001,customers!$C$2:$C$1001,,0)=0," ",_xlfn.XLOOKUP(orders!C892,customers!$A$2:$A$1001,customers!$C$2:$C$1001,,0))</f>
        <v>kmarrisonoq@dropbox.com</v>
      </c>
      <c r="H892" s="2" t="str">
        <f>_xlfn.XLOOKUP(C892,customers!$A$2:$A$1001,customers!$G$2:$G$1001,,0)</f>
        <v>United States</v>
      </c>
      <c r="I892" t="str">
        <f>_xlfn.XLOOKUP(D892,products!$A$2:$A$49,products!$B$2:$B$49,,0)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40"/>
        <v>20.584999999999997</v>
      </c>
      <c r="N892" t="str">
        <f t="shared" si="41"/>
        <v>Robusta</v>
      </c>
      <c r="O892" t="str">
        <f t="shared" si="39"/>
        <v>Dark</v>
      </c>
      <c r="P892" t="str">
        <f>_xlfn.XLOOKUP(OrdersTable[[#This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IF(_xlfn.XLOOKUP(orders!C893,customers!$A$2:$A$1001,customers!$C$2:$C$1001,,0)=0," ",_xlfn.XLOOKUP(orders!C893,customers!$A$2:$A$1001,customers!$C$2:$C$1001,,0))</f>
        <v>cdolohuntyor@dailymail.co.uk</v>
      </c>
      <c r="H893" s="2" t="str">
        <f>_xlfn.XLOOKUP(C893,customers!$A$2:$A$1001,customers!$G$2:$G$1001,,0)</f>
        <v>United States</v>
      </c>
      <c r="I893" t="str">
        <f>_xlfn.XLOOKUP(D893,products!$A$2:$A$49,products!$B$2:$B$49,,0)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40"/>
        <v>114.42499999999998</v>
      </c>
      <c r="N893" t="str">
        <f t="shared" si="41"/>
        <v>Arabica</v>
      </c>
      <c r="O893" t="str">
        <f t="shared" si="39"/>
        <v>Dark</v>
      </c>
      <c r="P893" t="str">
        <f>_xlfn.XLOOKUP(OrdersTable[[#This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IF(_xlfn.XLOOKUP(orders!C894,customers!$A$2:$A$1001,customers!$C$2:$C$1001,,0)=0," ",_xlfn.XLOOKUP(orders!C894,customers!$A$2:$A$1001,customers!$C$2:$C$1001,,0))</f>
        <v>pvasilenkoos@addtoany.com</v>
      </c>
      <c r="H894" s="2" t="str">
        <f>_xlfn.XLOOKUP(C894,customers!$A$2:$A$1001,customers!$G$2:$G$1001,,0)</f>
        <v>United Kingdom</v>
      </c>
      <c r="I894" t="str">
        <f>_xlfn.XLOOKUP(D894,products!$A$2:$A$49,products!$B$2:$B$49,,0)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40"/>
        <v>20.625</v>
      </c>
      <c r="N894" t="str">
        <f t="shared" si="41"/>
        <v>Excelsa</v>
      </c>
      <c r="O894" t="str">
        <f t="shared" si="39"/>
        <v>Medium</v>
      </c>
      <c r="P894" t="str">
        <f>_xlfn.XLOOKUP(OrdersTable[[#This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IF(_xlfn.XLOOKUP(orders!C895,customers!$A$2:$A$1001,customers!$C$2:$C$1001,,0)=0," ",_xlfn.XLOOKUP(orders!C895,customers!$A$2:$A$1001,customers!$C$2:$C$1001,,0))</f>
        <v>rschankelborgot@ameblo.jp</v>
      </c>
      <c r="H895" s="2" t="str">
        <f>_xlfn.XLOOKUP(C895,customers!$A$2:$A$1001,customers!$G$2:$G$1001,,0)</f>
        <v>United States</v>
      </c>
      <c r="I895" t="str">
        <f>_xlfn.XLOOKUP(D895,products!$A$2:$A$49,products!$B$2:$B$49,,0)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40"/>
        <v>57.06</v>
      </c>
      <c r="N895" t="str">
        <f t="shared" si="41"/>
        <v>Liberica</v>
      </c>
      <c r="O895" t="str">
        <f t="shared" si="39"/>
        <v>Light</v>
      </c>
      <c r="P895" t="str">
        <f>_xlfn.XLOOKUP(OrdersTable[[#This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IF(_xlfn.XLOOKUP(orders!C896,customers!$A$2:$A$1001,customers!$C$2:$C$1001,,0)=0," ",_xlfn.XLOOKUP(orders!C896,customers!$A$2:$A$1001,customers!$C$2:$C$1001,,0))</f>
        <v xml:space="preserve"> </v>
      </c>
      <c r="H896" s="2" t="str">
        <f>_xlfn.XLOOKUP(C896,customers!$A$2:$A$1001,customers!$G$2:$G$1001,,0)</f>
        <v>Ireland</v>
      </c>
      <c r="I896" t="str">
        <f>_xlfn.XLOOKUP(D896,products!$A$2:$A$49,products!$B$2:$B$49,,0)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40"/>
        <v>82.339999999999989</v>
      </c>
      <c r="N896" t="str">
        <f t="shared" si="41"/>
        <v>Robusta</v>
      </c>
      <c r="O896" t="str">
        <f t="shared" si="39"/>
        <v>Dark</v>
      </c>
      <c r="P896" t="str">
        <f>_xlfn.XLOOKUP(OrdersTable[[#This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IF(_xlfn.XLOOKUP(orders!C897,customers!$A$2:$A$1001,customers!$C$2:$C$1001,,0)=0," ",_xlfn.XLOOKUP(orders!C897,customers!$A$2:$A$1001,customers!$C$2:$C$1001,,0))</f>
        <v xml:space="preserve"> </v>
      </c>
      <c r="H897" s="2" t="str">
        <f>_xlfn.XLOOKUP(C897,customers!$A$2:$A$1001,customers!$G$2:$G$1001,,0)</f>
        <v>United States</v>
      </c>
      <c r="I897" t="str">
        <f>_xlfn.XLOOKUP(D897,products!$A$2:$A$49,products!$B$2:$B$49,,0)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40"/>
        <v>158.12499999999997</v>
      </c>
      <c r="N897" t="str">
        <f t="shared" si="41"/>
        <v>Excelsa</v>
      </c>
      <c r="O897" t="str">
        <f t="shared" si="39"/>
        <v>Medium</v>
      </c>
      <c r="P897" t="str">
        <f>_xlfn.XLOOKUP(OrdersTable[[#This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IF(_xlfn.XLOOKUP(orders!C898,customers!$A$2:$A$1001,customers!$C$2:$C$1001,,0)=0," ",_xlfn.XLOOKUP(orders!C898,customers!$A$2:$A$1001,customers!$C$2:$C$1001,,0))</f>
        <v>bcargenow@geocities.jp</v>
      </c>
      <c r="H898" s="2" t="str">
        <f>_xlfn.XLOOKUP(C898,customers!$A$2:$A$1001,customers!$G$2:$G$1001,,0)</f>
        <v>United States</v>
      </c>
      <c r="I898" t="str">
        <f>_xlfn.XLOOKUP(D898,products!$A$2:$A$49,products!$B$2:$B$49,,0)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40"/>
        <v>32.22</v>
      </c>
      <c r="N898" t="str">
        <f t="shared" si="41"/>
        <v>Robusta</v>
      </c>
      <c r="O898" t="str">
        <f t="shared" ref="O898:O961" si="42">IF(J898="M","Medium",IF(J898="L","Light",IF(J898="D","Dark","")))</f>
        <v>Dark</v>
      </c>
      <c r="P898" t="str">
        <f>_xlfn.XLOOKUP(OrdersTable[[#This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IF(_xlfn.XLOOKUP(orders!C899,customers!$A$2:$A$1001,customers!$C$2:$C$1001,,0)=0," ",_xlfn.XLOOKUP(orders!C899,customers!$A$2:$A$1001,customers!$C$2:$C$1001,,0))</f>
        <v>rsticklerox@printfriendly.com</v>
      </c>
      <c r="H899" s="2" t="str">
        <f>_xlfn.XLOOKUP(C899,customers!$A$2:$A$1001,customers!$G$2:$G$1001,,0)</f>
        <v>United Kingdom</v>
      </c>
      <c r="I899" t="str">
        <f>_xlfn.XLOOKUP(D899,products!$A$2:$A$49,products!$B$2:$B$49,,0)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3">SUM(L899*E899)</f>
        <v>24.3</v>
      </c>
      <c r="N899" t="str">
        <f t="shared" ref="N899:N962" si="44">IF(I899="Rob","Robusta",IF(I899="Exc","Excelsa",IF(I899="Ara","Arabica",IF(I899="Lib","Liberica"))))</f>
        <v>Excelsa</v>
      </c>
      <c r="O899" t="str">
        <f t="shared" si="42"/>
        <v>Dark</v>
      </c>
      <c r="P899" t="str">
        <f>_xlfn.XLOOKUP(OrdersTable[[#This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IF(_xlfn.XLOOKUP(orders!C900,customers!$A$2:$A$1001,customers!$C$2:$C$1001,,0)=0," ",_xlfn.XLOOKUP(orders!C900,customers!$A$2:$A$1001,customers!$C$2:$C$1001,,0))</f>
        <v xml:space="preserve"> </v>
      </c>
      <c r="H900" s="2" t="str">
        <f>_xlfn.XLOOKUP(C900,customers!$A$2:$A$1001,customers!$G$2:$G$1001,,0)</f>
        <v>United States</v>
      </c>
      <c r="I900" t="str">
        <f>_xlfn.XLOOKUP(D900,products!$A$2:$A$49,products!$B$2:$B$49,,0)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3"/>
        <v>35.849999999999994</v>
      </c>
      <c r="N900" t="str">
        <f t="shared" si="44"/>
        <v>Robusta</v>
      </c>
      <c r="O900" t="str">
        <f t="shared" si="42"/>
        <v>Light</v>
      </c>
      <c r="P900" t="str">
        <f>_xlfn.XLOOKUP(OrdersTable[[#This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IF(_xlfn.XLOOKUP(orders!C901,customers!$A$2:$A$1001,customers!$C$2:$C$1001,,0)=0," ",_xlfn.XLOOKUP(orders!C901,customers!$A$2:$A$1001,customers!$C$2:$C$1001,,0))</f>
        <v xml:space="preserve"> </v>
      </c>
      <c r="H901" s="2" t="str">
        <f>_xlfn.XLOOKUP(C901,customers!$A$2:$A$1001,customers!$G$2:$G$1001,,0)</f>
        <v>United States</v>
      </c>
      <c r="I901" t="str">
        <f>_xlfn.XLOOKUP(D901,products!$A$2:$A$49,products!$B$2:$B$49,,0)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3"/>
        <v>72.75</v>
      </c>
      <c r="N901" t="str">
        <f t="shared" si="44"/>
        <v>Liberica</v>
      </c>
      <c r="O901" t="str">
        <f t="shared" si="42"/>
        <v>Medium</v>
      </c>
      <c r="P901" t="str">
        <f>_xlfn.XLOOKUP(OrdersTable[[#This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IF(_xlfn.XLOOKUP(orders!C902,customers!$A$2:$A$1001,customers!$C$2:$C$1001,,0)=0," ",_xlfn.XLOOKUP(orders!C902,customers!$A$2:$A$1001,customers!$C$2:$C$1001,,0))</f>
        <v xml:space="preserve"> </v>
      </c>
      <c r="H902" s="2" t="str">
        <f>_xlfn.XLOOKUP(C902,customers!$A$2:$A$1001,customers!$G$2:$G$1001,,0)</f>
        <v>Ireland</v>
      </c>
      <c r="I902" t="str">
        <f>_xlfn.XLOOKUP(D902,products!$A$2:$A$49,products!$B$2:$B$49,,0)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3"/>
        <v>47.55</v>
      </c>
      <c r="N902" t="str">
        <f t="shared" si="44"/>
        <v>Liberica</v>
      </c>
      <c r="O902" t="str">
        <f t="shared" si="42"/>
        <v>Light</v>
      </c>
      <c r="P902" t="str">
        <f>_xlfn.XLOOKUP(OrdersTable[[#This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IF(_xlfn.XLOOKUP(orders!C903,customers!$A$2:$A$1001,customers!$C$2:$C$1001,,0)=0," ",_xlfn.XLOOKUP(orders!C903,customers!$A$2:$A$1001,customers!$C$2:$C$1001,,0))</f>
        <v>djevonp1@ibm.com</v>
      </c>
      <c r="H903" s="2" t="str">
        <f>_xlfn.XLOOKUP(C903,customers!$A$2:$A$1001,customers!$G$2:$G$1001,,0)</f>
        <v>United States</v>
      </c>
      <c r="I903" t="str">
        <f>_xlfn.XLOOKUP(D903,products!$A$2:$A$49,products!$B$2:$B$49,,0)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3"/>
        <v>3.5849999999999995</v>
      </c>
      <c r="N903" t="str">
        <f t="shared" si="44"/>
        <v>Robusta</v>
      </c>
      <c r="O903" t="str">
        <f t="shared" si="42"/>
        <v>Light</v>
      </c>
      <c r="P903" t="str">
        <f>_xlfn.XLOOKUP(OrdersTable[[#This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IF(_xlfn.XLOOKUP(orders!C904,customers!$A$2:$A$1001,customers!$C$2:$C$1001,,0)=0," ",_xlfn.XLOOKUP(orders!C904,customers!$A$2:$A$1001,customers!$C$2:$C$1001,,0))</f>
        <v>hrannerp2@omniture.com</v>
      </c>
      <c r="H904" s="2" t="str">
        <f>_xlfn.XLOOKUP(C904,customers!$A$2:$A$1001,customers!$G$2:$G$1001,,0)</f>
        <v>United States</v>
      </c>
      <c r="I904" t="str">
        <f>_xlfn.XLOOKUP(D904,products!$A$2:$A$49,products!$B$2:$B$49,,0)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3"/>
        <v>158.12499999999997</v>
      </c>
      <c r="N904" t="str">
        <f t="shared" si="44"/>
        <v>Excelsa</v>
      </c>
      <c r="O904" t="str">
        <f t="shared" si="42"/>
        <v>Medium</v>
      </c>
      <c r="P904" t="str">
        <f>_xlfn.XLOOKUP(OrdersTable[[#This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IF(_xlfn.XLOOKUP(orders!C905,customers!$A$2:$A$1001,customers!$C$2:$C$1001,,0)=0," ",_xlfn.XLOOKUP(orders!C905,customers!$A$2:$A$1001,customers!$C$2:$C$1001,,0))</f>
        <v>bimriep3@addtoany.com</v>
      </c>
      <c r="H905" s="2" t="str">
        <f>_xlfn.XLOOKUP(C905,customers!$A$2:$A$1001,customers!$G$2:$G$1001,,0)</f>
        <v>United States</v>
      </c>
      <c r="I905" t="str">
        <f>_xlfn.XLOOKUP(D905,products!$A$2:$A$49,products!$B$2:$B$49,,0)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3"/>
        <v>17.46</v>
      </c>
      <c r="N905" t="str">
        <f t="shared" si="44"/>
        <v>Liberica</v>
      </c>
      <c r="O905" t="str">
        <f t="shared" si="42"/>
        <v>Medium</v>
      </c>
      <c r="P905" t="str">
        <f>_xlfn.XLOOKUP(OrdersTable[[#This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IF(_xlfn.XLOOKUP(orders!C906,customers!$A$2:$A$1001,customers!$C$2:$C$1001,,0)=0," ",_xlfn.XLOOKUP(orders!C906,customers!$A$2:$A$1001,customers!$C$2:$C$1001,,0))</f>
        <v>dsopperp4@eventbrite.com</v>
      </c>
      <c r="H906" s="2" t="str">
        <f>_xlfn.XLOOKUP(C906,customers!$A$2:$A$1001,customers!$G$2:$G$1001,,0)</f>
        <v>United States</v>
      </c>
      <c r="I906" t="str">
        <f>_xlfn.XLOOKUP(D906,products!$A$2:$A$49,products!$B$2:$B$49,,0)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3"/>
        <v>148.92499999999998</v>
      </c>
      <c r="N906" t="str">
        <f t="shared" si="44"/>
        <v>Arabica</v>
      </c>
      <c r="O906" t="str">
        <f t="shared" si="42"/>
        <v>Light</v>
      </c>
      <c r="P906" t="str">
        <f>_xlfn.XLOOKUP(OrdersTable[[#This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IF(_xlfn.XLOOKUP(orders!C907,customers!$A$2:$A$1001,customers!$C$2:$C$1001,,0)=0," ",_xlfn.XLOOKUP(orders!C907,customers!$A$2:$A$1001,customers!$C$2:$C$1001,,0))</f>
        <v xml:space="preserve"> </v>
      </c>
      <c r="H907" s="2" t="str">
        <f>_xlfn.XLOOKUP(C907,customers!$A$2:$A$1001,customers!$G$2:$G$1001,,0)</f>
        <v>United States</v>
      </c>
      <c r="I907" t="str">
        <f>_xlfn.XLOOKUP(D907,products!$A$2:$A$49,products!$B$2:$B$49,,0)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3"/>
        <v>40.5</v>
      </c>
      <c r="N907" t="str">
        <f t="shared" si="44"/>
        <v>Arabica</v>
      </c>
      <c r="O907" t="str">
        <f t="shared" si="42"/>
        <v>Medium</v>
      </c>
      <c r="P907" t="str">
        <f>_xlfn.XLOOKUP(OrdersTable[[#This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IF(_xlfn.XLOOKUP(orders!C908,customers!$A$2:$A$1001,customers!$C$2:$C$1001,,0)=0," ",_xlfn.XLOOKUP(orders!C908,customers!$A$2:$A$1001,customers!$C$2:$C$1001,,0))</f>
        <v>lledgleyp6@de.vu</v>
      </c>
      <c r="H908" s="2" t="str">
        <f>_xlfn.XLOOKUP(C908,customers!$A$2:$A$1001,customers!$G$2:$G$1001,,0)</f>
        <v>United States</v>
      </c>
      <c r="I908" t="str">
        <f>_xlfn.XLOOKUP(D908,products!$A$2:$A$49,products!$B$2:$B$49,,0)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3"/>
        <v>27</v>
      </c>
      <c r="N908" t="str">
        <f t="shared" si="44"/>
        <v>Arabica</v>
      </c>
      <c r="O908" t="str">
        <f t="shared" si="42"/>
        <v>Medium</v>
      </c>
      <c r="P908" t="str">
        <f>_xlfn.XLOOKUP(OrdersTable[[#This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IF(_xlfn.XLOOKUP(orders!C909,customers!$A$2:$A$1001,customers!$C$2:$C$1001,,0)=0," ",_xlfn.XLOOKUP(orders!C909,customers!$A$2:$A$1001,customers!$C$2:$C$1001,,0))</f>
        <v>tmenaryp7@phoca.cz</v>
      </c>
      <c r="H909" s="2" t="str">
        <f>_xlfn.XLOOKUP(C909,customers!$A$2:$A$1001,customers!$G$2:$G$1001,,0)</f>
        <v>United States</v>
      </c>
      <c r="I909" t="str">
        <f>_xlfn.XLOOKUP(D909,products!$A$2:$A$49,products!$B$2:$B$49,,0)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3"/>
        <v>38.849999999999994</v>
      </c>
      <c r="N909" t="str">
        <f t="shared" si="44"/>
        <v>Liberica</v>
      </c>
      <c r="O909" t="str">
        <f t="shared" si="42"/>
        <v>Dark</v>
      </c>
      <c r="P909" t="str">
        <f>_xlfn.XLOOKUP(OrdersTable[[#This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IF(_xlfn.XLOOKUP(orders!C910,customers!$A$2:$A$1001,customers!$C$2:$C$1001,,0)=0," ",_xlfn.XLOOKUP(orders!C910,customers!$A$2:$A$1001,customers!$C$2:$C$1001,,0))</f>
        <v>gciccottip8@so-net.ne.jp</v>
      </c>
      <c r="H910" s="2" t="str">
        <f>_xlfn.XLOOKUP(C910,customers!$A$2:$A$1001,customers!$G$2:$G$1001,,0)</f>
        <v>United States</v>
      </c>
      <c r="I910" t="str">
        <f>_xlfn.XLOOKUP(D910,products!$A$2:$A$49,products!$B$2:$B$49,,0)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3"/>
        <v>59.75</v>
      </c>
      <c r="N910" t="str">
        <f t="shared" si="44"/>
        <v>Robusta</v>
      </c>
      <c r="O910" t="str">
        <f t="shared" si="42"/>
        <v>Light</v>
      </c>
      <c r="P910" t="str">
        <f>_xlfn.XLOOKUP(OrdersTable[[#This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IF(_xlfn.XLOOKUP(orders!C911,customers!$A$2:$A$1001,customers!$C$2:$C$1001,,0)=0," ",_xlfn.XLOOKUP(orders!C911,customers!$A$2:$A$1001,customers!$C$2:$C$1001,,0))</f>
        <v xml:space="preserve"> </v>
      </c>
      <c r="H911" s="2" t="str">
        <f>_xlfn.XLOOKUP(C911,customers!$A$2:$A$1001,customers!$G$2:$G$1001,,0)</f>
        <v>United States</v>
      </c>
      <c r="I911" t="str">
        <f>_xlfn.XLOOKUP(D911,products!$A$2:$A$49,products!$B$2:$B$49,,0)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3"/>
        <v>10.754999999999999</v>
      </c>
      <c r="N911" t="str">
        <f t="shared" si="44"/>
        <v>Robusta</v>
      </c>
      <c r="O911" t="str">
        <f t="shared" si="42"/>
        <v>Light</v>
      </c>
      <c r="P911" t="str">
        <f>_xlfn.XLOOKUP(OrdersTable[[#This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IF(_xlfn.XLOOKUP(orders!C912,customers!$A$2:$A$1001,customers!$C$2:$C$1001,,0)=0," ",_xlfn.XLOOKUP(orders!C912,customers!$A$2:$A$1001,customers!$C$2:$C$1001,,0))</f>
        <v>wjallinpa@pcworld.com</v>
      </c>
      <c r="H912" s="2" t="str">
        <f>_xlfn.XLOOKUP(C912,customers!$A$2:$A$1001,customers!$G$2:$G$1001,,0)</f>
        <v>United States</v>
      </c>
      <c r="I912" t="str">
        <f>_xlfn.XLOOKUP(D912,products!$A$2:$A$49,products!$B$2:$B$49,,0)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3"/>
        <v>91.539999999999992</v>
      </c>
      <c r="N912" t="str">
        <f t="shared" si="44"/>
        <v>Arabica</v>
      </c>
      <c r="O912" t="str">
        <f t="shared" si="42"/>
        <v>Dark</v>
      </c>
      <c r="P912" t="str">
        <f>_xlfn.XLOOKUP(OrdersTable[[#This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IF(_xlfn.XLOOKUP(orders!C913,customers!$A$2:$A$1001,customers!$C$2:$C$1001,,0)=0," ",_xlfn.XLOOKUP(orders!C913,customers!$A$2:$A$1001,customers!$C$2:$C$1001,,0))</f>
        <v>mbogeypb@thetimes.co.uk</v>
      </c>
      <c r="H913" s="2" t="str">
        <f>_xlfn.XLOOKUP(C913,customers!$A$2:$A$1001,customers!$G$2:$G$1001,,0)</f>
        <v>United States</v>
      </c>
      <c r="I913" t="str">
        <f>_xlfn.XLOOKUP(D913,products!$A$2:$A$49,products!$B$2:$B$49,,0)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3"/>
        <v>45</v>
      </c>
      <c r="N913" t="str">
        <f t="shared" si="44"/>
        <v>Arabica</v>
      </c>
      <c r="O913" t="str">
        <f t="shared" si="42"/>
        <v>Medium</v>
      </c>
      <c r="P913" t="str">
        <f>_xlfn.XLOOKUP(OrdersTable[[#This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IF(_xlfn.XLOOKUP(orders!C914,customers!$A$2:$A$1001,customers!$C$2:$C$1001,,0)=0," ",_xlfn.XLOOKUP(orders!C914,customers!$A$2:$A$1001,customers!$C$2:$C$1001,,0))</f>
        <v xml:space="preserve"> </v>
      </c>
      <c r="H914" s="2" t="str">
        <f>_xlfn.XLOOKUP(C914,customers!$A$2:$A$1001,customers!$G$2:$G$1001,,0)</f>
        <v>United States</v>
      </c>
      <c r="I914" t="str">
        <f>_xlfn.XLOOKUP(D914,products!$A$2:$A$49,products!$B$2:$B$49,,0)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3"/>
        <v>137.31</v>
      </c>
      <c r="N914" t="str">
        <f t="shared" si="44"/>
        <v>Robusta</v>
      </c>
      <c r="O914" t="str">
        <f t="shared" si="42"/>
        <v>Medium</v>
      </c>
      <c r="P914" t="str">
        <f>_xlfn.XLOOKUP(OrdersTable[[#This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IF(_xlfn.XLOOKUP(orders!C915,customers!$A$2:$A$1001,customers!$C$2:$C$1001,,0)=0," ",_xlfn.XLOOKUP(orders!C915,customers!$A$2:$A$1001,customers!$C$2:$C$1001,,0))</f>
        <v>mcobbledickpd@ucsd.edu</v>
      </c>
      <c r="H915" s="2" t="str">
        <f>_xlfn.XLOOKUP(C915,customers!$A$2:$A$1001,customers!$G$2:$G$1001,,0)</f>
        <v>United States</v>
      </c>
      <c r="I915" t="str">
        <f>_xlfn.XLOOKUP(D915,products!$A$2:$A$49,products!$B$2:$B$49,,0)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3"/>
        <v>6.75</v>
      </c>
      <c r="N915" t="str">
        <f t="shared" si="44"/>
        <v>Arabica</v>
      </c>
      <c r="O915" t="str">
        <f t="shared" si="42"/>
        <v>Medium</v>
      </c>
      <c r="P915" t="str">
        <f>_xlfn.XLOOKUP(OrdersTable[[#This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IF(_xlfn.XLOOKUP(orders!C916,customers!$A$2:$A$1001,customers!$C$2:$C$1001,,0)=0," ",_xlfn.XLOOKUP(orders!C916,customers!$A$2:$A$1001,customers!$C$2:$C$1001,,0))</f>
        <v>alewrype@whitehouse.gov</v>
      </c>
      <c r="H916" s="2" t="str">
        <f>_xlfn.XLOOKUP(C916,customers!$A$2:$A$1001,customers!$G$2:$G$1001,,0)</f>
        <v>United States</v>
      </c>
      <c r="I916" t="str">
        <f>_xlfn.XLOOKUP(D916,products!$A$2:$A$49,products!$B$2:$B$49,,0)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3"/>
        <v>45</v>
      </c>
      <c r="N916" t="str">
        <f t="shared" si="44"/>
        <v>Arabica</v>
      </c>
      <c r="O916" t="str">
        <f t="shared" si="42"/>
        <v>Medium</v>
      </c>
      <c r="P916" t="str">
        <f>_xlfn.XLOOKUP(OrdersTable[[#This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IF(_xlfn.XLOOKUP(orders!C917,customers!$A$2:$A$1001,customers!$C$2:$C$1001,,0)=0," ",_xlfn.XLOOKUP(orders!C917,customers!$A$2:$A$1001,customers!$C$2:$C$1001,,0))</f>
        <v>ihesselpf@ox.ac.uk</v>
      </c>
      <c r="H917" s="2" t="str">
        <f>_xlfn.XLOOKUP(C917,customers!$A$2:$A$1001,customers!$G$2:$G$1001,,0)</f>
        <v>United States</v>
      </c>
      <c r="I917" t="str">
        <f>_xlfn.XLOOKUP(D917,products!$A$2:$A$49,products!$B$2:$B$49,,0)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3"/>
        <v>83.835000000000008</v>
      </c>
      <c r="N917" t="str">
        <f t="shared" si="44"/>
        <v>Excelsa</v>
      </c>
      <c r="O917" t="str">
        <f t="shared" si="42"/>
        <v>Dark</v>
      </c>
      <c r="P917" t="str">
        <f>_xlfn.XLOOKUP(OrdersTable[[#This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IF(_xlfn.XLOOKUP(orders!C918,customers!$A$2:$A$1001,customers!$C$2:$C$1001,,0)=0," ",_xlfn.XLOOKUP(orders!C918,customers!$A$2:$A$1001,customers!$C$2:$C$1001,,0))</f>
        <v xml:space="preserve"> </v>
      </c>
      <c r="H918" s="2" t="str">
        <f>_xlfn.XLOOKUP(C918,customers!$A$2:$A$1001,customers!$G$2:$G$1001,,0)</f>
        <v>Ireland</v>
      </c>
      <c r="I918" t="str">
        <f>_xlfn.XLOOKUP(D918,products!$A$2:$A$49,products!$B$2:$B$49,,0)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3"/>
        <v>3.645</v>
      </c>
      <c r="N918" t="str">
        <f t="shared" si="44"/>
        <v>Excelsa</v>
      </c>
      <c r="O918" t="str">
        <f t="shared" si="42"/>
        <v>Dark</v>
      </c>
      <c r="P918" t="str">
        <f>_xlfn.XLOOKUP(OrdersTable[[#This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IF(_xlfn.XLOOKUP(orders!C919,customers!$A$2:$A$1001,customers!$C$2:$C$1001,,0)=0," ",_xlfn.XLOOKUP(orders!C919,customers!$A$2:$A$1001,customers!$C$2:$C$1001,,0))</f>
        <v>csorrellph@amazon.com</v>
      </c>
      <c r="H919" s="2" t="str">
        <f>_xlfn.XLOOKUP(C919,customers!$A$2:$A$1001,customers!$G$2:$G$1001,,0)</f>
        <v>United Kingdom</v>
      </c>
      <c r="I919" t="str">
        <f>_xlfn.XLOOKUP(D919,products!$A$2:$A$49,products!$B$2:$B$49,,0)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3"/>
        <v>6.75</v>
      </c>
      <c r="N919" t="str">
        <f t="shared" si="44"/>
        <v>Arabica</v>
      </c>
      <c r="O919" t="str">
        <f t="shared" si="42"/>
        <v>Medium</v>
      </c>
      <c r="P919" t="str">
        <f>_xlfn.XLOOKUP(OrdersTable[[#This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IF(_xlfn.XLOOKUP(orders!C920,customers!$A$2:$A$1001,customers!$C$2:$C$1001,,0)=0," ",_xlfn.XLOOKUP(orders!C920,customers!$A$2:$A$1001,customers!$C$2:$C$1001,,0))</f>
        <v>csorrellph@amazon.com</v>
      </c>
      <c r="H920" s="2" t="str">
        <f>_xlfn.XLOOKUP(C920,customers!$A$2:$A$1001,customers!$G$2:$G$1001,,0)</f>
        <v>United Kingdom</v>
      </c>
      <c r="I920" t="str">
        <f>_xlfn.XLOOKUP(D920,products!$A$2:$A$49,products!$B$2:$B$49,,0)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3"/>
        <v>21.87</v>
      </c>
      <c r="N920" t="str">
        <f t="shared" si="44"/>
        <v>Excelsa</v>
      </c>
      <c r="O920" t="str">
        <f t="shared" si="42"/>
        <v>Dark</v>
      </c>
      <c r="P920" t="str">
        <f>_xlfn.XLOOKUP(OrdersTable[[#This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IF(_xlfn.XLOOKUP(orders!C921,customers!$A$2:$A$1001,customers!$C$2:$C$1001,,0)=0," ",_xlfn.XLOOKUP(orders!C921,customers!$A$2:$A$1001,customers!$C$2:$C$1001,,0))</f>
        <v>qheavysidepj@unc.edu</v>
      </c>
      <c r="H921" s="2" t="str">
        <f>_xlfn.XLOOKUP(C921,customers!$A$2:$A$1001,customers!$G$2:$G$1001,,0)</f>
        <v>United States</v>
      </c>
      <c r="I921" t="str">
        <f>_xlfn.XLOOKUP(D921,products!$A$2:$A$49,products!$B$2:$B$49,,0)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3"/>
        <v>13.424999999999997</v>
      </c>
      <c r="N921" t="str">
        <f t="shared" si="44"/>
        <v>Robusta</v>
      </c>
      <c r="O921" t="str">
        <f t="shared" si="42"/>
        <v>Dark</v>
      </c>
      <c r="P921" t="str">
        <f>_xlfn.XLOOKUP(OrdersTable[[#This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IF(_xlfn.XLOOKUP(orders!C922,customers!$A$2:$A$1001,customers!$C$2:$C$1001,,0)=0," ",_xlfn.XLOOKUP(orders!C922,customers!$A$2:$A$1001,customers!$C$2:$C$1001,,0))</f>
        <v>hreuvenpk@whitehouse.gov</v>
      </c>
      <c r="H922" s="2" t="str">
        <f>_xlfn.XLOOKUP(C922,customers!$A$2:$A$1001,customers!$G$2:$G$1001,,0)</f>
        <v>United States</v>
      </c>
      <c r="I922" t="str">
        <f>_xlfn.XLOOKUP(D922,products!$A$2:$A$49,products!$B$2:$B$49,,0)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3"/>
        <v>123.50999999999999</v>
      </c>
      <c r="N922" t="str">
        <f t="shared" si="44"/>
        <v>Robusta</v>
      </c>
      <c r="O922" t="str">
        <f t="shared" si="42"/>
        <v>Dark</v>
      </c>
      <c r="P922" t="str">
        <f>_xlfn.XLOOKUP(OrdersTable[[#This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IF(_xlfn.XLOOKUP(orders!C923,customers!$A$2:$A$1001,customers!$C$2:$C$1001,,0)=0," ",_xlfn.XLOOKUP(orders!C923,customers!$A$2:$A$1001,customers!$C$2:$C$1001,,0))</f>
        <v>mattwoolpl@nba.com</v>
      </c>
      <c r="H923" s="2" t="str">
        <f>_xlfn.XLOOKUP(C923,customers!$A$2:$A$1001,customers!$G$2:$G$1001,,0)</f>
        <v>United States</v>
      </c>
      <c r="I923" t="str">
        <f>_xlfn.XLOOKUP(D923,products!$A$2:$A$49,products!$B$2:$B$49,,0)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3"/>
        <v>7.77</v>
      </c>
      <c r="N923" t="str">
        <f t="shared" si="44"/>
        <v>Liberica</v>
      </c>
      <c r="O923" t="str">
        <f t="shared" si="42"/>
        <v>Dark</v>
      </c>
      <c r="P923" t="str">
        <f>_xlfn.XLOOKUP(OrdersTable[[#This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IF(_xlfn.XLOOKUP(orders!C924,customers!$A$2:$A$1001,customers!$C$2:$C$1001,,0)=0," ",_xlfn.XLOOKUP(orders!C924,customers!$A$2:$A$1001,customers!$C$2:$C$1001,,0))</f>
        <v xml:space="preserve"> </v>
      </c>
      <c r="H924" s="2" t="str">
        <f>_xlfn.XLOOKUP(C924,customers!$A$2:$A$1001,customers!$G$2:$G$1001,,0)</f>
        <v>United States</v>
      </c>
      <c r="I924" t="str">
        <f>_xlfn.XLOOKUP(D924,products!$A$2:$A$49,products!$B$2:$B$49,,0)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3"/>
        <v>67.5</v>
      </c>
      <c r="N924" t="str">
        <f t="shared" si="44"/>
        <v>Arabica</v>
      </c>
      <c r="O924" t="str">
        <f t="shared" si="42"/>
        <v>Medium</v>
      </c>
      <c r="P924" t="str">
        <f>_xlfn.XLOOKUP(OrdersTable[[#This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IF(_xlfn.XLOOKUP(orders!C925,customers!$A$2:$A$1001,customers!$C$2:$C$1001,,0)=0," ",_xlfn.XLOOKUP(orders!C925,customers!$A$2:$A$1001,customers!$C$2:$C$1001,,0))</f>
        <v>gwynespn@dagondesign.com</v>
      </c>
      <c r="H925" s="2" t="str">
        <f>_xlfn.XLOOKUP(C925,customers!$A$2:$A$1001,customers!$G$2:$G$1001,,0)</f>
        <v>United States</v>
      </c>
      <c r="I925" t="str">
        <f>_xlfn.XLOOKUP(D925,products!$A$2:$A$49,products!$B$2:$B$49,,0)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3"/>
        <v>27.945</v>
      </c>
      <c r="N925" t="str">
        <f t="shared" si="44"/>
        <v>Excelsa</v>
      </c>
      <c r="O925" t="str">
        <f t="shared" si="42"/>
        <v>Dark</v>
      </c>
      <c r="P925" t="str">
        <f>_xlfn.XLOOKUP(OrdersTable[[#This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IF(_xlfn.XLOOKUP(orders!C926,customers!$A$2:$A$1001,customers!$C$2:$C$1001,,0)=0," ",_xlfn.XLOOKUP(orders!C926,customers!$A$2:$A$1001,customers!$C$2:$C$1001,,0))</f>
        <v>cmaccourtpo@amazon.com</v>
      </c>
      <c r="H926" s="2" t="str">
        <f>_xlfn.XLOOKUP(C926,customers!$A$2:$A$1001,customers!$G$2:$G$1001,,0)</f>
        <v>United States</v>
      </c>
      <c r="I926" t="str">
        <f>_xlfn.XLOOKUP(D926,products!$A$2:$A$49,products!$B$2:$B$49,,0)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3"/>
        <v>89.35499999999999</v>
      </c>
      <c r="N926" t="str">
        <f t="shared" si="44"/>
        <v>Arabica</v>
      </c>
      <c r="O926" t="str">
        <f t="shared" si="42"/>
        <v>Light</v>
      </c>
      <c r="P926" t="str">
        <f>_xlfn.XLOOKUP(OrdersTable[[#This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IF(_xlfn.XLOOKUP(orders!C927,customers!$A$2:$A$1001,customers!$C$2:$C$1001,,0)=0," ",_xlfn.XLOOKUP(orders!C927,customers!$A$2:$A$1001,customers!$C$2:$C$1001,,0))</f>
        <v xml:space="preserve"> </v>
      </c>
      <c r="H927" s="2" t="str">
        <f>_xlfn.XLOOKUP(C927,customers!$A$2:$A$1001,customers!$G$2:$G$1001,,0)</f>
        <v>United States</v>
      </c>
      <c r="I927" t="str">
        <f>_xlfn.XLOOKUP(D927,products!$A$2:$A$49,products!$B$2:$B$49,,0)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3"/>
        <v>20.25</v>
      </c>
      <c r="N927" t="str">
        <f t="shared" si="44"/>
        <v>Arabica</v>
      </c>
      <c r="O927" t="str">
        <f t="shared" si="42"/>
        <v>Medium</v>
      </c>
      <c r="P927" t="str">
        <f>_xlfn.XLOOKUP(OrdersTable[[#This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IF(_xlfn.XLOOKUP(orders!C928,customers!$A$2:$A$1001,customers!$C$2:$C$1001,,0)=0," ",_xlfn.XLOOKUP(orders!C928,customers!$A$2:$A$1001,customers!$C$2:$C$1001,,0))</f>
        <v>ewilsonepq@eepurl.com</v>
      </c>
      <c r="H928" s="2" t="str">
        <f>_xlfn.XLOOKUP(C928,customers!$A$2:$A$1001,customers!$G$2:$G$1001,,0)</f>
        <v>United States</v>
      </c>
      <c r="I928" t="str">
        <f>_xlfn.XLOOKUP(D928,products!$A$2:$A$49,products!$B$2:$B$49,,0)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3"/>
        <v>33.75</v>
      </c>
      <c r="N928" t="str">
        <f t="shared" si="44"/>
        <v>Arabica</v>
      </c>
      <c r="O928" t="str">
        <f t="shared" si="42"/>
        <v>Medium</v>
      </c>
      <c r="P928" t="str">
        <f>_xlfn.XLOOKUP(OrdersTable[[#This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IF(_xlfn.XLOOKUP(orders!C929,customers!$A$2:$A$1001,customers!$C$2:$C$1001,,0)=0," ",_xlfn.XLOOKUP(orders!C929,customers!$A$2:$A$1001,customers!$C$2:$C$1001,,0))</f>
        <v>dduffiepr@time.com</v>
      </c>
      <c r="H929" s="2" t="str">
        <f>_xlfn.XLOOKUP(C929,customers!$A$2:$A$1001,customers!$G$2:$G$1001,,0)</f>
        <v>United States</v>
      </c>
      <c r="I929" t="str">
        <f>_xlfn.XLOOKUP(D929,products!$A$2:$A$49,products!$B$2:$B$49,,0)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3"/>
        <v>111.78</v>
      </c>
      <c r="N929" t="str">
        <f t="shared" si="44"/>
        <v>Excelsa</v>
      </c>
      <c r="O929" t="str">
        <f t="shared" si="42"/>
        <v>Dark</v>
      </c>
      <c r="P929" t="str">
        <f>_xlfn.XLOOKUP(OrdersTable[[#This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IF(_xlfn.XLOOKUP(orders!C930,customers!$A$2:$A$1001,customers!$C$2:$C$1001,,0)=0," ",_xlfn.XLOOKUP(orders!C930,customers!$A$2:$A$1001,customers!$C$2:$C$1001,,0))</f>
        <v>mmatiasekps@ucoz.ru</v>
      </c>
      <c r="H930" s="2" t="str">
        <f>_xlfn.XLOOKUP(C930,customers!$A$2:$A$1001,customers!$G$2:$G$1001,,0)</f>
        <v>United States</v>
      </c>
      <c r="I930" t="str">
        <f>_xlfn.XLOOKUP(D930,products!$A$2:$A$49,products!$B$2:$B$49,,0)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3"/>
        <v>63.249999999999993</v>
      </c>
      <c r="N930" t="str">
        <f t="shared" si="44"/>
        <v>Excelsa</v>
      </c>
      <c r="O930" t="str">
        <f t="shared" si="42"/>
        <v>Medium</v>
      </c>
      <c r="P930" t="str">
        <f>_xlfn.XLOOKUP(OrdersTable[[#This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IF(_xlfn.XLOOKUP(orders!C931,customers!$A$2:$A$1001,customers!$C$2:$C$1001,,0)=0," ",_xlfn.XLOOKUP(orders!C931,customers!$A$2:$A$1001,customers!$C$2:$C$1001,,0))</f>
        <v>jcamillopt@shinystat.com</v>
      </c>
      <c r="H931" s="2" t="str">
        <f>_xlfn.XLOOKUP(C931,customers!$A$2:$A$1001,customers!$G$2:$G$1001,,0)</f>
        <v>United States</v>
      </c>
      <c r="I931" t="str">
        <f>_xlfn.XLOOKUP(D931,products!$A$2:$A$49,products!$B$2:$B$49,,0)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3"/>
        <v>8.91</v>
      </c>
      <c r="N931" t="str">
        <f t="shared" si="44"/>
        <v>Excelsa</v>
      </c>
      <c r="O931" t="str">
        <f t="shared" si="42"/>
        <v>Light</v>
      </c>
      <c r="P931" t="str">
        <f>_xlfn.XLOOKUP(OrdersTable[[#This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IF(_xlfn.XLOOKUP(orders!C932,customers!$A$2:$A$1001,customers!$C$2:$C$1001,,0)=0," ",_xlfn.XLOOKUP(orders!C932,customers!$A$2:$A$1001,customers!$C$2:$C$1001,,0))</f>
        <v>kphilbrickpu@cdc.gov</v>
      </c>
      <c r="H932" s="2" t="str">
        <f>_xlfn.XLOOKUP(C932,customers!$A$2:$A$1001,customers!$G$2:$G$1001,,0)</f>
        <v>United States</v>
      </c>
      <c r="I932" t="str">
        <f>_xlfn.XLOOKUP(D932,products!$A$2:$A$49,products!$B$2:$B$49,,0)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3"/>
        <v>12.15</v>
      </c>
      <c r="N932" t="str">
        <f t="shared" si="44"/>
        <v>Excelsa</v>
      </c>
      <c r="O932" t="str">
        <f t="shared" si="42"/>
        <v>Dark</v>
      </c>
      <c r="P932" t="str">
        <f>_xlfn.XLOOKUP(OrdersTable[[#This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IF(_xlfn.XLOOKUP(orders!C933,customers!$A$2:$A$1001,customers!$C$2:$C$1001,,0)=0," ",_xlfn.XLOOKUP(orders!C933,customers!$A$2:$A$1001,customers!$C$2:$C$1001,,0))</f>
        <v xml:space="preserve"> </v>
      </c>
      <c r="H933" s="2" t="str">
        <f>_xlfn.XLOOKUP(C933,customers!$A$2:$A$1001,customers!$G$2:$G$1001,,0)</f>
        <v>United States</v>
      </c>
      <c r="I933" t="str">
        <f>_xlfn.XLOOKUP(D933,products!$A$2:$A$49,products!$B$2:$B$49,,0)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3"/>
        <v>23.88</v>
      </c>
      <c r="N933" t="str">
        <f t="shared" si="44"/>
        <v>Arabica</v>
      </c>
      <c r="O933" t="str">
        <f t="shared" si="42"/>
        <v>Dark</v>
      </c>
      <c r="P933" t="str">
        <f>_xlfn.XLOOKUP(OrdersTable[[#This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IF(_xlfn.XLOOKUP(orders!C934,customers!$A$2:$A$1001,customers!$C$2:$C$1001,,0)=0," ",_xlfn.XLOOKUP(orders!C934,customers!$A$2:$A$1001,customers!$C$2:$C$1001,,0))</f>
        <v>bsillispw@istockphoto.com</v>
      </c>
      <c r="H934" s="2" t="str">
        <f>_xlfn.XLOOKUP(C934,customers!$A$2:$A$1001,customers!$G$2:$G$1001,,0)</f>
        <v>United States</v>
      </c>
      <c r="I934" t="str">
        <f>_xlfn.XLOOKUP(D934,products!$A$2:$A$49,products!$B$2:$B$49,,0)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3"/>
        <v>55</v>
      </c>
      <c r="N934" t="str">
        <f t="shared" si="44"/>
        <v>Excelsa</v>
      </c>
      <c r="O934" t="str">
        <f t="shared" si="42"/>
        <v>Medium</v>
      </c>
      <c r="P934" t="str">
        <f>_xlfn.XLOOKUP(OrdersTable[[#This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IF(_xlfn.XLOOKUP(orders!C935,customers!$A$2:$A$1001,customers!$C$2:$C$1001,,0)=0," ",_xlfn.XLOOKUP(orders!C935,customers!$A$2:$A$1001,customers!$C$2:$C$1001,,0))</f>
        <v xml:space="preserve"> </v>
      </c>
      <c r="H935" s="2" t="str">
        <f>_xlfn.XLOOKUP(C935,customers!$A$2:$A$1001,customers!$G$2:$G$1001,,0)</f>
        <v>United States</v>
      </c>
      <c r="I935" t="str">
        <f>_xlfn.XLOOKUP(D935,products!$A$2:$A$49,products!$B$2:$B$49,,0)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3"/>
        <v>26.849999999999998</v>
      </c>
      <c r="N935" t="str">
        <f t="shared" si="44"/>
        <v>Robusta</v>
      </c>
      <c r="O935" t="str">
        <f t="shared" si="42"/>
        <v>Dark</v>
      </c>
      <c r="P935" t="str">
        <f>_xlfn.XLOOKUP(OrdersTable[[#This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IF(_xlfn.XLOOKUP(orders!C936,customers!$A$2:$A$1001,customers!$C$2:$C$1001,,0)=0," ",_xlfn.XLOOKUP(orders!C936,customers!$A$2:$A$1001,customers!$C$2:$C$1001,,0))</f>
        <v>rcuttspy@techcrunch.com</v>
      </c>
      <c r="H936" s="2" t="str">
        <f>_xlfn.XLOOKUP(C936,customers!$A$2:$A$1001,customers!$G$2:$G$1001,,0)</f>
        <v>United States</v>
      </c>
      <c r="I936" t="str">
        <f>_xlfn.XLOOKUP(D936,products!$A$2:$A$49,products!$B$2:$B$49,,0)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3"/>
        <v>114.42499999999998</v>
      </c>
      <c r="N936" t="str">
        <f t="shared" si="44"/>
        <v>Robusta</v>
      </c>
      <c r="O936" t="str">
        <f t="shared" si="42"/>
        <v>Medium</v>
      </c>
      <c r="P936" t="str">
        <f>_xlfn.XLOOKUP(OrdersTable[[#This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IF(_xlfn.XLOOKUP(orders!C937,customers!$A$2:$A$1001,customers!$C$2:$C$1001,,0)=0," ",_xlfn.XLOOKUP(orders!C937,customers!$A$2:$A$1001,customers!$C$2:$C$1001,,0))</f>
        <v>mdelvespz@nature.com</v>
      </c>
      <c r="H937" s="2" t="str">
        <f>_xlfn.XLOOKUP(C937,customers!$A$2:$A$1001,customers!$G$2:$G$1001,,0)</f>
        <v>United States</v>
      </c>
      <c r="I937" t="str">
        <f>_xlfn.XLOOKUP(D937,products!$A$2:$A$49,products!$B$2:$B$49,,0)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3"/>
        <v>155.24999999999997</v>
      </c>
      <c r="N937" t="str">
        <f t="shared" si="44"/>
        <v>Arabica</v>
      </c>
      <c r="O937" t="str">
        <f t="shared" si="42"/>
        <v>Medium</v>
      </c>
      <c r="P937" t="str">
        <f>_xlfn.XLOOKUP(OrdersTable[[#This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IF(_xlfn.XLOOKUP(orders!C938,customers!$A$2:$A$1001,customers!$C$2:$C$1001,,0)=0," ",_xlfn.XLOOKUP(orders!C938,customers!$A$2:$A$1001,customers!$C$2:$C$1001,,0))</f>
        <v>dgrittonq0@nydailynews.com</v>
      </c>
      <c r="H938" s="2" t="str">
        <f>_xlfn.XLOOKUP(C938,customers!$A$2:$A$1001,customers!$G$2:$G$1001,,0)</f>
        <v>United States</v>
      </c>
      <c r="I938" t="str">
        <f>_xlfn.XLOOKUP(D938,products!$A$2:$A$49,products!$B$2:$B$49,,0)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3"/>
        <v>23.31</v>
      </c>
      <c r="N938" t="str">
        <f t="shared" si="44"/>
        <v>Liberica</v>
      </c>
      <c r="O938" t="str">
        <f t="shared" si="42"/>
        <v>Dark</v>
      </c>
      <c r="P938" t="str">
        <f>_xlfn.XLOOKUP(OrdersTable[[#This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IF(_xlfn.XLOOKUP(orders!C939,customers!$A$2:$A$1001,customers!$C$2:$C$1001,,0)=0," ",_xlfn.XLOOKUP(orders!C939,customers!$A$2:$A$1001,customers!$C$2:$C$1001,,0))</f>
        <v>dgrittonq0@nydailynews.com</v>
      </c>
      <c r="H939" s="2" t="str">
        <f>_xlfn.XLOOKUP(C939,customers!$A$2:$A$1001,customers!$G$2:$G$1001,,0)</f>
        <v>United States</v>
      </c>
      <c r="I939" t="str">
        <f>_xlfn.XLOOKUP(D939,products!$A$2:$A$49,products!$B$2:$B$49,,0)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3"/>
        <v>91.539999999999992</v>
      </c>
      <c r="N939" t="str">
        <f t="shared" si="44"/>
        <v>Robusta</v>
      </c>
      <c r="O939" t="str">
        <f t="shared" si="42"/>
        <v>Medium</v>
      </c>
      <c r="P939" t="str">
        <f>_xlfn.XLOOKUP(OrdersTable[[#This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IF(_xlfn.XLOOKUP(orders!C940,customers!$A$2:$A$1001,customers!$C$2:$C$1001,,0)=0," ",_xlfn.XLOOKUP(orders!C940,customers!$A$2:$A$1001,customers!$C$2:$C$1001,,0))</f>
        <v>dgutq2@umich.edu</v>
      </c>
      <c r="H940" s="2" t="str">
        <f>_xlfn.XLOOKUP(C940,customers!$A$2:$A$1001,customers!$G$2:$G$1001,,0)</f>
        <v>United States</v>
      </c>
      <c r="I940" t="str">
        <f>_xlfn.XLOOKUP(D940,products!$A$2:$A$49,products!$B$2:$B$49,,0)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3"/>
        <v>74.25</v>
      </c>
      <c r="N940" t="str">
        <f t="shared" si="44"/>
        <v>Excelsa</v>
      </c>
      <c r="O940" t="str">
        <f t="shared" si="42"/>
        <v>Light</v>
      </c>
      <c r="P940" t="str">
        <f>_xlfn.XLOOKUP(OrdersTable[[#This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IF(_xlfn.XLOOKUP(orders!C941,customers!$A$2:$A$1001,customers!$C$2:$C$1001,,0)=0," ",_xlfn.XLOOKUP(orders!C941,customers!$A$2:$A$1001,customers!$C$2:$C$1001,,0))</f>
        <v>wpummeryq3@topsy.com</v>
      </c>
      <c r="H941" s="2" t="str">
        <f>_xlfn.XLOOKUP(C941,customers!$A$2:$A$1001,customers!$G$2:$G$1001,,0)</f>
        <v>United States</v>
      </c>
      <c r="I941" t="str">
        <f>_xlfn.XLOOKUP(D941,products!$A$2:$A$49,products!$B$2:$B$49,,0)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3"/>
        <v>28.53</v>
      </c>
      <c r="N941" t="str">
        <f t="shared" si="44"/>
        <v>Liberica</v>
      </c>
      <c r="O941" t="str">
        <f t="shared" si="42"/>
        <v>Light</v>
      </c>
      <c r="P941" t="str">
        <f>_xlfn.XLOOKUP(OrdersTable[[#This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IF(_xlfn.XLOOKUP(orders!C942,customers!$A$2:$A$1001,customers!$C$2:$C$1001,,0)=0," ",_xlfn.XLOOKUP(orders!C942,customers!$A$2:$A$1001,customers!$C$2:$C$1001,,0))</f>
        <v>gsiudaq4@nytimes.com</v>
      </c>
      <c r="H942" s="2" t="str">
        <f>_xlfn.XLOOKUP(C942,customers!$A$2:$A$1001,customers!$G$2:$G$1001,,0)</f>
        <v>United States</v>
      </c>
      <c r="I942" t="str">
        <f>_xlfn.XLOOKUP(D942,products!$A$2:$A$49,products!$B$2:$B$49,,0)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3"/>
        <v>14.339999999999998</v>
      </c>
      <c r="N942" t="str">
        <f t="shared" si="44"/>
        <v>Robusta</v>
      </c>
      <c r="O942" t="str">
        <f t="shared" si="42"/>
        <v>Light</v>
      </c>
      <c r="P942" t="str">
        <f>_xlfn.XLOOKUP(OrdersTable[[#This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IF(_xlfn.XLOOKUP(orders!C943,customers!$A$2:$A$1001,customers!$C$2:$C$1001,,0)=0," ",_xlfn.XLOOKUP(orders!C943,customers!$A$2:$A$1001,customers!$C$2:$C$1001,,0))</f>
        <v>hcrowneq5@wufoo.com</v>
      </c>
      <c r="H943" s="2" t="str">
        <f>_xlfn.XLOOKUP(C943,customers!$A$2:$A$1001,customers!$G$2:$G$1001,,0)</f>
        <v>Ireland</v>
      </c>
      <c r="I943" t="str">
        <f>_xlfn.XLOOKUP(D943,products!$A$2:$A$49,products!$B$2:$B$49,,0)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3"/>
        <v>15.54</v>
      </c>
      <c r="N943" t="str">
        <f t="shared" si="44"/>
        <v>Arabica</v>
      </c>
      <c r="O943" t="str">
        <f t="shared" si="42"/>
        <v>Light</v>
      </c>
      <c r="P943" t="str">
        <f>_xlfn.XLOOKUP(OrdersTable[[#This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IF(_xlfn.XLOOKUP(orders!C944,customers!$A$2:$A$1001,customers!$C$2:$C$1001,,0)=0," ",_xlfn.XLOOKUP(orders!C944,customers!$A$2:$A$1001,customers!$C$2:$C$1001,,0))</f>
        <v>vpawseyq6@tiny.cc</v>
      </c>
      <c r="H944" s="2" t="str">
        <f>_xlfn.XLOOKUP(C944,customers!$A$2:$A$1001,customers!$G$2:$G$1001,,0)</f>
        <v>United States</v>
      </c>
      <c r="I944" t="str">
        <f>_xlfn.XLOOKUP(D944,products!$A$2:$A$49,products!$B$2:$B$49,,0)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3"/>
        <v>35.849999999999994</v>
      </c>
      <c r="N944" t="str">
        <f t="shared" si="44"/>
        <v>Robusta</v>
      </c>
      <c r="O944" t="str">
        <f t="shared" si="42"/>
        <v>Light</v>
      </c>
      <c r="P944" t="str">
        <f>_xlfn.XLOOKUP(OrdersTable[[#This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IF(_xlfn.XLOOKUP(orders!C945,customers!$A$2:$A$1001,customers!$C$2:$C$1001,,0)=0," ",_xlfn.XLOOKUP(orders!C945,customers!$A$2:$A$1001,customers!$C$2:$C$1001,,0))</f>
        <v>awaterhouseq7@istockphoto.com</v>
      </c>
      <c r="H945" s="2" t="str">
        <f>_xlfn.XLOOKUP(C945,customers!$A$2:$A$1001,customers!$G$2:$G$1001,,0)</f>
        <v>United States</v>
      </c>
      <c r="I945" t="str">
        <f>_xlfn.XLOOKUP(D945,products!$A$2:$A$49,products!$B$2:$B$49,,0)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3"/>
        <v>46.62</v>
      </c>
      <c r="N945" t="str">
        <f t="shared" si="44"/>
        <v>Arabica</v>
      </c>
      <c r="O945" t="str">
        <f t="shared" si="42"/>
        <v>Light</v>
      </c>
      <c r="P945" t="str">
        <f>_xlfn.XLOOKUP(OrdersTable[[#This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IF(_xlfn.XLOOKUP(orders!C946,customers!$A$2:$A$1001,customers!$C$2:$C$1001,,0)=0," ",_xlfn.XLOOKUP(orders!C946,customers!$A$2:$A$1001,customers!$C$2:$C$1001,,0))</f>
        <v>fhaughianq8@1688.com</v>
      </c>
      <c r="H946" s="2" t="str">
        <f>_xlfn.XLOOKUP(C946,customers!$A$2:$A$1001,customers!$G$2:$G$1001,,0)</f>
        <v>United States</v>
      </c>
      <c r="I946" t="str">
        <f>_xlfn.XLOOKUP(D946,products!$A$2:$A$49,products!$B$2:$B$49,,0)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3"/>
        <v>35.849999999999994</v>
      </c>
      <c r="N946" t="str">
        <f t="shared" si="44"/>
        <v>Robusta</v>
      </c>
      <c r="O946" t="str">
        <f t="shared" si="42"/>
        <v>Light</v>
      </c>
      <c r="P946" t="str">
        <f>_xlfn.XLOOKUP(OrdersTable[[#This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IF(_xlfn.XLOOKUP(orders!C947,customers!$A$2:$A$1001,customers!$C$2:$C$1001,,0)=0," ",_xlfn.XLOOKUP(orders!C947,customers!$A$2:$A$1001,customers!$C$2:$C$1001,,0))</f>
        <v xml:space="preserve"> </v>
      </c>
      <c r="H947" s="2" t="str">
        <f>_xlfn.XLOOKUP(C947,customers!$A$2:$A$1001,customers!$G$2:$G$1001,,0)</f>
        <v>United States</v>
      </c>
      <c r="I947" t="str">
        <f>_xlfn.XLOOKUP(D947,products!$A$2:$A$49,products!$B$2:$B$49,,0)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3"/>
        <v>119.13999999999999</v>
      </c>
      <c r="N947" t="str">
        <f t="shared" si="44"/>
        <v>Liberica</v>
      </c>
      <c r="O947" t="str">
        <f t="shared" si="42"/>
        <v>Dark</v>
      </c>
      <c r="P947" t="str">
        <f>_xlfn.XLOOKUP(OrdersTable[[#This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IF(_xlfn.XLOOKUP(orders!C948,customers!$A$2:$A$1001,customers!$C$2:$C$1001,,0)=0," ",_xlfn.XLOOKUP(orders!C948,customers!$A$2:$A$1001,customers!$C$2:$C$1001,,0))</f>
        <v xml:space="preserve"> </v>
      </c>
      <c r="H948" s="2" t="str">
        <f>_xlfn.XLOOKUP(C948,customers!$A$2:$A$1001,customers!$G$2:$G$1001,,0)</f>
        <v>United States</v>
      </c>
      <c r="I948" t="str">
        <f>_xlfn.XLOOKUP(D948,products!$A$2:$A$49,products!$B$2:$B$49,,0)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3"/>
        <v>23.31</v>
      </c>
      <c r="N948" t="str">
        <f t="shared" si="44"/>
        <v>Liberica</v>
      </c>
      <c r="O948" t="str">
        <f t="shared" si="42"/>
        <v>Dark</v>
      </c>
      <c r="P948" t="str">
        <f>_xlfn.XLOOKUP(OrdersTable[[#This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IF(_xlfn.XLOOKUP(orders!C949,customers!$A$2:$A$1001,customers!$C$2:$C$1001,,0)=0," ",_xlfn.XLOOKUP(orders!C949,customers!$A$2:$A$1001,customers!$C$2:$C$1001,,0))</f>
        <v>rfaltinqb@topsy.com</v>
      </c>
      <c r="H949" s="2" t="str">
        <f>_xlfn.XLOOKUP(C949,customers!$A$2:$A$1001,customers!$G$2:$G$1001,,0)</f>
        <v>Ireland</v>
      </c>
      <c r="I949" t="str">
        <f>_xlfn.XLOOKUP(D949,products!$A$2:$A$49,products!$B$2:$B$49,,0)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3"/>
        <v>11.25</v>
      </c>
      <c r="N949" t="str">
        <f t="shared" si="44"/>
        <v>Arabica</v>
      </c>
      <c r="O949" t="str">
        <f t="shared" si="42"/>
        <v>Medium</v>
      </c>
      <c r="P949" t="str">
        <f>_xlfn.XLOOKUP(OrdersTable[[#This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IF(_xlfn.XLOOKUP(orders!C950,customers!$A$2:$A$1001,customers!$C$2:$C$1001,,0)=0," ",_xlfn.XLOOKUP(orders!C950,customers!$A$2:$A$1001,customers!$C$2:$C$1001,,0))</f>
        <v>gcheekeqc@sitemeter.com</v>
      </c>
      <c r="H950" s="2" t="str">
        <f>_xlfn.XLOOKUP(C950,customers!$A$2:$A$1001,customers!$G$2:$G$1001,,0)</f>
        <v>United Kingdom</v>
      </c>
      <c r="I950" t="str">
        <f>_xlfn.XLOOKUP(D950,products!$A$2:$A$49,products!$B$2:$B$49,,0)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3"/>
        <v>83.835000000000008</v>
      </c>
      <c r="N950" t="str">
        <f t="shared" si="44"/>
        <v>Excelsa</v>
      </c>
      <c r="O950" t="str">
        <f t="shared" si="42"/>
        <v>Dark</v>
      </c>
      <c r="P950" t="str">
        <f>_xlfn.XLOOKUP(OrdersTable[[#This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IF(_xlfn.XLOOKUP(orders!C951,customers!$A$2:$A$1001,customers!$C$2:$C$1001,,0)=0," ",_xlfn.XLOOKUP(orders!C951,customers!$A$2:$A$1001,customers!$C$2:$C$1001,,0))</f>
        <v>grattqd@phpbb.com</v>
      </c>
      <c r="H951" s="2" t="str">
        <f>_xlfn.XLOOKUP(C951,customers!$A$2:$A$1001,customers!$G$2:$G$1001,,0)</f>
        <v>Ireland</v>
      </c>
      <c r="I951" t="str">
        <f>_xlfn.XLOOKUP(D951,products!$A$2:$A$49,products!$B$2:$B$49,,0)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3"/>
        <v>109.93999999999998</v>
      </c>
      <c r="N951" t="str">
        <f t="shared" si="44"/>
        <v>Robusta</v>
      </c>
      <c r="O951" t="str">
        <f t="shared" si="42"/>
        <v>Light</v>
      </c>
      <c r="P951" t="str">
        <f>_xlfn.XLOOKUP(OrdersTable[[#This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IF(_xlfn.XLOOKUP(orders!C952,customers!$A$2:$A$1001,customers!$C$2:$C$1001,,0)=0," ",_xlfn.XLOOKUP(orders!C952,customers!$A$2:$A$1001,customers!$C$2:$C$1001,,0))</f>
        <v xml:space="preserve"> </v>
      </c>
      <c r="H952" s="2" t="str">
        <f>_xlfn.XLOOKUP(C952,customers!$A$2:$A$1001,customers!$G$2:$G$1001,,0)</f>
        <v>United States</v>
      </c>
      <c r="I952" t="str">
        <f>_xlfn.XLOOKUP(D952,products!$A$2:$A$49,products!$B$2:$B$49,,0)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3"/>
        <v>14.339999999999998</v>
      </c>
      <c r="N952" t="str">
        <f t="shared" si="44"/>
        <v>Robusta</v>
      </c>
      <c r="O952" t="str">
        <f t="shared" si="42"/>
        <v>Light</v>
      </c>
      <c r="P952" t="str">
        <f>_xlfn.XLOOKUP(OrdersTable[[#This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IF(_xlfn.XLOOKUP(orders!C953,customers!$A$2:$A$1001,customers!$C$2:$C$1001,,0)=0," ",_xlfn.XLOOKUP(orders!C953,customers!$A$2:$A$1001,customers!$C$2:$C$1001,,0))</f>
        <v>ieberleinqf@hc360.com</v>
      </c>
      <c r="H953" s="2" t="str">
        <f>_xlfn.XLOOKUP(C953,customers!$A$2:$A$1001,customers!$G$2:$G$1001,,0)</f>
        <v>United States</v>
      </c>
      <c r="I953" t="str">
        <f>_xlfn.XLOOKUP(D953,products!$A$2:$A$49,products!$B$2:$B$49,,0)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3"/>
        <v>21.509999999999998</v>
      </c>
      <c r="N953" t="str">
        <f t="shared" si="44"/>
        <v>Robusta</v>
      </c>
      <c r="O953" t="str">
        <f t="shared" si="42"/>
        <v>Light</v>
      </c>
      <c r="P953" t="str">
        <f>_xlfn.XLOOKUP(OrdersTable[[#This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IF(_xlfn.XLOOKUP(orders!C954,customers!$A$2:$A$1001,customers!$C$2:$C$1001,,0)=0," ",_xlfn.XLOOKUP(orders!C954,customers!$A$2:$A$1001,customers!$C$2:$C$1001,,0))</f>
        <v>jdrengqg@uiuc.edu</v>
      </c>
      <c r="H954" s="2" t="str">
        <f>_xlfn.XLOOKUP(C954,customers!$A$2:$A$1001,customers!$G$2:$G$1001,,0)</f>
        <v>Ireland</v>
      </c>
      <c r="I954" t="str">
        <f>_xlfn.XLOOKUP(D954,products!$A$2:$A$49,products!$B$2:$B$49,,0)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3"/>
        <v>22.5</v>
      </c>
      <c r="N954" t="str">
        <f t="shared" si="44"/>
        <v>Arabica</v>
      </c>
      <c r="O954" t="str">
        <f t="shared" si="42"/>
        <v>Medium</v>
      </c>
      <c r="P954" t="str">
        <f>_xlfn.XLOOKUP(OrdersTable[[#This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IF(_xlfn.XLOOKUP(orders!C955,customers!$A$2:$A$1001,customers!$C$2:$C$1001,,0)=0," ",_xlfn.XLOOKUP(orders!C955,customers!$A$2:$A$1001,customers!$C$2:$C$1001,,0))</f>
        <v xml:space="preserve"> </v>
      </c>
      <c r="H955" s="2" t="str">
        <f>_xlfn.XLOOKUP(C955,customers!$A$2:$A$1001,customers!$G$2:$G$1001,,0)</f>
        <v>United States</v>
      </c>
      <c r="I955" t="str">
        <f>_xlfn.XLOOKUP(D955,products!$A$2:$A$49,products!$B$2:$B$49,,0)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3"/>
        <v>3.8849999999999998</v>
      </c>
      <c r="N955" t="str">
        <f t="shared" si="44"/>
        <v>Arabica</v>
      </c>
      <c r="O955" t="str">
        <f t="shared" si="42"/>
        <v>Light</v>
      </c>
      <c r="P955" t="str">
        <f>_xlfn.XLOOKUP(OrdersTable[[#This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IF(_xlfn.XLOOKUP(orders!C956,customers!$A$2:$A$1001,customers!$C$2:$C$1001,,0)=0," ",_xlfn.XLOOKUP(orders!C956,customers!$A$2:$A$1001,customers!$C$2:$C$1001,,0))</f>
        <v xml:space="preserve"> </v>
      </c>
      <c r="H956" s="2" t="str">
        <f>_xlfn.XLOOKUP(C956,customers!$A$2:$A$1001,customers!$G$2:$G$1001,,0)</f>
        <v>United States</v>
      </c>
      <c r="I956" t="str">
        <f>_xlfn.XLOOKUP(D956,products!$A$2:$A$49,products!$B$2:$B$49,,0)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3"/>
        <v>27.945</v>
      </c>
      <c r="N956" t="str">
        <f t="shared" si="44"/>
        <v>Excelsa</v>
      </c>
      <c r="O956" t="str">
        <f t="shared" si="42"/>
        <v>Dark</v>
      </c>
      <c r="P956" t="str">
        <f>_xlfn.XLOOKUP(OrdersTable[[#This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IF(_xlfn.XLOOKUP(orders!C957,customers!$A$2:$A$1001,customers!$C$2:$C$1001,,0)=0," ",_xlfn.XLOOKUP(orders!C957,customers!$A$2:$A$1001,customers!$C$2:$C$1001,,0))</f>
        <v xml:space="preserve"> </v>
      </c>
      <c r="H957" s="2" t="str">
        <f>_xlfn.XLOOKUP(C957,customers!$A$2:$A$1001,customers!$G$2:$G$1001,,0)</f>
        <v>United States</v>
      </c>
      <c r="I957" t="str">
        <f>_xlfn.XLOOKUP(D957,products!$A$2:$A$49,products!$B$2:$B$49,,0)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3"/>
        <v>170.77499999999998</v>
      </c>
      <c r="N957" t="str">
        <f t="shared" si="44"/>
        <v>Excelsa</v>
      </c>
      <c r="O957" t="str">
        <f t="shared" si="42"/>
        <v>Light</v>
      </c>
      <c r="P957" t="str">
        <f>_xlfn.XLOOKUP(OrdersTable[[#This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IF(_xlfn.XLOOKUP(orders!C958,customers!$A$2:$A$1001,customers!$C$2:$C$1001,,0)=0," ",_xlfn.XLOOKUP(orders!C958,customers!$A$2:$A$1001,customers!$C$2:$C$1001,,0))</f>
        <v xml:space="preserve"> </v>
      </c>
      <c r="H958" s="2" t="str">
        <f>_xlfn.XLOOKUP(C958,customers!$A$2:$A$1001,customers!$G$2:$G$1001,,0)</f>
        <v>United States</v>
      </c>
      <c r="I958" t="str">
        <f>_xlfn.XLOOKUP(D958,products!$A$2:$A$49,products!$B$2:$B$49,,0)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3"/>
        <v>54.969999999999992</v>
      </c>
      <c r="N958" t="str">
        <f t="shared" si="44"/>
        <v>Robusta</v>
      </c>
      <c r="O958" t="str">
        <f t="shared" si="42"/>
        <v>Light</v>
      </c>
      <c r="P958" t="str">
        <f>_xlfn.XLOOKUP(OrdersTable[[#This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IF(_xlfn.XLOOKUP(orders!C959,customers!$A$2:$A$1001,customers!$C$2:$C$1001,,0)=0," ",_xlfn.XLOOKUP(orders!C959,customers!$A$2:$A$1001,customers!$C$2:$C$1001,,0))</f>
        <v xml:space="preserve"> </v>
      </c>
      <c r="H959" s="2" t="str">
        <f>_xlfn.XLOOKUP(C959,customers!$A$2:$A$1001,customers!$G$2:$G$1001,,0)</f>
        <v>United States</v>
      </c>
      <c r="I959" t="str">
        <f>_xlfn.XLOOKUP(D959,products!$A$2:$A$49,products!$B$2:$B$49,,0)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3"/>
        <v>14.85</v>
      </c>
      <c r="N959" t="str">
        <f t="shared" si="44"/>
        <v>Excelsa</v>
      </c>
      <c r="O959" t="str">
        <f t="shared" si="42"/>
        <v>Light</v>
      </c>
      <c r="P959" t="str">
        <f>_xlfn.XLOOKUP(OrdersTable[[#This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IF(_xlfn.XLOOKUP(orders!C960,customers!$A$2:$A$1001,customers!$C$2:$C$1001,,0)=0," ",_xlfn.XLOOKUP(orders!C960,customers!$A$2:$A$1001,customers!$C$2:$C$1001,,0))</f>
        <v xml:space="preserve"> </v>
      </c>
      <c r="H960" s="2" t="str">
        <f>_xlfn.XLOOKUP(C960,customers!$A$2:$A$1001,customers!$G$2:$G$1001,,0)</f>
        <v>United States</v>
      </c>
      <c r="I960" t="str">
        <f>_xlfn.XLOOKUP(D960,products!$A$2:$A$49,products!$B$2:$B$49,,0)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3"/>
        <v>7.77</v>
      </c>
      <c r="N960" t="str">
        <f t="shared" si="44"/>
        <v>Arabica</v>
      </c>
      <c r="O960" t="str">
        <f t="shared" si="42"/>
        <v>Light</v>
      </c>
      <c r="P960" t="str">
        <f>_xlfn.XLOOKUP(OrdersTable[[#This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IF(_xlfn.XLOOKUP(orders!C961,customers!$A$2:$A$1001,customers!$C$2:$C$1001,,0)=0," ",_xlfn.XLOOKUP(orders!C961,customers!$A$2:$A$1001,customers!$C$2:$C$1001,,0))</f>
        <v>rstrathernqn@devhub.com</v>
      </c>
      <c r="H961" s="2" t="str">
        <f>_xlfn.XLOOKUP(C961,customers!$A$2:$A$1001,customers!$G$2:$G$1001,,0)</f>
        <v>United States</v>
      </c>
      <c r="I961" t="str">
        <f>_xlfn.XLOOKUP(D961,products!$A$2:$A$49,products!$B$2:$B$49,,0)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3"/>
        <v>23.774999999999999</v>
      </c>
      <c r="N961" t="str">
        <f t="shared" si="44"/>
        <v>Liberica</v>
      </c>
      <c r="O961" t="str">
        <f t="shared" si="42"/>
        <v>Light</v>
      </c>
      <c r="P961" t="str">
        <f>_xlfn.XLOOKUP(OrdersTable[[#This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IF(_xlfn.XLOOKUP(orders!C962,customers!$A$2:$A$1001,customers!$C$2:$C$1001,,0)=0," ",_xlfn.XLOOKUP(orders!C962,customers!$A$2:$A$1001,customers!$C$2:$C$1001,,0))</f>
        <v>cmiguelqo@exblog.jp</v>
      </c>
      <c r="H962" s="2" t="str">
        <f>_xlfn.XLOOKUP(C962,customers!$A$2:$A$1001,customers!$G$2:$G$1001,,0)</f>
        <v>United States</v>
      </c>
      <c r="I962" t="str">
        <f>_xlfn.XLOOKUP(D962,products!$A$2:$A$49,products!$B$2:$B$49,,0)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3"/>
        <v>79.25</v>
      </c>
      <c r="N962" t="str">
        <f t="shared" si="44"/>
        <v>Liberica</v>
      </c>
      <c r="O962" t="str">
        <f t="shared" ref="O962:O1001" si="45">IF(J962="M","Medium",IF(J962="L","Light",IF(J962="D","Dark","")))</f>
        <v>Light</v>
      </c>
      <c r="P962" t="str">
        <f>_xlfn.XLOOKUP(OrdersTable[[#This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IF(_xlfn.XLOOKUP(orders!C963,customers!$A$2:$A$1001,customers!$C$2:$C$1001,,0)=0," ",_xlfn.XLOOKUP(orders!C963,customers!$A$2:$A$1001,customers!$C$2:$C$1001,,0))</f>
        <v xml:space="preserve"> </v>
      </c>
      <c r="H963" s="2" t="str">
        <f>_xlfn.XLOOKUP(C963,customers!$A$2:$A$1001,customers!$G$2:$G$1001,,0)</f>
        <v>United States</v>
      </c>
      <c r="I963" t="str">
        <f>_xlfn.XLOOKUP(D963,products!$A$2:$A$49,products!$B$2:$B$49,,0)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6">SUM(L963*E963)</f>
        <v>45.769999999999996</v>
      </c>
      <c r="N963" t="str">
        <f t="shared" ref="N963:N1001" si="47">IF(I963="Rob","Robusta",IF(I963="Exc","Excelsa",IF(I963="Ara","Arabica",IF(I963="Lib","Liberica"))))</f>
        <v>Arabica</v>
      </c>
      <c r="O963" t="str">
        <f t="shared" si="45"/>
        <v>Dark</v>
      </c>
      <c r="P963" t="str">
        <f>_xlfn.XLOOKUP(OrdersTable[[#This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IF(_xlfn.XLOOKUP(orders!C964,customers!$A$2:$A$1001,customers!$C$2:$C$1001,,0)=0," ",_xlfn.XLOOKUP(orders!C964,customers!$A$2:$A$1001,customers!$C$2:$C$1001,,0))</f>
        <v>mrocksqq@exblog.jp</v>
      </c>
      <c r="H964" s="2" t="str">
        <f>_xlfn.XLOOKUP(C964,customers!$A$2:$A$1001,customers!$G$2:$G$1001,,0)</f>
        <v>Ireland</v>
      </c>
      <c r="I964" t="str">
        <f>_xlfn.XLOOKUP(D964,products!$A$2:$A$49,products!$B$2:$B$49,,0)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6"/>
        <v>8.9499999999999993</v>
      </c>
      <c r="N964" t="str">
        <f t="shared" si="47"/>
        <v>Robusta</v>
      </c>
      <c r="O964" t="str">
        <f t="shared" si="45"/>
        <v>Dark</v>
      </c>
      <c r="P964" t="str">
        <f>_xlfn.XLOOKUP(OrdersTable[[#This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IF(_xlfn.XLOOKUP(orders!C965,customers!$A$2:$A$1001,customers!$C$2:$C$1001,,0)=0," ",_xlfn.XLOOKUP(orders!C965,customers!$A$2:$A$1001,customers!$C$2:$C$1001,,0))</f>
        <v>yburrellsqr@vinaora.com</v>
      </c>
      <c r="H965" s="2" t="str">
        <f>_xlfn.XLOOKUP(C965,customers!$A$2:$A$1001,customers!$G$2:$G$1001,,0)</f>
        <v>United States</v>
      </c>
      <c r="I965" t="str">
        <f>_xlfn.XLOOKUP(D965,products!$A$2:$A$49,products!$B$2:$B$49,,0)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6"/>
        <v>23.88</v>
      </c>
      <c r="N965" t="str">
        <f t="shared" si="47"/>
        <v>Robusta</v>
      </c>
      <c r="O965" t="str">
        <f t="shared" si="45"/>
        <v>Medium</v>
      </c>
      <c r="P965" t="str">
        <f>_xlfn.XLOOKUP(OrdersTable[[#This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IF(_xlfn.XLOOKUP(orders!C966,customers!$A$2:$A$1001,customers!$C$2:$C$1001,,0)=0," ",_xlfn.XLOOKUP(orders!C966,customers!$A$2:$A$1001,customers!$C$2:$C$1001,,0))</f>
        <v>cgoodrumqs@goodreads.com</v>
      </c>
      <c r="H966" s="2" t="str">
        <f>_xlfn.XLOOKUP(C966,customers!$A$2:$A$1001,customers!$G$2:$G$1001,,0)</f>
        <v>United States</v>
      </c>
      <c r="I966" t="str">
        <f>_xlfn.XLOOKUP(D966,products!$A$2:$A$49,products!$B$2:$B$49,,0)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6"/>
        <v>22.274999999999999</v>
      </c>
      <c r="N966" t="str">
        <f t="shared" si="47"/>
        <v>Excelsa</v>
      </c>
      <c r="O966" t="str">
        <f t="shared" si="45"/>
        <v>Light</v>
      </c>
      <c r="P966" t="str">
        <f>_xlfn.XLOOKUP(OrdersTable[[#This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IF(_xlfn.XLOOKUP(orders!C967,customers!$A$2:$A$1001,customers!$C$2:$C$1001,,0)=0," ",_xlfn.XLOOKUP(orders!C967,customers!$A$2:$A$1001,customers!$C$2:$C$1001,,0))</f>
        <v>jjefferysqt@blog.com</v>
      </c>
      <c r="H967" s="2" t="str">
        <f>_xlfn.XLOOKUP(C967,customers!$A$2:$A$1001,customers!$G$2:$G$1001,,0)</f>
        <v>United States</v>
      </c>
      <c r="I967" t="str">
        <f>_xlfn.XLOOKUP(D967,products!$A$2:$A$49,products!$B$2:$B$49,,0)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6"/>
        <v>29.849999999999998</v>
      </c>
      <c r="N967" t="str">
        <f t="shared" si="47"/>
        <v>Robusta</v>
      </c>
      <c r="O967" t="str">
        <f t="shared" si="45"/>
        <v>Medium</v>
      </c>
      <c r="P967" t="str">
        <f>_xlfn.XLOOKUP(OrdersTable[[#This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IF(_xlfn.XLOOKUP(orders!C968,customers!$A$2:$A$1001,customers!$C$2:$C$1001,,0)=0," ",_xlfn.XLOOKUP(orders!C968,customers!$A$2:$A$1001,customers!$C$2:$C$1001,,0))</f>
        <v>bwardellqu@adobe.com</v>
      </c>
      <c r="H968" s="2" t="str">
        <f>_xlfn.XLOOKUP(C968,customers!$A$2:$A$1001,customers!$G$2:$G$1001,,0)</f>
        <v>United States</v>
      </c>
      <c r="I968" t="str">
        <f>_xlfn.XLOOKUP(D968,products!$A$2:$A$49,products!$B$2:$B$49,,0)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6"/>
        <v>53.46</v>
      </c>
      <c r="N968" t="str">
        <f t="shared" si="47"/>
        <v>Excelsa</v>
      </c>
      <c r="O968" t="str">
        <f t="shared" si="45"/>
        <v>Light</v>
      </c>
      <c r="P968" t="str">
        <f>_xlfn.XLOOKUP(OrdersTable[[#This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IF(_xlfn.XLOOKUP(orders!C969,customers!$A$2:$A$1001,customers!$C$2:$C$1001,,0)=0," ",_xlfn.XLOOKUP(orders!C969,customers!$A$2:$A$1001,customers!$C$2:$C$1001,,0))</f>
        <v>zwalisiakqv@ucsd.edu</v>
      </c>
      <c r="H969" s="2" t="str">
        <f>_xlfn.XLOOKUP(C969,customers!$A$2:$A$1001,customers!$G$2:$G$1001,,0)</f>
        <v>Ireland</v>
      </c>
      <c r="I969" t="str">
        <f>_xlfn.XLOOKUP(D969,products!$A$2:$A$49,products!$B$2:$B$49,,0)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6"/>
        <v>2.6849999999999996</v>
      </c>
      <c r="N969" t="str">
        <f t="shared" si="47"/>
        <v>Robusta</v>
      </c>
      <c r="O969" t="str">
        <f t="shared" si="45"/>
        <v>Dark</v>
      </c>
      <c r="P969" t="str">
        <f>_xlfn.XLOOKUP(OrdersTable[[#This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IF(_xlfn.XLOOKUP(orders!C970,customers!$A$2:$A$1001,customers!$C$2:$C$1001,,0)=0," ",_xlfn.XLOOKUP(orders!C970,customers!$A$2:$A$1001,customers!$C$2:$C$1001,,0))</f>
        <v>wleopoldqw@blogspot.com</v>
      </c>
      <c r="H970" s="2" t="str">
        <f>_xlfn.XLOOKUP(C970,customers!$A$2:$A$1001,customers!$G$2:$G$1001,,0)</f>
        <v>United States</v>
      </c>
      <c r="I970" t="str">
        <f>_xlfn.XLOOKUP(D970,products!$A$2:$A$49,products!$B$2:$B$49,,0)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6"/>
        <v>5.97</v>
      </c>
      <c r="N970" t="str">
        <f t="shared" si="47"/>
        <v>Robusta</v>
      </c>
      <c r="O970" t="str">
        <f t="shared" si="45"/>
        <v>Medium</v>
      </c>
      <c r="P970" t="str">
        <f>_xlfn.XLOOKUP(OrdersTable[[#This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IF(_xlfn.XLOOKUP(orders!C971,customers!$A$2:$A$1001,customers!$C$2:$C$1001,,0)=0," ",_xlfn.XLOOKUP(orders!C971,customers!$A$2:$A$1001,customers!$C$2:$C$1001,,0))</f>
        <v>cshaldersqx@cisco.com</v>
      </c>
      <c r="H971" s="2" t="str">
        <f>_xlfn.XLOOKUP(C971,customers!$A$2:$A$1001,customers!$G$2:$G$1001,,0)</f>
        <v>United States</v>
      </c>
      <c r="I971" t="str">
        <f>_xlfn.XLOOKUP(D971,products!$A$2:$A$49,products!$B$2:$B$49,,0)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6"/>
        <v>12.95</v>
      </c>
      <c r="N971" t="str">
        <f t="shared" si="47"/>
        <v>Liberica</v>
      </c>
      <c r="O971" t="str">
        <f t="shared" si="45"/>
        <v>Dark</v>
      </c>
      <c r="P971" t="str">
        <f>_xlfn.XLOOKUP(OrdersTable[[#This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IF(_xlfn.XLOOKUP(orders!C972,customers!$A$2:$A$1001,customers!$C$2:$C$1001,,0)=0," ",_xlfn.XLOOKUP(orders!C972,customers!$A$2:$A$1001,customers!$C$2:$C$1001,,0))</f>
        <v xml:space="preserve"> </v>
      </c>
      <c r="H972" s="2" t="str">
        <f>_xlfn.XLOOKUP(C972,customers!$A$2:$A$1001,customers!$G$2:$G$1001,,0)</f>
        <v>United States</v>
      </c>
      <c r="I972" t="str">
        <f>_xlfn.XLOOKUP(D972,products!$A$2:$A$49,products!$B$2:$B$49,,0)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6"/>
        <v>8.25</v>
      </c>
      <c r="N972" t="str">
        <f t="shared" si="47"/>
        <v>Excelsa</v>
      </c>
      <c r="O972" t="str">
        <f t="shared" si="45"/>
        <v>Medium</v>
      </c>
      <c r="P972" t="str">
        <f>_xlfn.XLOOKUP(OrdersTable[[#This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IF(_xlfn.XLOOKUP(orders!C973,customers!$A$2:$A$1001,customers!$C$2:$C$1001,,0)=0," ",_xlfn.XLOOKUP(orders!C973,customers!$A$2:$A$1001,customers!$C$2:$C$1001,,0))</f>
        <v>nfurberqz@jugem.jp</v>
      </c>
      <c r="H973" s="2" t="str">
        <f>_xlfn.XLOOKUP(C973,customers!$A$2:$A$1001,customers!$G$2:$G$1001,,0)</f>
        <v>United States</v>
      </c>
      <c r="I973" t="str">
        <f>_xlfn.XLOOKUP(D973,products!$A$2:$A$49,products!$B$2:$B$49,,0)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6"/>
        <v>148.92499999999998</v>
      </c>
      <c r="N973" t="str">
        <f t="shared" si="47"/>
        <v>Arabica</v>
      </c>
      <c r="O973" t="str">
        <f t="shared" si="45"/>
        <v>Light</v>
      </c>
      <c r="P973" t="str">
        <f>_xlfn.XLOOKUP(OrdersTable[[#This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IF(_xlfn.XLOOKUP(orders!C974,customers!$A$2:$A$1001,customers!$C$2:$C$1001,,0)=0," ",_xlfn.XLOOKUP(orders!C974,customers!$A$2:$A$1001,customers!$C$2:$C$1001,,0))</f>
        <v xml:space="preserve"> </v>
      </c>
      <c r="H974" s="2" t="str">
        <f>_xlfn.XLOOKUP(C974,customers!$A$2:$A$1001,customers!$G$2:$G$1001,,0)</f>
        <v>Ireland</v>
      </c>
      <c r="I974" t="str">
        <f>_xlfn.XLOOKUP(D974,products!$A$2:$A$49,products!$B$2:$B$49,,0)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6"/>
        <v>89.35499999999999</v>
      </c>
      <c r="N974" t="str">
        <f t="shared" si="47"/>
        <v>Arabica</v>
      </c>
      <c r="O974" t="str">
        <f t="shared" si="45"/>
        <v>Light</v>
      </c>
      <c r="P974" t="str">
        <f>_xlfn.XLOOKUP(OrdersTable[[#This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IF(_xlfn.XLOOKUP(orders!C975,customers!$A$2:$A$1001,customers!$C$2:$C$1001,,0)=0," ",_xlfn.XLOOKUP(orders!C975,customers!$A$2:$A$1001,customers!$C$2:$C$1001,,0))</f>
        <v>ckeaver1@ucoz.com</v>
      </c>
      <c r="H975" s="2" t="str">
        <f>_xlfn.XLOOKUP(C975,customers!$A$2:$A$1001,customers!$G$2:$G$1001,,0)</f>
        <v>United States</v>
      </c>
      <c r="I975" t="str">
        <f>_xlfn.XLOOKUP(D975,products!$A$2:$A$49,products!$B$2:$B$49,,0)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6"/>
        <v>87.300000000000011</v>
      </c>
      <c r="N975" t="str">
        <f t="shared" si="47"/>
        <v>Liberica</v>
      </c>
      <c r="O975" t="str">
        <f t="shared" si="45"/>
        <v>Medium</v>
      </c>
      <c r="P975" t="str">
        <f>_xlfn.XLOOKUP(OrdersTable[[#This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IF(_xlfn.XLOOKUP(orders!C976,customers!$A$2:$A$1001,customers!$C$2:$C$1001,,0)=0," ",_xlfn.XLOOKUP(orders!C976,customers!$A$2:$A$1001,customers!$C$2:$C$1001,,0))</f>
        <v>sroseboroughr2@virginia.edu</v>
      </c>
      <c r="H976" s="2" t="str">
        <f>_xlfn.XLOOKUP(C976,customers!$A$2:$A$1001,customers!$G$2:$G$1001,,0)</f>
        <v>United States</v>
      </c>
      <c r="I976" t="str">
        <f>_xlfn.XLOOKUP(D976,products!$A$2:$A$49,products!$B$2:$B$49,,0)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6"/>
        <v>5.3699999999999992</v>
      </c>
      <c r="N976" t="str">
        <f t="shared" si="47"/>
        <v>Robusta</v>
      </c>
      <c r="O976" t="str">
        <f t="shared" si="45"/>
        <v>Dark</v>
      </c>
      <c r="P976" t="str">
        <f>_xlfn.XLOOKUP(OrdersTable[[#This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IF(_xlfn.XLOOKUP(orders!C977,customers!$A$2:$A$1001,customers!$C$2:$C$1001,,0)=0," ",_xlfn.XLOOKUP(orders!C977,customers!$A$2:$A$1001,customers!$C$2:$C$1001,,0))</f>
        <v>ckingwellr3@squarespace.com</v>
      </c>
      <c r="H977" s="2" t="str">
        <f>_xlfn.XLOOKUP(C977,customers!$A$2:$A$1001,customers!$G$2:$G$1001,,0)</f>
        <v>Ireland</v>
      </c>
      <c r="I977" t="str">
        <f>_xlfn.XLOOKUP(D977,products!$A$2:$A$49,products!$B$2:$B$49,,0)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6"/>
        <v>8.9550000000000001</v>
      </c>
      <c r="N977" t="str">
        <f t="shared" si="47"/>
        <v>Arabica</v>
      </c>
      <c r="O977" t="str">
        <f t="shared" si="45"/>
        <v>Dark</v>
      </c>
      <c r="P977" t="str">
        <f>_xlfn.XLOOKUP(OrdersTable[[#This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IF(_xlfn.XLOOKUP(orders!C978,customers!$A$2:$A$1001,customers!$C$2:$C$1001,,0)=0," ",_xlfn.XLOOKUP(orders!C978,customers!$A$2:$A$1001,customers!$C$2:$C$1001,,0))</f>
        <v>kcantor4@gmpg.org</v>
      </c>
      <c r="H978" s="2" t="str">
        <f>_xlfn.XLOOKUP(C978,customers!$A$2:$A$1001,customers!$G$2:$G$1001,,0)</f>
        <v>United States</v>
      </c>
      <c r="I978" t="str">
        <f>_xlfn.XLOOKUP(D978,products!$A$2:$A$49,products!$B$2:$B$49,,0)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6"/>
        <v>137.42499999999998</v>
      </c>
      <c r="N978" t="str">
        <f t="shared" si="47"/>
        <v>Robusta</v>
      </c>
      <c r="O978" t="str">
        <f t="shared" si="45"/>
        <v>Light</v>
      </c>
      <c r="P978" t="str">
        <f>_xlfn.XLOOKUP(OrdersTable[[#This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IF(_xlfn.XLOOKUP(orders!C979,customers!$A$2:$A$1001,customers!$C$2:$C$1001,,0)=0," ",_xlfn.XLOOKUP(orders!C979,customers!$A$2:$A$1001,customers!$C$2:$C$1001,,0))</f>
        <v>mblakemorer5@nsw.gov.au</v>
      </c>
      <c r="H979" s="2" t="str">
        <f>_xlfn.XLOOKUP(C979,customers!$A$2:$A$1001,customers!$G$2:$G$1001,,0)</f>
        <v>United States</v>
      </c>
      <c r="I979" t="str">
        <f>_xlfn.XLOOKUP(D979,products!$A$2:$A$49,products!$B$2:$B$49,,0)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6"/>
        <v>59.75</v>
      </c>
      <c r="N979" t="str">
        <f t="shared" si="47"/>
        <v>Robusta</v>
      </c>
      <c r="O979" t="str">
        <f t="shared" si="45"/>
        <v>Light</v>
      </c>
      <c r="P979" t="str">
        <f>_xlfn.XLOOKUP(OrdersTable[[#This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IF(_xlfn.XLOOKUP(orders!C980,customers!$A$2:$A$1001,customers!$C$2:$C$1001,,0)=0," ",_xlfn.XLOOKUP(orders!C980,customers!$A$2:$A$1001,customers!$C$2:$C$1001,,0))</f>
        <v>ckeaver1@ucoz.com</v>
      </c>
      <c r="H980" s="2" t="str">
        <f>_xlfn.XLOOKUP(C980,customers!$A$2:$A$1001,customers!$G$2:$G$1001,,0)</f>
        <v>United States</v>
      </c>
      <c r="I980" t="str">
        <f>_xlfn.XLOOKUP(D980,products!$A$2:$A$49,products!$B$2:$B$49,,0)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6"/>
        <v>23.31</v>
      </c>
      <c r="N980" t="str">
        <f t="shared" si="47"/>
        <v>Arabica</v>
      </c>
      <c r="O980" t="str">
        <f t="shared" si="45"/>
        <v>Light</v>
      </c>
      <c r="P980" t="str">
        <f>_xlfn.XLOOKUP(OrdersTable[[#This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IF(_xlfn.XLOOKUP(orders!C981,customers!$A$2:$A$1001,customers!$C$2:$C$1001,,0)=0," ",_xlfn.XLOOKUP(orders!C981,customers!$A$2:$A$1001,customers!$C$2:$C$1001,,0))</f>
        <v xml:space="preserve"> </v>
      </c>
      <c r="H981" s="2" t="str">
        <f>_xlfn.XLOOKUP(C981,customers!$A$2:$A$1001,customers!$G$2:$G$1001,,0)</f>
        <v>United States</v>
      </c>
      <c r="I981" t="str">
        <f>_xlfn.XLOOKUP(D981,products!$A$2:$A$49,products!$B$2:$B$49,,0)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6"/>
        <v>10.739999999999998</v>
      </c>
      <c r="N981" t="str">
        <f t="shared" si="47"/>
        <v>Robusta</v>
      </c>
      <c r="O981" t="str">
        <f t="shared" si="45"/>
        <v>Dark</v>
      </c>
      <c r="P981" t="str">
        <f>_xlfn.XLOOKUP(OrdersTable[[#This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IF(_xlfn.XLOOKUP(orders!C982,customers!$A$2:$A$1001,customers!$C$2:$C$1001,,0)=0," ",_xlfn.XLOOKUP(orders!C982,customers!$A$2:$A$1001,customers!$C$2:$C$1001,,0))</f>
        <v xml:space="preserve"> </v>
      </c>
      <c r="H982" s="2" t="str">
        <f>_xlfn.XLOOKUP(C982,customers!$A$2:$A$1001,customers!$G$2:$G$1001,,0)</f>
        <v>United States</v>
      </c>
      <c r="I982" t="str">
        <f>_xlfn.XLOOKUP(D982,products!$A$2:$A$49,products!$B$2:$B$49,,0)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6"/>
        <v>167.67000000000002</v>
      </c>
      <c r="N982" t="str">
        <f t="shared" si="47"/>
        <v>Excelsa</v>
      </c>
      <c r="O982" t="str">
        <f t="shared" si="45"/>
        <v>Dark</v>
      </c>
      <c r="P982" t="str">
        <f>_xlfn.XLOOKUP(OrdersTable[[#This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IF(_xlfn.XLOOKUP(orders!C983,customers!$A$2:$A$1001,customers!$C$2:$C$1001,,0)=0," ",_xlfn.XLOOKUP(orders!C983,customers!$A$2:$A$1001,customers!$C$2:$C$1001,,0))</f>
        <v>cbernardotr9@wix.com</v>
      </c>
      <c r="H983" s="2" t="str">
        <f>_xlfn.XLOOKUP(C983,customers!$A$2:$A$1001,customers!$G$2:$G$1001,,0)</f>
        <v>United States</v>
      </c>
      <c r="I983" t="str">
        <f>_xlfn.XLOOKUP(D983,products!$A$2:$A$49,products!$B$2:$B$49,,0)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6"/>
        <v>21.87</v>
      </c>
      <c r="N983" t="str">
        <f t="shared" si="47"/>
        <v>Excelsa</v>
      </c>
      <c r="O983" t="str">
        <f t="shared" si="45"/>
        <v>Dark</v>
      </c>
      <c r="P983" t="str">
        <f>_xlfn.XLOOKUP(OrdersTable[[#This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IF(_xlfn.XLOOKUP(orders!C984,customers!$A$2:$A$1001,customers!$C$2:$C$1001,,0)=0," ",_xlfn.XLOOKUP(orders!C984,customers!$A$2:$A$1001,customers!$C$2:$C$1001,,0))</f>
        <v>kkemeryra@t.co</v>
      </c>
      <c r="H984" s="2" t="str">
        <f>_xlfn.XLOOKUP(C984,customers!$A$2:$A$1001,customers!$G$2:$G$1001,,0)</f>
        <v>United States</v>
      </c>
      <c r="I984" t="str">
        <f>_xlfn.XLOOKUP(D984,products!$A$2:$A$49,products!$B$2:$B$49,,0)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6"/>
        <v>23.9</v>
      </c>
      <c r="N984" t="str">
        <f t="shared" si="47"/>
        <v>Robusta</v>
      </c>
      <c r="O984" t="str">
        <f t="shared" si="45"/>
        <v>Light</v>
      </c>
      <c r="P984" t="str">
        <f>_xlfn.XLOOKUP(OrdersTable[[#This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IF(_xlfn.XLOOKUP(orders!C985,customers!$A$2:$A$1001,customers!$C$2:$C$1001,,0)=0," ",_xlfn.XLOOKUP(orders!C985,customers!$A$2:$A$1001,customers!$C$2:$C$1001,,0))</f>
        <v>fparlotrb@forbes.com</v>
      </c>
      <c r="H985" s="2" t="str">
        <f>_xlfn.XLOOKUP(C985,customers!$A$2:$A$1001,customers!$G$2:$G$1001,,0)</f>
        <v>United States</v>
      </c>
      <c r="I985" t="str">
        <f>_xlfn.XLOOKUP(D985,products!$A$2:$A$49,products!$B$2:$B$49,,0)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6"/>
        <v>6.75</v>
      </c>
      <c r="N985" t="str">
        <f t="shared" si="47"/>
        <v>Arabica</v>
      </c>
      <c r="O985" t="str">
        <f t="shared" si="45"/>
        <v>Medium</v>
      </c>
      <c r="P985" t="str">
        <f>_xlfn.XLOOKUP(OrdersTable[[#This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IF(_xlfn.XLOOKUP(orders!C986,customers!$A$2:$A$1001,customers!$C$2:$C$1001,,0)=0," ",_xlfn.XLOOKUP(orders!C986,customers!$A$2:$A$1001,customers!$C$2:$C$1001,,0))</f>
        <v>rcheakrc@tripadvisor.com</v>
      </c>
      <c r="H986" s="2" t="str">
        <f>_xlfn.XLOOKUP(C986,customers!$A$2:$A$1001,customers!$G$2:$G$1001,,0)</f>
        <v>Ireland</v>
      </c>
      <c r="I986" t="str">
        <f>_xlfn.XLOOKUP(D986,products!$A$2:$A$49,products!$B$2:$B$49,,0)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6"/>
        <v>31.624999999999996</v>
      </c>
      <c r="N986" t="str">
        <f t="shared" si="47"/>
        <v>Excelsa</v>
      </c>
      <c r="O986" t="str">
        <f t="shared" si="45"/>
        <v>Medium</v>
      </c>
      <c r="P986" t="str">
        <f>_xlfn.XLOOKUP(OrdersTable[[#This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IF(_xlfn.XLOOKUP(orders!C987,customers!$A$2:$A$1001,customers!$C$2:$C$1001,,0)=0," ",_xlfn.XLOOKUP(orders!C987,customers!$A$2:$A$1001,customers!$C$2:$C$1001,,0))</f>
        <v>kogeneayrd@utexas.edu</v>
      </c>
      <c r="H987" s="2" t="str">
        <f>_xlfn.XLOOKUP(C987,customers!$A$2:$A$1001,customers!$G$2:$G$1001,,0)</f>
        <v>United States</v>
      </c>
      <c r="I987" t="str">
        <f>_xlfn.XLOOKUP(D987,products!$A$2:$A$49,products!$B$2:$B$49,,0)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6"/>
        <v>47.8</v>
      </c>
      <c r="N987" t="str">
        <f t="shared" si="47"/>
        <v>Robusta</v>
      </c>
      <c r="O987" t="str">
        <f t="shared" si="45"/>
        <v>Light</v>
      </c>
      <c r="P987" t="str">
        <f>_xlfn.XLOOKUP(OrdersTable[[#This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IF(_xlfn.XLOOKUP(orders!C988,customers!$A$2:$A$1001,customers!$C$2:$C$1001,,0)=0," ",_xlfn.XLOOKUP(orders!C988,customers!$A$2:$A$1001,customers!$C$2:$C$1001,,0))</f>
        <v>cayrere@symantec.com</v>
      </c>
      <c r="H988" s="2" t="str">
        <f>_xlfn.XLOOKUP(C988,customers!$A$2:$A$1001,customers!$G$2:$G$1001,,0)</f>
        <v>United States</v>
      </c>
      <c r="I988" t="str">
        <f>_xlfn.XLOOKUP(D988,products!$A$2:$A$49,products!$B$2:$B$49,,0)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6"/>
        <v>33.464999999999996</v>
      </c>
      <c r="N988" t="str">
        <f t="shared" si="47"/>
        <v>Liberica</v>
      </c>
      <c r="O988" t="str">
        <f t="shared" si="45"/>
        <v>Medium</v>
      </c>
      <c r="P988" t="str">
        <f>_xlfn.XLOOKUP(OrdersTable[[#This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IF(_xlfn.XLOOKUP(orders!C989,customers!$A$2:$A$1001,customers!$C$2:$C$1001,,0)=0," ",_xlfn.XLOOKUP(orders!C989,customers!$A$2:$A$1001,customers!$C$2:$C$1001,,0))</f>
        <v>lkynetonrf@macromedia.com</v>
      </c>
      <c r="H989" s="2" t="str">
        <f>_xlfn.XLOOKUP(C989,customers!$A$2:$A$1001,customers!$G$2:$G$1001,,0)</f>
        <v>United Kingdom</v>
      </c>
      <c r="I989" t="str">
        <f>_xlfn.XLOOKUP(D989,products!$A$2:$A$49,products!$B$2:$B$49,,0)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6"/>
        <v>29.849999999999998</v>
      </c>
      <c r="N989" t="str">
        <f t="shared" si="47"/>
        <v>Arabica</v>
      </c>
      <c r="O989" t="str">
        <f t="shared" si="45"/>
        <v>Dark</v>
      </c>
      <c r="P989" t="str">
        <f>_xlfn.XLOOKUP(OrdersTable[[#This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IF(_xlfn.XLOOKUP(orders!C990,customers!$A$2:$A$1001,customers!$C$2:$C$1001,,0)=0," ",_xlfn.XLOOKUP(orders!C990,customers!$A$2:$A$1001,customers!$C$2:$C$1001,,0))</f>
        <v xml:space="preserve"> </v>
      </c>
      <c r="H990" s="2" t="str">
        <f>_xlfn.XLOOKUP(C990,customers!$A$2:$A$1001,customers!$G$2:$G$1001,,0)</f>
        <v>United Kingdom</v>
      </c>
      <c r="I990" t="str">
        <f>_xlfn.XLOOKUP(D990,products!$A$2:$A$49,products!$B$2:$B$49,,0)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6"/>
        <v>29.849999999999998</v>
      </c>
      <c r="N990" t="str">
        <f t="shared" si="47"/>
        <v>Robusta</v>
      </c>
      <c r="O990" t="str">
        <f t="shared" si="45"/>
        <v>Medium</v>
      </c>
      <c r="P990" t="str">
        <f>_xlfn.XLOOKUP(OrdersTable[[#This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IF(_xlfn.XLOOKUP(orders!C991,customers!$A$2:$A$1001,customers!$C$2:$C$1001,,0)=0," ",_xlfn.XLOOKUP(orders!C991,customers!$A$2:$A$1001,customers!$C$2:$C$1001,,0))</f>
        <v xml:space="preserve"> </v>
      </c>
      <c r="H991" s="2" t="str">
        <f>_xlfn.XLOOKUP(C991,customers!$A$2:$A$1001,customers!$G$2:$G$1001,,0)</f>
        <v>United States</v>
      </c>
      <c r="I991" t="str">
        <f>_xlfn.XLOOKUP(D991,products!$A$2:$A$49,products!$B$2:$B$49,,0)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6"/>
        <v>155.24999999999997</v>
      </c>
      <c r="N991" t="str">
        <f t="shared" si="47"/>
        <v>Arabica</v>
      </c>
      <c r="O991" t="str">
        <f t="shared" si="45"/>
        <v>Medium</v>
      </c>
      <c r="P991" t="str">
        <f>_xlfn.XLOOKUP(OrdersTable[[#This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IF(_xlfn.XLOOKUP(orders!C992,customers!$A$2:$A$1001,customers!$C$2:$C$1001,,0)=0," ",_xlfn.XLOOKUP(orders!C992,customers!$A$2:$A$1001,customers!$C$2:$C$1001,,0))</f>
        <v xml:space="preserve"> </v>
      </c>
      <c r="H992" s="2" t="str">
        <f>_xlfn.XLOOKUP(C992,customers!$A$2:$A$1001,customers!$G$2:$G$1001,,0)</f>
        <v>United States</v>
      </c>
      <c r="I992" t="str">
        <f>_xlfn.XLOOKUP(D992,products!$A$2:$A$49,products!$B$2:$B$49,,0)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6"/>
        <v>18.225000000000001</v>
      </c>
      <c r="N992" t="str">
        <f t="shared" si="47"/>
        <v>Excelsa</v>
      </c>
      <c r="O992" t="str">
        <f t="shared" si="45"/>
        <v>Dark</v>
      </c>
      <c r="P992" t="str">
        <f>_xlfn.XLOOKUP(OrdersTable[[#This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IF(_xlfn.XLOOKUP(orders!C993,customers!$A$2:$A$1001,customers!$C$2:$C$1001,,0)=0," ",_xlfn.XLOOKUP(orders!C993,customers!$A$2:$A$1001,customers!$C$2:$C$1001,,0))</f>
        <v xml:space="preserve"> </v>
      </c>
      <c r="H993" s="2" t="str">
        <f>_xlfn.XLOOKUP(C993,customers!$A$2:$A$1001,customers!$G$2:$G$1001,,0)</f>
        <v>United States</v>
      </c>
      <c r="I993" t="str">
        <f>_xlfn.XLOOKUP(D993,products!$A$2:$A$49,products!$B$2:$B$49,,0)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6"/>
        <v>15.54</v>
      </c>
      <c r="N993" t="str">
        <f t="shared" si="47"/>
        <v>Liberica</v>
      </c>
      <c r="O993" t="str">
        <f t="shared" si="45"/>
        <v>Dark</v>
      </c>
      <c r="P993" t="str">
        <f>_xlfn.XLOOKUP(OrdersTable[[#This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IF(_xlfn.XLOOKUP(orders!C994,customers!$A$2:$A$1001,customers!$C$2:$C$1001,,0)=0," ",_xlfn.XLOOKUP(orders!C994,customers!$A$2:$A$1001,customers!$C$2:$C$1001,,0))</f>
        <v xml:space="preserve"> </v>
      </c>
      <c r="H994" s="2" t="str">
        <f>_xlfn.XLOOKUP(C994,customers!$A$2:$A$1001,customers!$G$2:$G$1001,,0)</f>
        <v>Ireland</v>
      </c>
      <c r="I994" t="str">
        <f>_xlfn.XLOOKUP(D994,products!$A$2:$A$49,products!$B$2:$B$49,,0)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6"/>
        <v>109.36499999999999</v>
      </c>
      <c r="N994" t="str">
        <f t="shared" si="47"/>
        <v>Liberica</v>
      </c>
      <c r="O994" t="str">
        <f t="shared" si="45"/>
        <v>Light</v>
      </c>
      <c r="P994" t="str">
        <f>_xlfn.XLOOKUP(OrdersTable[[#This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IF(_xlfn.XLOOKUP(orders!C995,customers!$A$2:$A$1001,customers!$C$2:$C$1001,,0)=0," ",_xlfn.XLOOKUP(orders!C995,customers!$A$2:$A$1001,customers!$C$2:$C$1001,,0))</f>
        <v xml:space="preserve"> </v>
      </c>
      <c r="H995" s="2" t="str">
        <f>_xlfn.XLOOKUP(C995,customers!$A$2:$A$1001,customers!$G$2:$G$1001,,0)</f>
        <v>United States</v>
      </c>
      <c r="I995" t="str">
        <f>_xlfn.XLOOKUP(D995,products!$A$2:$A$49,products!$B$2:$B$49,,0)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6"/>
        <v>77.699999999999989</v>
      </c>
      <c r="N995" t="str">
        <f t="shared" si="47"/>
        <v>Arabica</v>
      </c>
      <c r="O995" t="str">
        <f t="shared" si="45"/>
        <v>Light</v>
      </c>
      <c r="P995" t="str">
        <f>_xlfn.XLOOKUP(OrdersTable[[#This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IF(_xlfn.XLOOKUP(orders!C996,customers!$A$2:$A$1001,customers!$C$2:$C$1001,,0)=0," ",_xlfn.XLOOKUP(orders!C996,customers!$A$2:$A$1001,customers!$C$2:$C$1001,,0))</f>
        <v xml:space="preserve"> </v>
      </c>
      <c r="H996" s="2" t="str">
        <f>_xlfn.XLOOKUP(C996,customers!$A$2:$A$1001,customers!$G$2:$G$1001,,0)</f>
        <v>Ireland</v>
      </c>
      <c r="I996" t="str">
        <f>_xlfn.XLOOKUP(D996,products!$A$2:$A$49,products!$B$2:$B$49,,0)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6"/>
        <v>8.9550000000000001</v>
      </c>
      <c r="N996" t="str">
        <f t="shared" si="47"/>
        <v>Arabica</v>
      </c>
      <c r="O996" t="str">
        <f t="shared" si="45"/>
        <v>Dark</v>
      </c>
      <c r="P996" t="str">
        <f>_xlfn.XLOOKUP(OrdersTable[[#This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IF(_xlfn.XLOOKUP(orders!C997,customers!$A$2:$A$1001,customers!$C$2:$C$1001,,0)=0," ",_xlfn.XLOOKUP(orders!C997,customers!$A$2:$A$1001,customers!$C$2:$C$1001,,0))</f>
        <v>jtewelsonrn@samsung.com</v>
      </c>
      <c r="H997" s="2" t="str">
        <f>_xlfn.XLOOKUP(C997,customers!$A$2:$A$1001,customers!$G$2:$G$1001,,0)</f>
        <v>United States</v>
      </c>
      <c r="I997" t="str">
        <f>_xlfn.XLOOKUP(D997,products!$A$2:$A$49,products!$B$2:$B$49,,0)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6"/>
        <v>27.484999999999996</v>
      </c>
      <c r="N997" t="str">
        <f t="shared" si="47"/>
        <v>Robusta</v>
      </c>
      <c r="O997" t="str">
        <f t="shared" si="45"/>
        <v>Light</v>
      </c>
      <c r="P997" t="str">
        <f>_xlfn.XLOOKUP(OrdersTable[[#This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IF(_xlfn.XLOOKUP(orders!C998,customers!$A$2:$A$1001,customers!$C$2:$C$1001,,0)=0," ",_xlfn.XLOOKUP(orders!C998,customers!$A$2:$A$1001,customers!$C$2:$C$1001,,0))</f>
        <v xml:space="preserve"> </v>
      </c>
      <c r="H998" s="2" t="str">
        <f>_xlfn.XLOOKUP(C998,customers!$A$2:$A$1001,customers!$G$2:$G$1001,,0)</f>
        <v>United States</v>
      </c>
      <c r="I998" t="str">
        <f>_xlfn.XLOOKUP(D998,products!$A$2:$A$49,products!$B$2:$B$49,,0)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6"/>
        <v>29.849999999999998</v>
      </c>
      <c r="N998" t="str">
        <f t="shared" si="47"/>
        <v>Robusta</v>
      </c>
      <c r="O998" t="str">
        <f t="shared" si="45"/>
        <v>Medium</v>
      </c>
      <c r="P998" t="str">
        <f>_xlfn.XLOOKUP(OrdersTable[[#This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IF(_xlfn.XLOOKUP(orders!C999,customers!$A$2:$A$1001,customers!$C$2:$C$1001,,0)=0," ",_xlfn.XLOOKUP(orders!C999,customers!$A$2:$A$1001,customers!$C$2:$C$1001,,0))</f>
        <v xml:space="preserve"> </v>
      </c>
      <c r="H999" s="2" t="str">
        <f>_xlfn.XLOOKUP(C999,customers!$A$2:$A$1001,customers!$G$2:$G$1001,,0)</f>
        <v>United States</v>
      </c>
      <c r="I999" t="str">
        <f>_xlfn.XLOOKUP(D999,products!$A$2:$A$49,products!$B$2:$B$49,,0)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6"/>
        <v>27</v>
      </c>
      <c r="N999" t="str">
        <f t="shared" si="47"/>
        <v>Arabica</v>
      </c>
      <c r="O999" t="str">
        <f t="shared" si="45"/>
        <v>Medium</v>
      </c>
      <c r="P999" t="str">
        <f>_xlfn.XLOOKUP(OrdersTable[[#This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IF(_xlfn.XLOOKUP(orders!C1000,customers!$A$2:$A$1001,customers!$C$2:$C$1001,,0)=0," ",_xlfn.XLOOKUP(orders!C1000,customers!$A$2:$A$1001,customers!$C$2:$C$1001,,0))</f>
        <v>njennyrq@bigcartel.com</v>
      </c>
      <c r="H1000" s="2" t="str">
        <f>_xlfn.XLOOKUP(C1000,customers!$A$2:$A$1001,customers!$G$2:$G$1001,,0)</f>
        <v>United States</v>
      </c>
      <c r="I1000" t="str">
        <f>_xlfn.XLOOKUP(D1000,products!$A$2:$A$49,products!$B$2:$B$49,,0)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6"/>
        <v>9.9499999999999993</v>
      </c>
      <c r="N1000" t="str">
        <f t="shared" si="47"/>
        <v>Arabica</v>
      </c>
      <c r="O1000" t="str">
        <f t="shared" si="45"/>
        <v>Dark</v>
      </c>
      <c r="P1000" t="str">
        <f>_xlfn.XLOOKUP(OrdersTable[[#This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IF(_xlfn.XLOOKUP(orders!C1001,customers!$A$2:$A$1001,customers!$C$2:$C$1001,,0)=0," ",_xlfn.XLOOKUP(orders!C1001,customers!$A$2:$A$1001,customers!$C$2:$C$1001,,0))</f>
        <v xml:space="preserve"> </v>
      </c>
      <c r="H1001" s="2" t="str">
        <f>_xlfn.XLOOKUP(C1001,customers!$A$2:$A$1001,customers!$G$2:$G$1001,,0)</f>
        <v>United Kingdom</v>
      </c>
      <c r="I1001" t="str">
        <f>_xlfn.XLOOKUP(D1001,products!$A$2:$A$49,products!$B$2:$B$49,,0)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6"/>
        <v>12.375</v>
      </c>
      <c r="N1001" t="str">
        <f t="shared" si="47"/>
        <v>Excelsa</v>
      </c>
      <c r="O1001" t="str">
        <f t="shared" si="45"/>
        <v>Medium</v>
      </c>
      <c r="P1001" t="str">
        <f>_xlfn.XLOOKUP(OrdersTable[[#This Row],[Customer ID]],customers!$A$1:$A$1001,customers!$I$1:$I$1001,,0)</f>
        <v>Yes</v>
      </c>
    </row>
    <row r="1002" spans="1:16" x14ac:dyDescent="0.35">
      <c r="F1002" s="2"/>
    </row>
    <row r="1003" spans="1:16" x14ac:dyDescent="0.35">
      <c r="F1003"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84"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C1681-BCB8-4072-AF8E-68D4368CD57C}">
  <dimension ref="A3:B9"/>
  <sheetViews>
    <sheetView topLeftCell="C2" zoomScaleNormal="100" workbookViewId="0">
      <selection activeCell="B12" sqref="B12"/>
    </sheetView>
  </sheetViews>
  <sheetFormatPr defaultRowHeight="14.5" x14ac:dyDescent="0.35"/>
  <cols>
    <col min="1" max="1" width="16.7265625" bestFit="1" customWidth="1"/>
    <col min="2" max="2" width="11.26953125" bestFit="1" customWidth="1"/>
    <col min="3" max="914" width="22.453125" bestFit="1" customWidth="1"/>
    <col min="915" max="915" width="10.7265625" bestFit="1" customWidth="1"/>
  </cols>
  <sheetData>
    <row r="3" spans="1:2" x14ac:dyDescent="0.35">
      <c r="A3" s="7" t="s">
        <v>4</v>
      </c>
      <c r="B3" t="s">
        <v>6224</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row r="9" spans="1:2" x14ac:dyDescent="0.35">
      <c r="A9" t="s">
        <v>6198</v>
      </c>
      <c r="B9" s="10">
        <v>1472.9099999999999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61B3-1B51-4E10-A62F-6FBCB527DE80}">
  <dimension ref="A1"/>
  <sheetViews>
    <sheetView showGridLines="0" tabSelected="1" topLeftCell="C7" zoomScaleNormal="100" workbookViewId="0">
      <selection activeCell="U9" sqref="U9"/>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orders</vt:lpstr>
      <vt:lpstr>customers</vt:lpstr>
      <vt:lpstr>products</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Shifath Jahan</cp:lastModifiedBy>
  <cp:revision/>
  <dcterms:created xsi:type="dcterms:W3CDTF">2022-11-26T09:51:45Z</dcterms:created>
  <dcterms:modified xsi:type="dcterms:W3CDTF">2024-08-18T17:47:43Z</dcterms:modified>
  <cp:category/>
  <cp:contentStatus/>
</cp:coreProperties>
</file>