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1"/>
  </bookViews>
  <sheets>
    <sheet name="两中心园建材料表" sheetId="1" r:id="rId1"/>
    <sheet name="两中心绿化工程" sheetId="2" r:id="rId2"/>
    <sheet name="两中心精装" sheetId="10" r:id="rId3"/>
    <sheet name="两中心幕墙、穹顶、钢结构、围挡" sheetId="11" r:id="rId4"/>
    <sheet name="两中心土建" sheetId="12" r:id="rId5"/>
    <sheet name="体育器材" sheetId="6" r:id="rId6"/>
    <sheet name="Sheet1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B491E85889F94CAEBA969EFA63A487A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74400" y="2209800"/>
          <a:ext cx="10668000" cy="711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92E3B715C0341F2B0720FAEB867988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06150" y="3416300"/>
          <a:ext cx="8648700" cy="581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5C3B09FB21A4718A51CCE357067E6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179540" y="18038445"/>
          <a:ext cx="11452860" cy="1386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8DD4F3FE47B942929E1587035AA6859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179540" y="16339820"/>
          <a:ext cx="12009120" cy="1455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358B1B7F24B42D4BFC20931B90119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79540" y="11811000"/>
          <a:ext cx="11849100" cy="40690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B0CBB255FE8C417BA579E956652CFB8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196060" y="1524000"/>
          <a:ext cx="11590020" cy="1493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5242E6A62E864D04B87325C39507934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180445" y="31940500"/>
          <a:ext cx="11209020" cy="623316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001</author>
  </authors>
  <commentList>
    <comment ref="L29" authorId="0">
      <text>
        <r>
          <rPr>
            <b/>
            <sz val="9"/>
            <rFont val="宋体"/>
            <charset val="134"/>
          </rPr>
          <t>001:</t>
        </r>
        <r>
          <rPr>
            <sz val="9"/>
            <rFont val="宋体"/>
            <charset val="134"/>
          </rPr>
          <t xml:space="preserve">
设计规格大于易泽网询价，报价合理，按报价最低价格执行</t>
        </r>
      </text>
    </comment>
    <comment ref="L31" authorId="0">
      <text>
        <r>
          <rPr>
            <b/>
            <sz val="9"/>
            <rFont val="宋体"/>
            <charset val="134"/>
          </rPr>
          <t>001:</t>
        </r>
        <r>
          <rPr>
            <sz val="9"/>
            <rFont val="宋体"/>
            <charset val="134"/>
          </rPr>
          <t xml:space="preserve">
按易泽网询价出来约1511元/m3，同意按报价最低价执行</t>
        </r>
      </text>
    </comment>
    <comment ref="L32" authorId="0">
      <text>
        <r>
          <rPr>
            <b/>
            <sz val="9"/>
            <rFont val="宋体"/>
            <charset val="134"/>
          </rPr>
          <t>001:</t>
        </r>
        <r>
          <rPr>
            <sz val="9"/>
            <rFont val="宋体"/>
            <charset val="134"/>
          </rPr>
          <t xml:space="preserve">
京东商城400*400盖板262元/张，同意按报价最低价格执行</t>
        </r>
      </text>
    </comment>
  </commentList>
</comments>
</file>

<file path=xl/sharedStrings.xml><?xml version="1.0" encoding="utf-8"?>
<sst xmlns="http://schemas.openxmlformats.org/spreadsheetml/2006/main" count="1133" uniqueCount="546">
  <si>
    <t>文化中心总平土建材料表</t>
  </si>
  <si>
    <t>总平园建工程</t>
  </si>
  <si>
    <t>报价单位</t>
  </si>
  <si>
    <t>备注</t>
  </si>
  <si>
    <t>序号</t>
  </si>
  <si>
    <t>名称规格型号</t>
  </si>
  <si>
    <t>单位</t>
  </si>
  <si>
    <t>暂估量</t>
  </si>
  <si>
    <t>单位1</t>
  </si>
  <si>
    <t>不含税单价（元）</t>
  </si>
  <si>
    <t>单位2</t>
  </si>
  <si>
    <t>单位3</t>
  </si>
  <si>
    <t>过控建议价</t>
  </si>
  <si>
    <t>过控意见备注</t>
  </si>
  <si>
    <t>确定不含税单价（元）</t>
  </si>
  <si>
    <t>900*100*15厚仿芝麻灰荔枝面生态PC砖</t>
  </si>
  <si>
    <t>m2</t>
  </si>
  <si>
    <t>四川聚瓷建材有限公司；联系人：宋玉群；电话：13547215555</t>
  </si>
  <si>
    <t>四川省米兰诺陶瓷有限公司；销售：李伟；电话：13419444857</t>
  </si>
  <si>
    <t>四川省金佛瓷业有限公司；联系人：李伟；联系电话：18781399183</t>
  </si>
  <si>
    <t>结合武胜已财评滨江中路项目，20厚PC砖材料价格为85元/m2，同意报价</t>
  </si>
  <si>
    <t xml:space="preserve">600*300*18厚彷芝麻灰荔枝面生态PC砖 </t>
  </si>
  <si>
    <t>600x150x30厚芝麻灰荔枝面生态PC砖</t>
  </si>
  <si>
    <t>195.33</t>
  </si>
  <si>
    <t>600x600x30仿芝麻灰荔枝面生态PC砖</t>
  </si>
  <si>
    <t>60.894</t>
  </si>
  <si>
    <t>结合武胜已财评滨江路项目，20厚PC砖材料价格为85元/m3，同意报价</t>
  </si>
  <si>
    <t xml:space="preserve">300*300x20厚芝麻灰花岗石荔枝 </t>
  </si>
  <si>
    <t>76.806</t>
  </si>
  <si>
    <t>广安市广安区精工恒石经营部；经营者：陈百孟；电话：15736107777</t>
  </si>
  <si>
    <t>四川嘉侑石材有限公司；法定代表人：李刚；电话：18121921500</t>
  </si>
  <si>
    <t>江苏怀创石业有限公司；法定代表人：曾维东；电话：17790517979</t>
  </si>
  <si>
    <t>达州信息价芝麻白折合约4000元/m3,同意报价</t>
  </si>
  <si>
    <t>600*400*20厚芝麻灰花岗岩压顶，户型定制</t>
  </si>
  <si>
    <t>按4000元/m3折算</t>
  </si>
  <si>
    <t>200*500*20芝麻灰花岗石</t>
  </si>
  <si>
    <t>600*600*30芝麻白花岗石荔枝面</t>
  </si>
  <si>
    <t xml:space="preserve">600x600x50厚芝麻灰花岗石荔枝面 </t>
  </si>
  <si>
    <t>319.056</t>
  </si>
  <si>
    <t xml:space="preserve">600x400x50芝麻灰花岗石荔枝面（外切直角15x15） </t>
  </si>
  <si>
    <t>10.816</t>
  </si>
  <si>
    <t>900*370*50厚芝麻灰荔枝面花岗岩，拉槽三道10*5</t>
  </si>
  <si>
    <t>增强聚丙烯(FRPP)模压管 DN300 SN8</t>
  </si>
  <si>
    <t>m</t>
  </si>
  <si>
    <t>同意报价</t>
  </si>
  <si>
    <t>增强聚丙烯(FRPP)模压管 DN300 SN12.5</t>
  </si>
  <si>
    <t>增强聚丙烯(FRPP)模压管 DN400 SN12.5</t>
  </si>
  <si>
    <t>增强聚丙烯(FRPP)模压管 DN500 SN12.5</t>
  </si>
  <si>
    <t>增强聚丙烯检查井 700*300</t>
  </si>
  <si>
    <t>座</t>
  </si>
  <si>
    <t>增强聚丙烯检查井 700*400</t>
  </si>
  <si>
    <t>增强聚丙烯检查井 700*500</t>
  </si>
  <si>
    <t>体育中心园建材料表</t>
  </si>
  <si>
    <t>仿水洗面芝麻黑生态PC砖900*300/200*20厚</t>
  </si>
  <si>
    <t>成都林墅科技有限责任公司
18808261156</t>
  </si>
  <si>
    <t>广东大东瓷砖有限责任公司
18884301934</t>
  </si>
  <si>
    <t>重庆远大有限责任公司
13880330475</t>
  </si>
  <si>
    <t>结合武胜已财评滨江中路项目，300*600*20厚PC砖材料价格为85元/m2，同意报价</t>
  </si>
  <si>
    <t>烧面芝麻黑花岗岩台阶900*300/370*100厚</t>
  </si>
  <si>
    <t>仿水洗面芝麻灰生态PC砖900*300*20厚</t>
  </si>
  <si>
    <t>福鼎黑生态PC砖900*300*20厚</t>
  </si>
  <si>
    <t>仿水洗面芝麻黑900*300*20厚</t>
  </si>
  <si>
    <t>硅PU</t>
  </si>
  <si>
    <t>广州富顺体育设施工程有限公司13880330475</t>
  </si>
  <si>
    <t>成都富顺体育设施工程有限公司18884301934</t>
  </si>
  <si>
    <t>南充景程体育设施工程有限公司18084908862</t>
  </si>
  <si>
    <t>成品球场围网高4m，成品φ5墨绿色钢丝网</t>
  </si>
  <si>
    <t>四川新嵘金属网丝有限公司
13880330475</t>
  </si>
  <si>
    <t>南充丰达金属网丝有限公司
18884301934</t>
  </si>
  <si>
    <t>南充丰达金属网丝有限公司
18084908862</t>
  </si>
  <si>
    <t>空调矩管格栅</t>
  </si>
  <si>
    <t>武胜县沿口怡景经营部
13350227308</t>
  </si>
  <si>
    <t>成都不锈钢制品经营部
13880330475</t>
  </si>
  <si>
    <t>重庆不锈钢制品经营部
18884301934</t>
  </si>
  <si>
    <t>仿芝麻灰混凝土路沿石15×25×600(cm)</t>
  </si>
  <si>
    <t>m3</t>
  </si>
  <si>
    <t xml:space="preserve">四川环艺石材有限公司
13438636678
</t>
  </si>
  <si>
    <t xml:space="preserve">南充环艺石材有限公司
13880330475
</t>
  </si>
  <si>
    <t>四川环艺石材有限公司
18884301934</t>
  </si>
  <si>
    <t>3厚304#原色不锈钢盖板</t>
  </si>
  <si>
    <t>文化中心绿化材料表</t>
  </si>
  <si>
    <t>名称、规格、型号</t>
  </si>
  <si>
    <t>过控备注意见</t>
  </si>
  <si>
    <t>小叶香樟 胸径18-20cm，全冠假植苗，高度7-8m,冠幅4m</t>
  </si>
  <si>
    <t>株</t>
  </si>
  <si>
    <t>5</t>
  </si>
  <si>
    <t>郫都区义珩花卉销售经营部（个体工商户）；法定代表人：李仁平，电话13540707678</t>
  </si>
  <si>
    <t>武胜县博雅园林绿化工程有限公司，法定代表人：刘丽；电话：13648381830</t>
  </si>
  <si>
    <t>温江贵友园艺场，经营者：高朝贵，电话：13981707509</t>
  </si>
  <si>
    <t>达州信息价仅标注胸径17-19的价格为1689.5</t>
  </si>
  <si>
    <t>保留四级分枝（小叶），分枝点2m，冠幅饱满，全冠、主景树</t>
  </si>
  <si>
    <t>小叶香樟 胸径25-27cm,全冠假植苗，高度9-10m,冠幅4.5-5m</t>
  </si>
  <si>
    <t>达州信息价仅标注胸径25的价格为3057.1</t>
  </si>
  <si>
    <t>保留四级分枝（小叶），分枝点2.5m，冠幅饱满，全冠、主景树</t>
  </si>
  <si>
    <t>小叶香樟 胸径40-41cm,全冠假植苗，高度12-13m,冠幅5.5-6.5m</t>
  </si>
  <si>
    <t>3</t>
  </si>
  <si>
    <t>广元信息价40-42胸径价格9029.13</t>
  </si>
  <si>
    <t>保留四级分枝（小叶），分枝点3m，自然树形，冠幅饱满，全冠、主景树</t>
  </si>
  <si>
    <t>小叶香樟丛生 地径40-43cm,全冠假植苗，高度8-9m,冠幅5-6m</t>
  </si>
  <si>
    <t>14</t>
  </si>
  <si>
    <t>现场选型</t>
  </si>
  <si>
    <t>全冠,丛生，三-六杆，单杆12-20,主景树</t>
  </si>
  <si>
    <t>小叶香樟丛生 地径50-53cm,全冠假植苗，高度10-11m,冠幅5.5-6.5m</t>
  </si>
  <si>
    <t>11</t>
  </si>
  <si>
    <t>全冠，三-六杆，单杆15-25,主景树</t>
  </si>
  <si>
    <t>日本晚樱 胸径15-17cm,全冠假植苗，高度4-5m,冠幅≥4m</t>
  </si>
  <si>
    <t>38</t>
  </si>
  <si>
    <t>达州信息价仅标注胸径14-16的价格为1528.5</t>
  </si>
  <si>
    <t>全冠、自然树形、冠幅饱满</t>
  </si>
  <si>
    <t>日本早樱 胸径10-12cm,全冠假植苗，高度3-4m,冠幅≥2.5m</t>
  </si>
  <si>
    <t>20</t>
  </si>
  <si>
    <t>达州信息价仅标注胸径10-12的价格为1045.8</t>
  </si>
  <si>
    <t>垂枝樱 胸径5-6cm,全冠假植苗，高度2-3m,冠幅1.6-2m</t>
  </si>
  <si>
    <t>49</t>
  </si>
  <si>
    <t>南充市铭森园林工程有限公司</t>
  </si>
  <si>
    <t>三角梅 高度80cm，冠幅80cm</t>
  </si>
  <si>
    <t>26</t>
  </si>
  <si>
    <t>地笼桂 高度200cm，冠幅200cm</t>
  </si>
  <si>
    <t>4</t>
  </si>
  <si>
    <t>海桐球 高度120cm，冠幅200cm</t>
  </si>
  <si>
    <t>10</t>
  </si>
  <si>
    <t>金叶女贞 高度80cm，冠幅80cm</t>
  </si>
  <si>
    <t>9</t>
  </si>
  <si>
    <t>山茶 高度120cm，冠幅120cm</t>
  </si>
  <si>
    <t>山茶 高度160cm，冠幅130cm</t>
  </si>
  <si>
    <t>时令花卉（金盏菊） ，盆苗 不漏土不漏脚，株高20cm，冠幅15cm，81株/m2</t>
  </si>
  <si>
    <t>杯苗</t>
  </si>
  <si>
    <t>时令花卉（石竹花） ，盆苗 不漏土不漏脚，株高15-20cm，110株/m2</t>
  </si>
  <si>
    <t>21</t>
  </si>
  <si>
    <t>时令花卉（香彩雀） ，盆苗 不漏土不漏脚，株高15-20cm，110株/m2</t>
  </si>
  <si>
    <t>186</t>
  </si>
  <si>
    <t>时令花卉（长春花） ，盆苗 不漏土不漏脚，株高25cm，冠幅20cm，81株/m2</t>
  </si>
  <si>
    <t>60</t>
  </si>
  <si>
    <t>时令花卉（蓝花鼠尾草），盆苗 不漏土不漏脚，株高20cm，冠幅15cm，81株/m2</t>
  </si>
  <si>
    <t>89</t>
  </si>
  <si>
    <t>鸭脚木 高度0.25m，冠幅0.15m，密度49株/m2，盆苗 不漏土不漏脚</t>
  </si>
  <si>
    <t>70</t>
  </si>
  <si>
    <t>盆苗</t>
  </si>
  <si>
    <t>鹤望兰 高度0.8m，冠幅0.5m，密度16株/m2，盆苗 不漏土不漏脚</t>
  </si>
  <si>
    <t>8</t>
  </si>
  <si>
    <t>笼子货</t>
  </si>
  <si>
    <t>蓝花丹 高度0.45m，冠幅0.25m，密度36株/m2，盆苗 不漏土不漏脚</t>
  </si>
  <si>
    <t>69</t>
  </si>
  <si>
    <t>红花满天星 高度0.2m，冠幅0.2m，密度110株/m2，盆苗 不漏土不漏脚</t>
  </si>
  <si>
    <t>278</t>
  </si>
  <si>
    <t>西洋鹃 高度0.25m，冠幅0.15m，密度81株/m2，盆苗 不漏土不漏脚</t>
  </si>
  <si>
    <t>46</t>
  </si>
  <si>
    <t>晨光芒 高度0.35m，冠幅0.15m，密度25株/m2，盆苗 不漏土不漏脚</t>
  </si>
  <si>
    <t>37</t>
  </si>
  <si>
    <t>绣球花 高度0.35m，冠幅0.2m，密度25株/m2，盆苗 不漏土不漏脚</t>
  </si>
  <si>
    <t>36</t>
  </si>
  <si>
    <t>山桃草（粉花） 高度0.25m，冠幅0.2m，密度64株/m2，盆苗 不漏土不漏脚</t>
  </si>
  <si>
    <t>99</t>
  </si>
  <si>
    <t>美女樱 高度0.2m，冠幅0.15m，密度81株/m2，盆苗 不漏土不漏脚</t>
  </si>
  <si>
    <t>112</t>
  </si>
  <si>
    <t>黄金菊 高度0.3m，冠幅0.2m，密度36株/m2，盆苗 不漏土不漏脚</t>
  </si>
  <si>
    <t>220</t>
  </si>
  <si>
    <t>粉黛乱子草 高度0.3m，冠幅0.2m，密度36株/m2，盆苗 不漏土不漏脚</t>
  </si>
  <si>
    <t>细叶芒 高度0.45m，冠幅0.25m，密度25株/m2，盆苗 不漏土不漏脚</t>
  </si>
  <si>
    <t>62</t>
  </si>
  <si>
    <t>百子莲 高度0.3m，冠幅0.2m，密度36株/m2，盆苗 不漏土不漏脚</t>
  </si>
  <si>
    <t>189</t>
  </si>
  <si>
    <t>白美人狼尾草 高度0.4m，冠幅0.25-0.3m，密度25株/m2，盆苗 不漏土不漏脚</t>
  </si>
  <si>
    <t>214</t>
  </si>
  <si>
    <t>狼尾草 高度0.45m，冠幅0.25m，密度25株/m2，盆苗 不漏土不漏脚</t>
  </si>
  <si>
    <t>507</t>
  </si>
  <si>
    <t>常绿萱草 高度0.3m，冠幅0.2m，密度49株/m2，盆苗 不漏土不漏脚</t>
  </si>
  <si>
    <t>68</t>
  </si>
  <si>
    <t>红叶石楠 高度0.4m，冠幅0.2m，密度25株/m2，盆苗 不漏土不漏脚</t>
  </si>
  <si>
    <t>93</t>
  </si>
  <si>
    <t>体育中心绿化</t>
  </si>
  <si>
    <t>晚樱地径12cm,高度3.5-4m,冠幅2.5-3m</t>
  </si>
  <si>
    <t>武胜县胜利园林有限公司；法定代表人：李祖胜，电话15282622333</t>
  </si>
  <si>
    <t>广安东洋园林景观有限公司；法定代表人：唐小东，电话18160125777</t>
  </si>
  <si>
    <t>武胜明春园林绿化有限公司法定代表人：李献明，电话13649096183</t>
  </si>
  <si>
    <t>冠幅圆满,不偏冠,多级分枝,伞状冠,枝叶舒展,生长旺</t>
  </si>
  <si>
    <t>绚丽海棠地径13cm,高度3.5-4m,冠幅2.5-3m</t>
  </si>
  <si>
    <t>达州信息价仅标注胸径12-14的价格为1222.8</t>
  </si>
  <si>
    <t>小叶香樟胸径18-20cm,高度6-7m,冠幅3.5-4.5m</t>
  </si>
  <si>
    <t>小叶香樟胸径24-25cm,高度7-8m,冠幅4-4.5m</t>
  </si>
  <si>
    <t>达州信息价仅标注胸径24-25的价格为3057.1</t>
  </si>
  <si>
    <t>广玉兰胸径15cm,高度7-8m,冠幅3-3.5m</t>
  </si>
  <si>
    <t>达州信息价仅标注胸径13-15的价格为1528.5</t>
  </si>
  <si>
    <t>三级以上分枝,枝下高1.8米。1~2年生熟货,叶片数量保留80%及以上</t>
  </si>
  <si>
    <t>桂花胸径12cm,高度3-3.5m,冠幅3-3.5m</t>
  </si>
  <si>
    <t>广元信息价仅标注胸径12的价格为970.87</t>
  </si>
  <si>
    <t>丛生蓝花楹胸径15cm/每杆，5杆以上,高度9-11m,冠幅5-6m</t>
  </si>
  <si>
    <r>
      <rPr>
        <sz val="11"/>
        <color rgb="FFFF0000"/>
        <rFont val="宋体"/>
        <charset val="134"/>
        <scheme val="minor"/>
      </rPr>
      <t>5杆以上,每杆不小于15公分</t>
    </r>
    <r>
      <rPr>
        <sz val="11"/>
        <color theme="1"/>
        <rFont val="宋体"/>
        <charset val="134"/>
        <scheme val="minor"/>
      </rPr>
      <t>,冠幅圆满,不偏冠,多级分枝,伞状冠,枝叶舒展,生长旺盛</t>
    </r>
  </si>
  <si>
    <t>栾树胸径20cm,高度7-8m,冠幅4-5m</t>
  </si>
  <si>
    <t>达州信息价仅标注胸径18-20的价格为1962.7</t>
  </si>
  <si>
    <t>移栽苗、控根苗:冠幅圆满,不偏冠,多级分枝,伞状冠,枝叶舒展,生长旺盛,移栽苗为2年以上移栽苗货。</t>
  </si>
  <si>
    <t>红花满天星高度0.25-0.3m，冠幅0.15-0.2m，49株/m2</t>
  </si>
  <si>
    <t>毛球苗</t>
  </si>
  <si>
    <t>毛鹃高度0.25-0.3m，冠幅0.15-0.2m，49株/m2</t>
  </si>
  <si>
    <t>木春菊高度0.25-0.3m，冠幅0.15-0.2m，49株/m2</t>
  </si>
  <si>
    <t>红继木高度0.3-0.4m，冠幅0.15-0.2m，36株/m2</t>
  </si>
  <si>
    <t>金森女贞高度0.4-0.5m，冠幅0.2-0.25m，25株/m2</t>
  </si>
  <si>
    <t>金边黄杨高度0.4-0.5m，冠幅0.2-0.25m，25株/m2</t>
  </si>
  <si>
    <t>海桐高度0.5-0.6m，冠幅0.2-0.25m，25株/m2</t>
  </si>
  <si>
    <t>红叶石楠高度0.5-0.6m，冠幅0.2-0.25m，25株/m2</t>
  </si>
  <si>
    <t>墨西哥鼠尾草高度0.5-0.6m，冠幅0.25-0.3m，16株/m2</t>
  </si>
  <si>
    <t>四季桂高度0.7-0.8m，冠幅0.25-0.3m，16株/m2</t>
  </si>
  <si>
    <t>大叶黄杨高度0.7-0.8m，冠幅0.25-0.3m，16株/m2</t>
  </si>
  <si>
    <t>金山棕高度0.6-0.7m，冠幅0.2-0.25m，25株/m2</t>
  </si>
  <si>
    <t>花市盆苗,2加仑盆</t>
  </si>
  <si>
    <t>体育中心精装修部分</t>
  </si>
  <si>
    <t>名称</t>
  </si>
  <si>
    <t>规格、型号</t>
  </si>
  <si>
    <t>工程量</t>
  </si>
  <si>
    <t>送审单价</t>
  </si>
  <si>
    <t>概算单价</t>
  </si>
  <si>
    <t>不含税
 单价
（元）</t>
  </si>
  <si>
    <t>彩色冰火板</t>
  </si>
  <si>
    <t>5mm，饰面二次覆膜,膜燃烧性能A级(含亮光、哑光)</t>
  </si>
  <si>
    <t>1417.57</t>
  </si>
  <si>
    <t>广安扬匠商贸有限公司</t>
  </si>
  <si>
    <t>武胜县御斯达装饰有限公司</t>
  </si>
  <si>
    <t>武胜板材大王</t>
  </si>
  <si>
    <t>玻璃纤维吸音棉</t>
  </si>
  <si>
    <t>50mm厚</t>
  </si>
  <si>
    <t>175.14</t>
  </si>
  <si>
    <t>50铝合金双层钢化玻璃下悬窗</t>
  </si>
  <si>
    <t>5中透光+12A+5透明</t>
  </si>
  <si>
    <t>140.814</t>
  </si>
  <si>
    <t>广安天顺门业</t>
  </si>
  <si>
    <t>武胜县沿口泰合国际平步楼梯</t>
  </si>
  <si>
    <t>沿口诺菲特建材经营部</t>
  </si>
  <si>
    <t>430/510</t>
  </si>
  <si>
    <t>普通50型材430，断桥510</t>
  </si>
  <si>
    <t>白色透光软膜</t>
  </si>
  <si>
    <t>40卡式铝型材，A级透光膜</t>
  </si>
  <si>
    <t>19.53</t>
  </si>
  <si>
    <t>武胜易景装饰设计部</t>
  </si>
  <si>
    <t>武胜财源广进灯饰经营部</t>
  </si>
  <si>
    <t>武胜光科广告</t>
  </si>
  <si>
    <t>仅询价软膜价格</t>
  </si>
  <si>
    <t>穿孔陶铝吸音板</t>
  </si>
  <si>
    <t>15mm穿孔陶铝吸声板,孔径4-6mm,穿孔率约25%(板后衬吸声无纺布一层) ，饰面二次覆膜,膜燃烧性能A级(含亮光、哑光)</t>
  </si>
  <si>
    <t>防潮无机涂料底漆</t>
  </si>
  <si>
    <t/>
  </si>
  <si>
    <t>kg</t>
  </si>
  <si>
    <t>118.222</t>
  </si>
  <si>
    <t>多乐士</t>
  </si>
  <si>
    <t>防潮无机涂料面漆</t>
  </si>
  <si>
    <t>282.939</t>
  </si>
  <si>
    <t>防霉涂料底漆</t>
  </si>
  <si>
    <t>645.224</t>
  </si>
  <si>
    <t>防霉涂料面漆</t>
  </si>
  <si>
    <t>1544.206</t>
  </si>
  <si>
    <t>高强度玻镁板基层</t>
  </si>
  <si>
    <t>12mm</t>
  </si>
  <si>
    <t>厕所成品抗倍特板隔断</t>
  </si>
  <si>
    <t>16厚</t>
  </si>
  <si>
    <t>520.71</t>
  </si>
  <si>
    <t>彩色铝方通</t>
  </si>
  <si>
    <t>40*80*1mm，烤漆多色</t>
  </si>
  <si>
    <t>1389.546</t>
  </si>
  <si>
    <t>沿口旭东建材经营总</t>
  </si>
  <si>
    <t>定制色</t>
  </si>
  <si>
    <t>厕所成品磨砂玻璃隔断</t>
  </si>
  <si>
    <t>磨砂钢化玻璃10mm，配套铝型材、拉手</t>
  </si>
  <si>
    <t>153.34</t>
  </si>
  <si>
    <t>武胜三立琉璃</t>
  </si>
  <si>
    <t>仅磨砂玻璃材料价格</t>
  </si>
  <si>
    <t>厕所洗手台镜面玻璃</t>
  </si>
  <si>
    <t>5mm车边</t>
  </si>
  <si>
    <t>51.87</t>
  </si>
  <si>
    <t>仅5厚车边镜面玻璃</t>
  </si>
  <si>
    <t>木纹三聚氰胺多层防潮板</t>
  </si>
  <si>
    <t>18mm厚</t>
  </si>
  <si>
    <t>武胜贝丽唯家具</t>
  </si>
  <si>
    <t>成都安木源定制</t>
  </si>
  <si>
    <t>人造大理石板（洗手台面板）</t>
  </si>
  <si>
    <t>厚15mm，挖孔</t>
  </si>
  <si>
    <t>47.46</t>
  </si>
  <si>
    <t>武胜沿口名匠石材店</t>
  </si>
  <si>
    <t>武胜旭泰石材</t>
  </si>
  <si>
    <t>武胜尚工建材销售有限责任公司</t>
  </si>
  <si>
    <t>深灰色大理石门槛石</t>
  </si>
  <si>
    <t>厚15mm</t>
  </si>
  <si>
    <t>67.422</t>
  </si>
  <si>
    <t>灰色人造大理石板</t>
  </si>
  <si>
    <t>厚20mm</t>
  </si>
  <si>
    <t>26.214</t>
  </si>
  <si>
    <t>深灰色无机涂料底漆</t>
  </si>
  <si>
    <t>192.765</t>
  </si>
  <si>
    <t>深灰色无机涂料面漆</t>
  </si>
  <si>
    <t>461.341</t>
  </si>
  <si>
    <t>高密度抗压力水泥板</t>
  </si>
  <si>
    <t>389.195</t>
  </si>
  <si>
    <t>无机涂料底漆</t>
  </si>
  <si>
    <t>1417.502</t>
  </si>
  <si>
    <t>无机涂料面漆</t>
  </si>
  <si>
    <t>3534.548</t>
  </si>
  <si>
    <t>无机涂料漆面漆</t>
  </si>
  <si>
    <t>652.054</t>
  </si>
  <si>
    <t>吸音软包面层</t>
  </si>
  <si>
    <t>12mm中纤板基层内饰30中密度海绵，面饰布艺扪布</t>
  </si>
  <si>
    <t>武胜美间软装</t>
  </si>
  <si>
    <t>哑光灰色面砖</t>
  </si>
  <si>
    <t>300*600*9mm</t>
  </si>
  <si>
    <t>武胜大将军瓷砖</t>
  </si>
  <si>
    <t>仿水磨石仿古砖</t>
  </si>
  <si>
    <t>800*800*10MM</t>
  </si>
  <si>
    <t>仿水磨石踏步砖</t>
  </si>
  <si>
    <t>470*1200*10MM</t>
  </si>
  <si>
    <t>50mm厚空间吸声体(成品)</t>
  </si>
  <si>
    <t>1）、型号：T50；
2）、尺寸：宽≥600mm×长≥2400mm×厚≥50mm，可根据现场尺寸定制。
3）、框体：框体采用3系铝合金材质模具一次成型型材，表面防共振金属齿纹纹理设计，防氧化喷涂工艺处理，有效保护铝合金框体30年无质变；
4）、结构：基材定制环保复合声学棉，有效提升产品中低频吸声频率；声学棉表面透声毡覆盖，确保成品表面平整度，声学棉6面定制透声布包裹、有效防止粉尘释放增加产品强度；
5）、重量：5.3kg/m²含安装件，满足任何的屋面荷载需求，确保不会由于荷载原因而产生安全隐患。                                                                                                                                           6)、吸声性能：根据 GB/T 20247-2006/ISO 354:2003《声学 混响室吸声测量》第三部分《建筑吸声产品的吸声性能分级》，要求500-5000Hz平均吸声系数≥0.85，NRC≥0.90；Ⅰ级NRC≥0.80、Ⅱ级0.80＞NRC≥0.60、Ⅲ级0.60＞NRC≥0.40、Ⅳ级0.40＞NRC≥0.20。                                                                                                                                           
7)、环保性能：根据GB 18580-2017 《室内装饰装修材料人造板及其制品中甲醛释放量》，甲醛释放量标准要求≤0.124mg/m³ ，甲醛释放量要求≤0.08mg/m³ 。                                                                             
8)、受潮挠度：须符合GB/T25998-2020（矿物棉装饰吸声板）标准规定要求，产品受潮挠度（RH99＜0.8mm）。
9)、弯曲破坏载荷：须符合GB/T 25998-2020（矿物棉装饰吸声板）标准规定要求，产品弯曲破坏载荷＞400N。                                                       
10)、玻璃纤维声学棉： 符合GB 8624-2012《建筑材料及制品燃烧性能分级》、 GB/T 5464-2010《建筑 材料不然性能方法》产品燃烧性能符合A级要求。</t>
  </si>
  <si>
    <t>标准铝框，单块65元，每块0.72m2</t>
  </si>
  <si>
    <t>运动地板枫桦木</t>
  </si>
  <si>
    <t xml:space="preserve">1.50*50*15橡胶减震垫
2.40*50减震龙骨
3.2440*1220*10MM胶合板衬板
4.无纺布防潮层
5.B级1810*宽(60-95)*22MM </t>
  </si>
  <si>
    <t>仅询价主材</t>
  </si>
  <si>
    <t>体育中心</t>
  </si>
  <si>
    <t>暂估工程量</t>
  </si>
  <si>
    <t>过控备注</t>
  </si>
  <si>
    <t>送审预算材料单价</t>
  </si>
  <si>
    <t>概算材料单价</t>
  </si>
  <si>
    <t>参数备注</t>
  </si>
  <si>
    <t>玻璃栏杆</t>
  </si>
  <si>
    <t>6+1.14PVb+6钢化夹胶玻璃</t>
  </si>
  <si>
    <t>448.241</t>
  </si>
  <si>
    <t>重庆亿特玻璃有限公司</t>
  </si>
  <si>
    <t>南充炜然建筑安装工程有限公司</t>
  </si>
  <si>
    <t>南充三联玻璃钢化厂</t>
  </si>
  <si>
    <t>目前无参数</t>
  </si>
  <si>
    <t>主龙骨：</t>
  </si>
  <si>
    <t>8+1.52PVB+8夹胶钢化玻璃</t>
  </si>
  <si>
    <t>818.321</t>
  </si>
  <si>
    <t>玻璃雨棚</t>
  </si>
  <si>
    <t>8+1.52pvb+8mm钢化夹胶玻璃</t>
  </si>
  <si>
    <t>19.158</t>
  </si>
  <si>
    <t>TP.10+1.52PVB+TP.10</t>
  </si>
  <si>
    <t>481.11</t>
  </si>
  <si>
    <t>X形支撑体系-钢梁钢柱</t>
  </si>
  <si>
    <t>Q345B，双曲面焊接箱型钢梁</t>
  </si>
  <si>
    <t>t</t>
  </si>
  <si>
    <t>南充市高坪区信邦建材商贸有限责任公司</t>
  </si>
  <si>
    <t>四川锦秀宏程钢结构有限公司</t>
  </si>
  <si>
    <t>金牛区泽博鑫钢材经营部</t>
  </si>
  <si>
    <t>8550（施工未认可，施工单位认为购买原材到运输至加工厂加工为成品箱型、打磨除锈的费用为2000元/t，二次双曲面弯弧加工及材料损耗+出厂防锈底漆+成都到现场工地的运输的费用4200元/t，材料单价为10750元/t)。</t>
  </si>
  <si>
    <t>原材4350元/t,考虑加工成箱型、除锈及运输到加工厂等费用为1200元/t，为5550元/t，二次双曲面弯弧加工费用及损耗及出厂漆费用3000元/t，材料价格为8550元/t</t>
  </si>
  <si>
    <t>板材异形加工焊接箱体500*400*22双曲面，材料损耗按1.2计算</t>
  </si>
  <si>
    <t>玻璃幕墙</t>
  </si>
  <si>
    <t>8mm厚单片钢化玻璃</t>
  </si>
  <si>
    <t>182.88</t>
  </si>
  <si>
    <t>广安信息价</t>
  </si>
  <si>
    <t>主龙骨：100*44*2.5断桥铝合金，8mm单片钢化玻璃</t>
  </si>
  <si>
    <t>TP.6(Low-e)+12A+TP.6mm中空钢化玻璃</t>
  </si>
  <si>
    <t>231.96</t>
  </si>
  <si>
    <t>仅玻璃主材的价格，龙骨安装应按定额单算</t>
  </si>
  <si>
    <t>主龙骨：100*44*2.5断桥铝合金，TP.6(Low-e)+12A+TP.6mm中空钢化玻璃</t>
  </si>
  <si>
    <t>TP.8(Low-e)+12A+TP.8mm中空钢化玻璃</t>
  </si>
  <si>
    <t>铝合金玻璃地弹门</t>
  </si>
  <si>
    <t>267.768</t>
  </si>
  <si>
    <t>成品价（带龙骨五金等所有）</t>
  </si>
  <si>
    <t>主龙骨：100*44*2.5断桥铝合金，玻璃采用：TP.6(Low-e)+12A+TP.6mm中空钢化玻璃</t>
  </si>
  <si>
    <t>铝合金消防救援窗</t>
  </si>
  <si>
    <t>254.2</t>
  </si>
  <si>
    <t>铝合金消防排烟窗</t>
  </si>
  <si>
    <t>手动平开</t>
  </si>
  <si>
    <t>63.392</t>
  </si>
  <si>
    <t>建议市场询价</t>
  </si>
  <si>
    <t>开启窗主型材采用铝合金并异型加工天窗，外加顶板异型铝板，损耗1.2</t>
  </si>
  <si>
    <t>铝单板3.0mm厚（曲面） 加强背劲（异性加工费用）</t>
  </si>
  <si>
    <t xml:space="preserve">3.0mm厚（双曲面） </t>
  </si>
  <si>
    <t>四川铭升泰新材料科技有限公司</t>
  </si>
  <si>
    <t>重庆善工幕墙材料有限公司</t>
  </si>
  <si>
    <t>四川鑫雨佳新材料科技有限公司</t>
  </si>
  <si>
    <t>施工综合报价为568元/m2，是否按报送价执行，需建设单位确认</t>
  </si>
  <si>
    <t>达州信息价388元/m2,未备注按图纸加工费用，成都信息价为475-985元/m2,包含图纸加工费用（属于厂商报价）。</t>
  </si>
  <si>
    <t>异性加工费用，材料价格按照信息价3.0执行，损耗1.2</t>
  </si>
  <si>
    <t>2,.5氟碳漆铝单板（异型双曲面）</t>
  </si>
  <si>
    <t>2.5mm(异型)</t>
  </si>
  <si>
    <t>施工综合报价为479.5元/m2，是否按报送价执行，需建设单位确认</t>
  </si>
  <si>
    <t>成都信息价为410-825元/m2,包含图纸加工费用（属于厂商报价）</t>
  </si>
  <si>
    <t>异性加工费用，材料价格按照信息价3.0和2.0居中价执行，损耗1.2</t>
  </si>
  <si>
    <t>穹顶内层岩棉板 厚120mm</t>
  </si>
  <si>
    <t>防火保温岩棉 容重120/kg</t>
  </si>
  <si>
    <t>m³</t>
  </si>
  <si>
    <t>3749.928</t>
  </si>
  <si>
    <t>众智建工集团</t>
  </si>
  <si>
    <t>四川嘉镁德龙门窗有限公司</t>
  </si>
  <si>
    <t>按400元/m3折算，施工单位暂未同意</t>
  </si>
  <si>
    <t>72元/m2</t>
  </si>
  <si>
    <t>穹顶内层岩棉板，耐火性能2.0h</t>
  </si>
  <si>
    <t xml:space="preserve">成品双曲面热镀锌矩管钢梁200*100*5（异形加工） </t>
  </si>
  <si>
    <t xml:space="preserve">200*100*5（异形加工） </t>
  </si>
  <si>
    <t>130.978</t>
  </si>
  <si>
    <t>钢板弧度裁剪双曲面，损耗1.2，除锈打磨</t>
  </si>
  <si>
    <t xml:space="preserve">成品双曲面热镀锌矩管支撑50*50*4（异形加工） </t>
  </si>
  <si>
    <t xml:space="preserve">50*50*4（异形加工） </t>
  </si>
  <si>
    <t>25.7</t>
  </si>
  <si>
    <t>镀锌钢管弧度单曲面，损耗1.2</t>
  </si>
  <si>
    <t xml:space="preserve">u型槽夹件140*90*10镀锌角钢 </t>
  </si>
  <si>
    <t>140*90*10镀锌角钢 （异型定制加工件）</t>
  </si>
  <si>
    <t>3.69</t>
  </si>
  <si>
    <t>11470元/t（施工未认可，施工单位认为原材3470元/t,考虑热镀锌+1000元，第一次加工开片焊接6800元/t，第二次加工为U型件及开孔+损耗+打磨除锈+出厂底漆+运输现场的费用8000元/t，材料单价为19270元/t)</t>
  </si>
  <si>
    <t>原材3470元/t,考虑热镀锌+1000元，第一次加工开片焊接2000元/t，第二次加工为U型件及开孔+损耗+打磨除锈+出厂底漆+运输现场的费用5000元/t，材料单价为11470元/t</t>
  </si>
  <si>
    <t>钢板折弯开孔曲面折边，损耗1.2，除锈打磨件</t>
  </si>
  <si>
    <t xml:space="preserve">马道u型槽1.2cm镀钢 </t>
  </si>
  <si>
    <t>1.2cm钢型槽（异型定制加工件）</t>
  </si>
  <si>
    <t>钢板折弯开焊接折弯异型加工，损耗1.2，除锈打磨件。</t>
  </si>
  <si>
    <t xml:space="preserve">1.0mm镀锌钢板（异形） </t>
  </si>
  <si>
    <t>1.0mm厚</t>
  </si>
  <si>
    <t>4019.505</t>
  </si>
  <si>
    <t>52.2元/m2（施工未认可，施工单位认为加工及损耗等按3000元偏低（包括钢板原材料价格都偏低，建议执行询价。</t>
  </si>
  <si>
    <t>镀锌钢板原材价格3650元/t，按成品考虑加工费用及损耗为6650元/t，折算价格为52.2元/m2</t>
  </si>
  <si>
    <t>钢板裁剪折弯，损耗1.2</t>
  </si>
  <si>
    <t xml:space="preserve">成品2mm厚不锈钢天沟 </t>
  </si>
  <si>
    <t>2.0mm厚（异型定制加工件）</t>
  </si>
  <si>
    <t>3.04</t>
  </si>
  <si>
    <t>28000元/t</t>
  </si>
  <si>
    <t>达州1厚不锈钢板价格为200元/m2,折合吨位约26000元/t，考虑异性加工2000元/t，材料价格28000元/t。</t>
  </si>
  <si>
    <t>390元/m2</t>
  </si>
  <si>
    <t>不锈钢板折弯开槽焊接，损耗1.2，焊口打磨喷漆</t>
  </si>
  <si>
    <t xml:space="preserve">成品热镀锌弯曲矩管栏杆（立柱30*30*3，横管30*30*1.5） </t>
  </si>
  <si>
    <t>立柱30*30*3，30*30*1.5</t>
  </si>
  <si>
    <t>7.86</t>
  </si>
  <si>
    <t>镀锌钢管折弯焊接.损耗1.2，除锈打磨件</t>
  </si>
  <si>
    <t xml:space="preserve">100*50*5.0马道成品热镀锌弯曲矩管钢梁（异形加工） </t>
  </si>
  <si>
    <t>详图纸</t>
  </si>
  <si>
    <t>22.72</t>
  </si>
  <si>
    <t>镀锌钢管折弯焊接，损耗1.2，除锈打磨件</t>
  </si>
  <si>
    <t xml:space="preserve">25#a型槽钢（异形弯曲） </t>
  </si>
  <si>
    <t>25#a型异型定制加工件）</t>
  </si>
  <si>
    <t>3.95</t>
  </si>
  <si>
    <t>25#a型槽钢弧形加工，开孔</t>
  </si>
  <si>
    <t xml:space="preserve">3.0mm钢板网 </t>
  </si>
  <si>
    <t>3.0mm</t>
  </si>
  <si>
    <t>392</t>
  </si>
  <si>
    <t>钢板原材3500元/t，加工+2000元/t，折算下来3mm钢板网价格约129.5元/m2，同意报价</t>
  </si>
  <si>
    <t>钢网裁剪折弯边，耗损1.2</t>
  </si>
  <si>
    <t>文化中心</t>
  </si>
  <si>
    <t>不锈钢地弹簧门 （含拉手）</t>
  </si>
  <si>
    <t xml:space="preserve">门扇边框：50*50*3热镀锌U型折弯钢板+1.2mm厚不锈钢板
玻璃：8Low-E双银+12Ar+8超白中空钢化玻璃
门框：L50*50*5热镀锌角钢桁架+木工板+1.2mm厚不锈钢板
</t>
  </si>
  <si>
    <t>57.337</t>
  </si>
  <si>
    <t>同意报价（含骨架、五金所有成品价）</t>
  </si>
  <si>
    <t>8Low-E双银+12Ar+8+1.14+8三超白夹胶中空钢化玻璃（异型）</t>
  </si>
  <si>
    <t>3992.64</t>
  </si>
  <si>
    <t>玻璃价格</t>
  </si>
  <si>
    <t>异型加工，含损耗1.2增加费用</t>
  </si>
  <si>
    <t>8Low-E双银+12Ar+8+1.14+8三超白夹胶防火中空钢化玻璃（异型）（异型）</t>
  </si>
  <si>
    <t>8+12A+8+1.14+8夹胶防火中空玻璃（异型）</t>
  </si>
  <si>
    <t>395.64</t>
  </si>
  <si>
    <t xml:space="preserve">1.5mm通长镀锌钢板(迎火面刷防火漆) </t>
  </si>
  <si>
    <t>2329.698</t>
  </si>
  <si>
    <t>103.79元/m2（施工未认可，施工单位认为加工及损耗等按2000元偏低（包括钢板原材料价格都偏低，建议执行询价。</t>
  </si>
  <si>
    <t>镀锌钢板原材价格3650元/t，按成品考虑加工费用及损耗为5650元/t，折算价格为44.35元/m2，防火漆为59.44元/m2，综合单价103.79元/m2</t>
  </si>
  <si>
    <t>8+1.52pvb+8双超白钢化夹胶玻璃</t>
  </si>
  <si>
    <t>8+1.52pvb+8双超白钢化夹胶玻璃（异型含铝合金边框）</t>
  </si>
  <si>
    <t>742.356</t>
  </si>
  <si>
    <t>含边框</t>
  </si>
  <si>
    <t>含损耗增加费用</t>
  </si>
  <si>
    <t>防火保温岩棉 50mm厚</t>
  </si>
  <si>
    <t>255</t>
  </si>
  <si>
    <t>按400元/m3折算</t>
  </si>
  <si>
    <t>外立面层间区域封堵，耐火性能2.0h</t>
  </si>
  <si>
    <t>铝合金固定窗+玻璃配置6Low-e+12+6</t>
  </si>
  <si>
    <t>含骨架、五金所有</t>
  </si>
  <si>
    <t xml:space="preserve">3mm通长镀锌钢板层间防火盖板 </t>
  </si>
  <si>
    <t>133.06元/m2（施工未认可，施工单位认为加工及损耗等按2000元偏低（包括钢板原材料价格都偏低，建议执行询价。</t>
  </si>
  <si>
    <t>镀锌钢板原材价格3650元/t，按成品考虑加工费用及损耗为5650元/t，折算价格为133.06元/m2，</t>
  </si>
  <si>
    <t>主材及异性加工费用，损耗1.2</t>
  </si>
  <si>
    <t>3.0铝单板异性加工费用</t>
  </si>
  <si>
    <t>铝单板异性加工费用</t>
  </si>
  <si>
    <t>异性加工费用，材料价格按照信息价执行，损耗1.2</t>
  </si>
  <si>
    <t>2.0铝单板异性加工费用</t>
  </si>
  <si>
    <t>施工综合报价为451元/m2，是否按报送价执行，需建设单位确认</t>
  </si>
  <si>
    <t>达州信息价271元/m2,未备注按图纸加工费用，成都信息价为345-650元/m2,包含图纸加工费用（属于厂商报价）。</t>
  </si>
  <si>
    <t>271信息价</t>
  </si>
  <si>
    <t>铝合金开启窗+玻璃配置6Low-e+12+6</t>
  </si>
  <si>
    <t>开启窗主型材采用：</t>
  </si>
  <si>
    <t>铝合金开启排烟窗+玻璃配置6Low-e+12+6</t>
  </si>
  <si>
    <t>电动开启窗主型材采用：</t>
  </si>
  <si>
    <t>铝合金开启排烟窗电动装置</t>
  </si>
  <si>
    <t>电动装置</t>
  </si>
  <si>
    <t>套</t>
  </si>
  <si>
    <t>建议执行报价</t>
  </si>
  <si>
    <t>9mm厚穿孔吸音板</t>
  </si>
  <si>
    <t>222.495</t>
  </si>
  <si>
    <t>优化成矿棉吸音板</t>
  </si>
  <si>
    <t>泡沫混凝土</t>
  </si>
  <si>
    <t>112.625</t>
  </si>
  <si>
    <t>武胜县宝鑫建材有限公司
6910111</t>
  </si>
  <si>
    <t>合川商混建材有限公司
18084908862</t>
  </si>
  <si>
    <t>钢质防火门</t>
  </si>
  <si>
    <t>丙级，红色</t>
  </si>
  <si>
    <t>6.305</t>
  </si>
  <si>
    <t>达州信息价未标注甲乙丙，仅标注钢质防火门324.5</t>
  </si>
  <si>
    <t>甲级，红色</t>
  </si>
  <si>
    <t>49.955</t>
  </si>
  <si>
    <t>乙级，红色</t>
  </si>
  <si>
    <t>17.072</t>
  </si>
  <si>
    <t>挤塑聚苯板</t>
  </si>
  <si>
    <t>35mm</t>
  </si>
  <si>
    <t>2352.785</t>
  </si>
  <si>
    <t>90mm</t>
  </si>
  <si>
    <t>9125.022</t>
  </si>
  <si>
    <t>岩棉板</t>
  </si>
  <si>
    <t>40mm</t>
  </si>
  <si>
    <t>45mm</t>
  </si>
  <si>
    <t>溢水槽成品篦子（含型材预埋件）</t>
  </si>
  <si>
    <t>400*400**50</t>
  </si>
  <si>
    <t>44.5</t>
  </si>
  <si>
    <t>重庆恒泰泳池有限公司
13667675022</t>
  </si>
  <si>
    <t>达州光大泳池有限公司
13982643880</t>
  </si>
  <si>
    <t>成都鎙泳池有限公司
13880330475</t>
  </si>
  <si>
    <t>询价90元/米，折合平方约520元/m2，同意报价</t>
  </si>
  <si>
    <t>硅酸钙板8+岩棉板90+硅酸钙板4保温防水一体化板（含铝合金专用挂件）</t>
  </si>
  <si>
    <t>广安皓钥广告装饰设计有限公司；杜晶；18582644706</t>
  </si>
  <si>
    <t>广安市广安区恒之足建材经营部；陈还恒；13696178163</t>
  </si>
  <si>
    <t>广安市广安区优品家建材经营部；王贵芳；18728668575</t>
  </si>
  <si>
    <t>含保温、防水一体板、成品铝合金挂件费用，定额仅计算人工安装费用</t>
  </si>
  <si>
    <t>体育器材</t>
  </si>
  <si>
    <t>数量</t>
  </si>
  <si>
    <t>参考图</t>
  </si>
  <si>
    <t>参数</t>
  </si>
  <si>
    <t>室内篮球架</t>
  </si>
  <si>
    <t>个</t>
  </si>
  <si>
    <t>体：2m*1m*60cm*40cm
箱体钢板厚度：3mm
伸臂长度：2.2m
伸臂：钢板拼接
副管钢材厚度：3mm
占地长度：3.5m
篮板：钢化玻璃</t>
  </si>
  <si>
    <t>广安天罡科技有限公司   罗：13975194134</t>
  </si>
  <si>
    <t>四川安信通智能科技有限公司  王：18508152233</t>
  </si>
  <si>
    <t>广安慧龙科技有限公司   李：15982638222</t>
  </si>
  <si>
    <t>含安装运输</t>
  </si>
  <si>
    <t>室外篮球架</t>
  </si>
  <si>
    <t>220圆管伸臂1.8米
副管厚度：2.5mm
占地长度：2.5m
篮板：钢化玻璃</t>
  </si>
  <si>
    <t>广安天罡科技有限公司</t>
  </si>
  <si>
    <t>四川安信通智能科技有限公司</t>
  </si>
  <si>
    <t>广安慧龙科技有限公司</t>
  </si>
  <si>
    <t>室外乒乓球桌</t>
  </si>
  <si>
    <t>张</t>
  </si>
  <si>
    <t xml:space="preserve">长2.74*宽1.52*高760
60圆管彩虹腿
厚度2mm
台面复合材料
</t>
  </si>
  <si>
    <t>室外羽毛球栏网</t>
  </si>
  <si>
    <t>副</t>
  </si>
  <si>
    <t>底座外壳ABS配重水泥
立柱采用42圆管
底座配有轮子可移动
100kg
带球网</t>
  </si>
  <si>
    <t>室外网球栏网</t>
  </si>
  <si>
    <t>8*8方管
厚2.5mm
静电喷塑
带球网</t>
  </si>
  <si>
    <t>网球场室外休息座椅</t>
  </si>
  <si>
    <t>组</t>
  </si>
  <si>
    <t>有靠背，遮阳棚
规格2020长*960宽*2000高
铝合金</t>
  </si>
  <si>
    <t>篮球、羽毛球场休息座椅</t>
  </si>
  <si>
    <t>铝合金长2米，宽40,高45</t>
  </si>
  <si>
    <t>主席台座椅</t>
  </si>
  <si>
    <t>1.1、座背海绵:采用冷发泡高回弹优质聚氨酷 (PU) 定型泡绵加防火材料经模具发泡一次成型，回弹性好，座感舒适，经久耐用 采用高密度冷发泡定型绵，舒适耐用，密度高达40 -50kg/m， 靠背尺寸680*440*80mm.坐垫尺寸：480*440*120mm. 需要满足GB/T 10802-2006《通用软质聚醚型聚氨酯泡沫塑料》检测标准，并提供对应的检测报告。                            
2、座背外板:优质多层板经模具热压成型(靠背板16MM 坐垫板12MM)多层底油密封，有效防止开裂，环保面漆精细饰面，座板带有吸音孔、能有效去除环境噪音。
3、面料:采用公共座椅专用高档优质麻绒布料，也可选用科技布、仿皮、西皮，环保皮料等。面料需要满足GB18401-2010《国家纺织产品基本安全技术规范》检测标准                                                                                                    
4、椅脚:采用重力设计，选用优质1.8mm冷轧钢冲压折边成型，并经打磨、抛光、除锈、磷化、静电喷粉、高温锔炉等工序处理，螺栓孔采用隐蔽设计，美观大方，脚架高60mm, 立柱220×80×40mm ,脚片尺寸317×76mm高度20mm士2mm，脚片设有6条凸起加强筋。需要符合HJ 2547-2016《环境标志产品技术要求 家具》检测标准，并提供对应的检测报告
5、扶手：扶手面采用高档榉木或橡木经多次抛光封漆处理，耐磨耐用，美观大方。42×8×2.3CM
6、回复机构：弹簧加阻尼回复机构，回复缓慢，回复噪音更小。 
7、侧板：采用优质密度板，面覆海绵和麻绒（布），采用内嵌式侧板设计,比传统外扣式更加稳固耐用、外敷海绵和扪布，触感柔和舒适。厚0.3cm
9、礼堂椅吸音：需要满足GB/T 20247-2006《声学 混响室吸声测量》检测标准，在频率为：100-160HZ中每座椅子平均吸音量不得少于0.25m³。并提供对应的检测报告 
10、礼堂椅成品需要满足QB/T 2602-2013《影剧院公共座椅》检测标准，并提供对应的检测报告</t>
  </si>
  <si>
    <t>固定座椅</t>
  </si>
  <si>
    <t xml:space="preserve">1、椅面类型：中靠背中空吹塑椅 
2、椅面材料：高密度聚乙烯
3、尺寸：宽：435mm 高：390mm 深：480mm
4、座椅采用高密度聚乙烯为原料，综合性能：符合《体育场馆公共座椅》(QB/T2601-2003)的规定。2)，颜色性能：选用进口色粉，电脑配色，色彩艳丽，色调轻快，座椅产生过程中，加入颜色稳定剂保证颜色持久亮丽，五年之内座椅色彩一致度达到95%.3)，力学性能：抗冲击，耐疲劳，高强度。经国际级质量监督检验中心检验合格，符合QB/T26012003标准，座椅静荷载1600N,10次，椅背静荷载760N,10次：座椅耐久性：椅面载荷950N,10万次，椅背载荷330N,10万次无损：椅面冲击高度：
240mm,10次：椅背冲击高度：330mm，角度48度，10次。
4)耐候性能：在+75C高温下72小时，无龟裂，斑点，气泡及明显变形等外观变化。在-40C低温下24小时，无局部变化，龟裂，斑点，气泡及明显变形等外观变化。5)，抗老化性能：选用进口抗老化剂和室外抗紫外线剂，符合国际标准GB/T16422.2一1999《塑料老化性能试验》标准，使座椅在室外使用5年之内座椅色彩一致度达到95%.6)，使用寿命：座椅整体使用寿命不低于10年。7)，座椅为中空吹塑联体椅，选用原包进口聚乙烯(PE)，采用吹塑工艺中空结构制作而成。座椅机械性能优越，强度高，抗冲击性，安全性，耐候性好，化学性能稳定，耐酸碱，抗静电，耐磨，憎水，颜色稳定。座椅整体设计按照人体工程学原理设计，经模具吹塑成型，具有美观舒适，安全，耐用，便于安装维护和管理等优点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</si>
</sst>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7">
    <font>
      <sz val="12"/>
      <name val="宋体"/>
      <charset val="134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ajor"/>
    </font>
    <font>
      <sz val="11"/>
      <name val="宋体"/>
      <charset val="134"/>
    </font>
    <font>
      <sz val="11"/>
      <name val="宋体"/>
      <charset val="0"/>
    </font>
    <font>
      <sz val="11"/>
      <color rgb="FFFF0000"/>
      <name val="宋体"/>
      <charset val="134"/>
      <scheme val="minor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/>
    <xf numFmtId="0" fontId="34" fillId="0" borderId="0"/>
  </cellStyleXfs>
  <cellXfs count="10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7" fontId="2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7" fontId="3" fillId="0" borderId="1" xfId="0" applyNumberFormat="1" applyFont="1" applyFill="1" applyBorder="1" applyAlignment="1">
      <alignment horizontal="center" vertical="center"/>
    </xf>
    <xf numFmtId="7" fontId="3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0" fillId="0" borderId="0" xfId="0" applyFont="1" applyFill="1"/>
    <xf numFmtId="0" fontId="0" fillId="0" borderId="0" xfId="0" applyFill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2" borderId="0" xfId="0" applyFill="1"/>
    <xf numFmtId="0" fontId="0" fillId="3" borderId="0" xfId="0" applyFont="1" applyFill="1"/>
    <xf numFmtId="0" fontId="0" fillId="2" borderId="0" xfId="0" applyFont="1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wrapText="1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2" borderId="1" xfId="0" applyFill="1" applyBorder="1"/>
    <xf numFmtId="0" fontId="0" fillId="0" borderId="0" xfId="0" applyBorder="1"/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4" xfId="0" applyFill="1" applyBorder="1"/>
    <xf numFmtId="0" fontId="0" fillId="0" borderId="1" xfId="0" applyFill="1" applyBorder="1" applyAlignment="1">
      <alignment horizont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177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0" fillId="2" borderId="0" xfId="0" applyFill="1" applyBorder="1"/>
    <xf numFmtId="0" fontId="0" fillId="2" borderId="4" xfId="0" applyFill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复件 线阵音响方案及报价 发给金钟曾总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14.png"/><Relationship Id="rId6" Type="http://schemas.openxmlformats.org/officeDocument/2006/relationships/image" Target="media/image13.png"/><Relationship Id="rId5" Type="http://schemas.openxmlformats.org/officeDocument/2006/relationships/image" Target="media/image12.png"/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398145</xdr:colOff>
      <xdr:row>3</xdr:row>
      <xdr:rowOff>27940</xdr:rowOff>
    </xdr:from>
    <xdr:to>
      <xdr:col>4</xdr:col>
      <xdr:colOff>1384300</xdr:colOff>
      <xdr:row>3</xdr:row>
      <xdr:rowOff>1502410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60495" y="1351280"/>
          <a:ext cx="986155" cy="147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154305</xdr:colOff>
      <xdr:row>4</xdr:row>
      <xdr:rowOff>45085</xdr:rowOff>
    </xdr:from>
    <xdr:to>
      <xdr:col>4</xdr:col>
      <xdr:colOff>1657350</xdr:colOff>
      <xdr:row>4</xdr:row>
      <xdr:rowOff>1065530</xdr:rowOff>
    </xdr:to>
    <xdr:pic>
      <xdr:nvPicPr>
        <xdr:cNvPr id="3" name="图片 1"/>
        <xdr:cNvPicPr>
          <a:picLocks noChangeAspect="1"/>
        </xdr:cNvPicPr>
      </xdr:nvPicPr>
      <xdr:blipFill>
        <a:blip r:embed="rId2"/>
        <a:srcRect l="766" r="-766"/>
        <a:stretch>
          <a:fillRect/>
        </a:stretch>
      </xdr:blipFill>
      <xdr:spPr>
        <a:xfrm>
          <a:off x="3716655" y="3019425"/>
          <a:ext cx="1503045" cy="1020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381000</xdr:colOff>
      <xdr:row>6</xdr:row>
      <xdr:rowOff>69850</xdr:rowOff>
    </xdr:from>
    <xdr:to>
      <xdr:col>4</xdr:col>
      <xdr:colOff>1263015</xdr:colOff>
      <xdr:row>6</xdr:row>
      <xdr:rowOff>1312545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t="5717"/>
        <a:stretch>
          <a:fillRect/>
        </a:stretch>
      </xdr:blipFill>
      <xdr:spPr>
        <a:xfrm>
          <a:off x="3943350" y="5774690"/>
          <a:ext cx="882015" cy="124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142875</xdr:colOff>
      <xdr:row>7</xdr:row>
      <xdr:rowOff>104775</xdr:rowOff>
    </xdr:from>
    <xdr:to>
      <xdr:col>4</xdr:col>
      <xdr:colOff>1461135</xdr:colOff>
      <xdr:row>7</xdr:row>
      <xdr:rowOff>1156970</xdr:rowOff>
    </xdr:to>
    <xdr:pic>
      <xdr:nvPicPr>
        <xdr:cNvPr id="5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05225" y="7384415"/>
          <a:ext cx="1318260" cy="1052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192405</xdr:colOff>
      <xdr:row>8</xdr:row>
      <xdr:rowOff>19050</xdr:rowOff>
    </xdr:from>
    <xdr:to>
      <xdr:col>4</xdr:col>
      <xdr:colOff>1311275</xdr:colOff>
      <xdr:row>8</xdr:row>
      <xdr:rowOff>901700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54755" y="8759190"/>
          <a:ext cx="111887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189230</xdr:colOff>
      <xdr:row>2</xdr:row>
      <xdr:rowOff>30480</xdr:rowOff>
    </xdr:from>
    <xdr:to>
      <xdr:col>4</xdr:col>
      <xdr:colOff>1518285</xdr:colOff>
      <xdr:row>3</xdr:row>
      <xdr:rowOff>1097280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51580" y="805180"/>
          <a:ext cx="1329055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106680</xdr:colOff>
      <xdr:row>5</xdr:row>
      <xdr:rowOff>19050</xdr:rowOff>
    </xdr:from>
    <xdr:to>
      <xdr:col>4</xdr:col>
      <xdr:colOff>1641475</xdr:colOff>
      <xdr:row>6</xdr:row>
      <xdr:rowOff>354965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69030" y="4530090"/>
          <a:ext cx="1534795" cy="1529715"/>
        </a:xfrm>
        <a:prstGeom prst="rect">
          <a:avLst/>
        </a:prstGeom>
      </xdr:spPr>
    </xdr:pic>
    <xdr:clientData/>
  </xdr:twoCellAnchor>
  <xdr:twoCellAnchor editAs="oneCell">
    <xdr:from>
      <xdr:col>4</xdr:col>
      <xdr:colOff>398145</xdr:colOff>
      <xdr:row>3</xdr:row>
      <xdr:rowOff>27940</xdr:rowOff>
    </xdr:from>
    <xdr:to>
      <xdr:col>4</xdr:col>
      <xdr:colOff>1384300</xdr:colOff>
      <xdr:row>3</xdr:row>
      <xdr:rowOff>1502410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60495" y="1351280"/>
          <a:ext cx="986155" cy="147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154305</xdr:colOff>
      <xdr:row>4</xdr:row>
      <xdr:rowOff>45085</xdr:rowOff>
    </xdr:from>
    <xdr:to>
      <xdr:col>4</xdr:col>
      <xdr:colOff>1657350</xdr:colOff>
      <xdr:row>4</xdr:row>
      <xdr:rowOff>1065530</xdr:rowOff>
    </xdr:to>
    <xdr:pic>
      <xdr:nvPicPr>
        <xdr:cNvPr id="10" name="图片 1"/>
        <xdr:cNvPicPr>
          <a:picLocks noChangeAspect="1"/>
        </xdr:cNvPicPr>
      </xdr:nvPicPr>
      <xdr:blipFill>
        <a:blip r:embed="rId2"/>
        <a:srcRect l="766" r="-766"/>
        <a:stretch>
          <a:fillRect/>
        </a:stretch>
      </xdr:blipFill>
      <xdr:spPr>
        <a:xfrm>
          <a:off x="3716655" y="3019425"/>
          <a:ext cx="1503045" cy="1020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381000</xdr:colOff>
      <xdr:row>6</xdr:row>
      <xdr:rowOff>69850</xdr:rowOff>
    </xdr:from>
    <xdr:to>
      <xdr:col>4</xdr:col>
      <xdr:colOff>1263015</xdr:colOff>
      <xdr:row>6</xdr:row>
      <xdr:rowOff>1312545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rcRect t="5717"/>
        <a:stretch>
          <a:fillRect/>
        </a:stretch>
      </xdr:blipFill>
      <xdr:spPr>
        <a:xfrm>
          <a:off x="3943350" y="5774690"/>
          <a:ext cx="882015" cy="124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142875</xdr:colOff>
      <xdr:row>7</xdr:row>
      <xdr:rowOff>104775</xdr:rowOff>
    </xdr:from>
    <xdr:to>
      <xdr:col>4</xdr:col>
      <xdr:colOff>1461135</xdr:colOff>
      <xdr:row>7</xdr:row>
      <xdr:rowOff>1156970</xdr:rowOff>
    </xdr:to>
    <xdr:pic>
      <xdr:nvPicPr>
        <xdr:cNvPr id="1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05225" y="7384415"/>
          <a:ext cx="1318260" cy="1052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192405</xdr:colOff>
      <xdr:row>8</xdr:row>
      <xdr:rowOff>19050</xdr:rowOff>
    </xdr:from>
    <xdr:to>
      <xdr:col>4</xdr:col>
      <xdr:colOff>1311275</xdr:colOff>
      <xdr:row>8</xdr:row>
      <xdr:rowOff>901700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54755" y="8759190"/>
          <a:ext cx="111887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189230</xdr:colOff>
      <xdr:row>2</xdr:row>
      <xdr:rowOff>30480</xdr:rowOff>
    </xdr:from>
    <xdr:to>
      <xdr:col>4</xdr:col>
      <xdr:colOff>1518285</xdr:colOff>
      <xdr:row>3</xdr:row>
      <xdr:rowOff>1097280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51580" y="805180"/>
          <a:ext cx="1329055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106680</xdr:colOff>
      <xdr:row>5</xdr:row>
      <xdr:rowOff>19050</xdr:rowOff>
    </xdr:from>
    <xdr:to>
      <xdr:col>4</xdr:col>
      <xdr:colOff>1641475</xdr:colOff>
      <xdr:row>6</xdr:row>
      <xdr:rowOff>354965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69030" y="4530090"/>
          <a:ext cx="1534795" cy="1529715"/>
        </a:xfrm>
        <a:prstGeom prst="rect">
          <a:avLst/>
        </a:prstGeom>
      </xdr:spPr>
    </xdr:pic>
    <xdr:clientData/>
  </xdr:twoCellAnchor>
  <xdr:twoCellAnchor editAs="oneCell">
    <xdr:from>
      <xdr:col>4</xdr:col>
      <xdr:colOff>398145</xdr:colOff>
      <xdr:row>4</xdr:row>
      <xdr:rowOff>27940</xdr:rowOff>
    </xdr:from>
    <xdr:to>
      <xdr:col>4</xdr:col>
      <xdr:colOff>1384300</xdr:colOff>
      <xdr:row>4</xdr:row>
      <xdr:rowOff>1502410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60495" y="3002280"/>
          <a:ext cx="986155" cy="1474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154305</xdr:colOff>
      <xdr:row>5</xdr:row>
      <xdr:rowOff>45085</xdr:rowOff>
    </xdr:from>
    <xdr:to>
      <xdr:col>4</xdr:col>
      <xdr:colOff>1657350</xdr:colOff>
      <xdr:row>5</xdr:row>
      <xdr:rowOff>1065530</xdr:rowOff>
    </xdr:to>
    <xdr:pic>
      <xdr:nvPicPr>
        <xdr:cNvPr id="17" name="图片 1"/>
        <xdr:cNvPicPr>
          <a:picLocks noChangeAspect="1"/>
        </xdr:cNvPicPr>
      </xdr:nvPicPr>
      <xdr:blipFill>
        <a:blip r:embed="rId2"/>
        <a:srcRect l="766" r="-766"/>
        <a:stretch>
          <a:fillRect/>
        </a:stretch>
      </xdr:blipFill>
      <xdr:spPr>
        <a:xfrm>
          <a:off x="3716655" y="4556125"/>
          <a:ext cx="1503045" cy="1020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381000</xdr:colOff>
      <xdr:row>7</xdr:row>
      <xdr:rowOff>69850</xdr:rowOff>
    </xdr:from>
    <xdr:to>
      <xdr:col>4</xdr:col>
      <xdr:colOff>1263015</xdr:colOff>
      <xdr:row>7</xdr:row>
      <xdr:rowOff>1312545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rcRect t="5717"/>
        <a:stretch>
          <a:fillRect/>
        </a:stretch>
      </xdr:blipFill>
      <xdr:spPr>
        <a:xfrm>
          <a:off x="3943350" y="7349490"/>
          <a:ext cx="882015" cy="124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142875</xdr:colOff>
      <xdr:row>8</xdr:row>
      <xdr:rowOff>104775</xdr:rowOff>
    </xdr:from>
    <xdr:to>
      <xdr:col>4</xdr:col>
      <xdr:colOff>1461135</xdr:colOff>
      <xdr:row>8</xdr:row>
      <xdr:rowOff>1156970</xdr:rowOff>
    </xdr:to>
    <xdr:pic>
      <xdr:nvPicPr>
        <xdr:cNvPr id="19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05225" y="8844915"/>
          <a:ext cx="1318260" cy="10521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192405</xdr:colOff>
      <xdr:row>9</xdr:row>
      <xdr:rowOff>19050</xdr:rowOff>
    </xdr:from>
    <xdr:to>
      <xdr:col>4</xdr:col>
      <xdr:colOff>1311275</xdr:colOff>
      <xdr:row>9</xdr:row>
      <xdr:rowOff>901700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54755" y="10016490"/>
          <a:ext cx="111887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189230</xdr:colOff>
      <xdr:row>3</xdr:row>
      <xdr:rowOff>30480</xdr:rowOff>
    </xdr:from>
    <xdr:to>
      <xdr:col>4</xdr:col>
      <xdr:colOff>1518285</xdr:colOff>
      <xdr:row>3</xdr:row>
      <xdr:rowOff>1611630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751580" y="1353820"/>
          <a:ext cx="1329055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106680</xdr:colOff>
      <xdr:row>6</xdr:row>
      <xdr:rowOff>19050</xdr:rowOff>
    </xdr:from>
    <xdr:to>
      <xdr:col>4</xdr:col>
      <xdr:colOff>1641475</xdr:colOff>
      <xdr:row>6</xdr:row>
      <xdr:rowOff>1548765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69030" y="5723890"/>
          <a:ext cx="1534795" cy="1529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32"/>
  <sheetViews>
    <sheetView zoomScale="90" zoomScaleNormal="90" topLeftCell="B1" workbookViewId="0">
      <pane ySplit="3" topLeftCell="A20" activePane="bottomLeft" state="frozen"/>
      <selection/>
      <selection pane="bottomLeft" activeCell="N30" sqref="N30"/>
    </sheetView>
  </sheetViews>
  <sheetFormatPr defaultColWidth="9" defaultRowHeight="14.25" customHeight="1"/>
  <cols>
    <col min="1" max="1" width="9" style="15" customWidth="1"/>
    <col min="2" max="2" width="20.8916666666667" style="15" customWidth="1"/>
    <col min="3" max="3" width="8.65833333333333" style="15" customWidth="1"/>
    <col min="4" max="4" width="10.9916666666667" style="15" customWidth="1"/>
    <col min="5" max="5" width="15.4416666666667" style="15" customWidth="1"/>
    <col min="6" max="6" width="11.8583333333333" style="15" customWidth="1"/>
    <col min="7" max="7" width="12.6583333333333" style="15" customWidth="1"/>
    <col min="8" max="8" width="10" style="15" customWidth="1"/>
    <col min="9" max="9" width="11.8833333333333" style="15" customWidth="1"/>
    <col min="10" max="10" width="12.425" style="15" customWidth="1"/>
    <col min="11" max="11" width="11.275" style="15" customWidth="1"/>
    <col min="12" max="12" width="20.775" style="15" customWidth="1"/>
    <col min="13" max="13" width="14.775" style="15" customWidth="1"/>
    <col min="14" max="14" width="27" style="15" customWidth="1"/>
    <col min="15" max="15" width="30.3333333333333" style="15" customWidth="1"/>
    <col min="16" max="16" width="44.575"/>
    <col min="17" max="17" width="12.8" style="93"/>
    <col min="32" max="32" width="12.6666666666667" style="15" customWidth="1"/>
  </cols>
  <sheetData>
    <row r="1" ht="55" customHeight="1" spans="1:32">
      <c r="A1" s="94" t="s">
        <v>0</v>
      </c>
      <c r="B1" s="94"/>
      <c r="C1" s="94"/>
      <c r="D1" s="94"/>
      <c r="E1" s="95"/>
      <c r="F1" s="95"/>
      <c r="G1" s="95"/>
      <c r="H1" s="95"/>
      <c r="I1" s="95"/>
      <c r="J1" s="95"/>
      <c r="K1" s="96"/>
      <c r="L1" s="96"/>
      <c r="M1" s="96"/>
      <c r="N1" s="95"/>
      <c r="O1" s="97"/>
      <c r="Q1" s="98"/>
    </row>
    <row r="2" ht="55" customHeight="1" spans="1:32">
      <c r="A2" s="94" t="s">
        <v>1</v>
      </c>
      <c r="B2" s="94"/>
      <c r="C2" s="94"/>
      <c r="D2" s="94"/>
      <c r="E2" s="96" t="s">
        <v>2</v>
      </c>
      <c r="F2" s="96"/>
      <c r="G2" s="96"/>
      <c r="H2" s="96"/>
      <c r="I2" s="96"/>
      <c r="J2" s="96"/>
      <c r="K2" s="96"/>
      <c r="L2" s="96"/>
      <c r="M2" s="96"/>
      <c r="N2" s="99" t="s">
        <v>3</v>
      </c>
      <c r="O2" s="100"/>
      <c r="Q2" s="98"/>
    </row>
    <row r="3" s="92" customFormat="1" ht="55" customHeight="1" spans="1:32">
      <c r="A3" s="94" t="s">
        <v>4</v>
      </c>
      <c r="B3" s="94" t="s">
        <v>5</v>
      </c>
      <c r="C3" s="94" t="s">
        <v>6</v>
      </c>
      <c r="D3" s="94" t="s">
        <v>7</v>
      </c>
      <c r="E3" s="96" t="s">
        <v>8</v>
      </c>
      <c r="F3" s="96" t="s">
        <v>9</v>
      </c>
      <c r="G3" s="96" t="s">
        <v>10</v>
      </c>
      <c r="H3" s="96" t="s">
        <v>9</v>
      </c>
      <c r="I3" s="96" t="s">
        <v>11</v>
      </c>
      <c r="J3" s="96" t="s">
        <v>9</v>
      </c>
      <c r="K3" s="96" t="s">
        <v>12</v>
      </c>
      <c r="L3" s="96" t="s">
        <v>13</v>
      </c>
      <c r="M3" s="96" t="s">
        <v>14</v>
      </c>
      <c r="N3" s="99"/>
      <c r="O3" s="100"/>
      <c r="Q3" s="98"/>
      <c r="AF3" s="101"/>
    </row>
    <row r="4" s="27" customFormat="1" ht="55" customHeight="1" spans="1:32">
      <c r="A4" s="81">
        <v>1</v>
      </c>
      <c r="B4" s="81" t="s">
        <v>15</v>
      </c>
      <c r="C4" s="81" t="s">
        <v>16</v>
      </c>
      <c r="D4" s="81">
        <v>20</v>
      </c>
      <c r="E4" s="81" t="s">
        <v>17</v>
      </c>
      <c r="F4" s="102">
        <v>54.7331109257715</v>
      </c>
      <c r="G4" s="81" t="s">
        <v>18</v>
      </c>
      <c r="H4" s="82">
        <v>60.2064220183486</v>
      </c>
      <c r="I4" s="81" t="s">
        <v>19</v>
      </c>
      <c r="J4" s="82">
        <v>65.0229357798165</v>
      </c>
      <c r="K4" s="86">
        <v>54.73</v>
      </c>
      <c r="L4" s="81" t="s">
        <v>20</v>
      </c>
      <c r="M4" s="86"/>
      <c r="N4" s="86"/>
      <c r="O4" s="103"/>
      <c r="Q4" s="104"/>
      <c r="AF4" s="103"/>
    </row>
    <row r="5" s="27" customFormat="1" ht="55" customHeight="1" spans="1:32">
      <c r="A5" s="81">
        <v>2</v>
      </c>
      <c r="B5" s="81" t="s">
        <v>21</v>
      </c>
      <c r="C5" s="81" t="s">
        <v>16</v>
      </c>
      <c r="D5" s="81">
        <f>4707.81-1500</f>
        <v>3207.81</v>
      </c>
      <c r="E5" s="81"/>
      <c r="F5" s="102">
        <v>65.6797331109258</v>
      </c>
      <c r="G5" s="81"/>
      <c r="H5" s="82">
        <v>72.2477064220184</v>
      </c>
      <c r="I5" s="81"/>
      <c r="J5" s="82">
        <v>78.0275229357798</v>
      </c>
      <c r="K5" s="86">
        <v>65.68</v>
      </c>
      <c r="L5" s="81" t="s">
        <v>20</v>
      </c>
      <c r="M5" s="86"/>
      <c r="N5" s="86"/>
      <c r="O5" s="103"/>
      <c r="Q5" s="104"/>
      <c r="AF5" s="103"/>
    </row>
    <row r="6" s="27" customFormat="1" ht="55" customHeight="1" spans="1:32">
      <c r="A6" s="81">
        <v>3</v>
      </c>
      <c r="B6" s="81" t="s">
        <v>22</v>
      </c>
      <c r="C6" s="81" t="s">
        <v>16</v>
      </c>
      <c r="D6" s="81" t="s">
        <v>23</v>
      </c>
      <c r="E6" s="81"/>
      <c r="F6" s="82">
        <v>109.466221851543</v>
      </c>
      <c r="G6" s="81"/>
      <c r="H6" s="82">
        <v>120.412844036697</v>
      </c>
      <c r="I6" s="81"/>
      <c r="J6" s="82">
        <v>130.045871559633</v>
      </c>
      <c r="K6" s="81">
        <v>109.47</v>
      </c>
      <c r="L6" s="81" t="s">
        <v>20</v>
      </c>
      <c r="M6" s="81"/>
      <c r="N6" s="86"/>
      <c r="O6" s="103"/>
      <c r="Q6" s="104"/>
      <c r="AF6" s="103"/>
    </row>
    <row r="7" s="27" customFormat="1" ht="55" customHeight="1" spans="1:32">
      <c r="A7" s="81">
        <v>4</v>
      </c>
      <c r="B7" s="81" t="s">
        <v>24</v>
      </c>
      <c r="C7" s="81" t="s">
        <v>16</v>
      </c>
      <c r="D7" s="81" t="s">
        <v>25</v>
      </c>
      <c r="E7" s="81"/>
      <c r="F7" s="102">
        <v>109.466221851543</v>
      </c>
      <c r="G7" s="81"/>
      <c r="H7" s="82">
        <v>120.412844036697</v>
      </c>
      <c r="I7" s="81"/>
      <c r="J7" s="82">
        <v>130.045871559633</v>
      </c>
      <c r="K7" s="86">
        <v>109.47</v>
      </c>
      <c r="L7" s="81" t="s">
        <v>26</v>
      </c>
      <c r="M7" s="86"/>
      <c r="N7" s="86"/>
      <c r="O7" s="103"/>
      <c r="Q7" s="104"/>
      <c r="AF7" s="103"/>
    </row>
    <row r="8" s="27" customFormat="1" ht="55" customHeight="1" spans="1:32">
      <c r="A8" s="81">
        <v>5</v>
      </c>
      <c r="B8" s="81" t="s">
        <v>27</v>
      </c>
      <c r="C8" s="81" t="s">
        <v>16</v>
      </c>
      <c r="D8" s="81" t="s">
        <v>28</v>
      </c>
      <c r="E8" s="81" t="s">
        <v>29</v>
      </c>
      <c r="F8" s="82">
        <v>72.977481234362</v>
      </c>
      <c r="G8" s="81" t="s">
        <v>30</v>
      </c>
      <c r="H8" s="82">
        <v>80.2752293577982</v>
      </c>
      <c r="I8" s="81" t="s">
        <v>31</v>
      </c>
      <c r="J8" s="82">
        <v>86.697247706422</v>
      </c>
      <c r="K8" s="81">
        <v>72.98</v>
      </c>
      <c r="L8" s="81" t="s">
        <v>32</v>
      </c>
      <c r="M8" s="81"/>
      <c r="N8" s="86"/>
      <c r="O8" s="103"/>
      <c r="Q8" s="104"/>
      <c r="AF8" s="103"/>
    </row>
    <row r="9" s="27" customFormat="1" ht="55" customHeight="1" spans="1:32">
      <c r="A9" s="81">
        <v>6</v>
      </c>
      <c r="B9" s="81" t="s">
        <v>33</v>
      </c>
      <c r="C9" s="81" t="s">
        <v>16</v>
      </c>
      <c r="D9" s="81">
        <v>100</v>
      </c>
      <c r="E9" s="81"/>
      <c r="F9" s="102">
        <v>93.8281901584654</v>
      </c>
      <c r="G9" s="81"/>
      <c r="H9" s="82">
        <v>103.211009174312</v>
      </c>
      <c r="I9" s="81"/>
      <c r="J9" s="82">
        <v>111.467889908257</v>
      </c>
      <c r="K9" s="86">
        <v>80</v>
      </c>
      <c r="L9" s="81" t="s">
        <v>34</v>
      </c>
      <c r="M9" s="86"/>
      <c r="N9" s="86"/>
      <c r="O9" s="103"/>
      <c r="Q9" s="104"/>
      <c r="AF9" s="103"/>
    </row>
    <row r="10" s="27" customFormat="1" ht="55" customHeight="1" spans="1:32">
      <c r="A10" s="81">
        <v>7</v>
      </c>
      <c r="B10" s="81" t="s">
        <v>35</v>
      </c>
      <c r="C10" s="81" t="s">
        <v>16</v>
      </c>
      <c r="D10" s="81">
        <v>200</v>
      </c>
      <c r="E10" s="81"/>
      <c r="F10" s="102">
        <v>72.977481234362</v>
      </c>
      <c r="G10" s="81"/>
      <c r="H10" s="82">
        <v>80.2752293577982</v>
      </c>
      <c r="I10" s="81"/>
      <c r="J10" s="82">
        <v>86.697247706422</v>
      </c>
      <c r="K10" s="86">
        <v>72.98</v>
      </c>
      <c r="L10" s="81" t="s">
        <v>32</v>
      </c>
      <c r="M10" s="86"/>
      <c r="N10" s="86"/>
      <c r="O10" s="103"/>
      <c r="Q10" s="104"/>
      <c r="AF10" s="103"/>
    </row>
    <row r="11" s="27" customFormat="1" ht="55" customHeight="1" spans="1:32">
      <c r="A11" s="81">
        <v>8</v>
      </c>
      <c r="B11" s="81" t="s">
        <v>36</v>
      </c>
      <c r="C11" s="81" t="s">
        <v>16</v>
      </c>
      <c r="D11" s="81">
        <v>1500</v>
      </c>
      <c r="E11" s="81"/>
      <c r="F11" s="102">
        <v>109.466221851543</v>
      </c>
      <c r="G11" s="81"/>
      <c r="H11" s="82">
        <v>120.412844036697</v>
      </c>
      <c r="I11" s="81"/>
      <c r="J11" s="82">
        <v>130.045871559633</v>
      </c>
      <c r="K11" s="86">
        <v>109.47</v>
      </c>
      <c r="L11" s="81" t="s">
        <v>32</v>
      </c>
      <c r="M11" s="86"/>
      <c r="N11" s="86"/>
      <c r="O11" s="103"/>
      <c r="Q11" s="104"/>
      <c r="AF11" s="103"/>
    </row>
    <row r="12" s="27" customFormat="1" ht="55" customHeight="1" spans="1:32">
      <c r="A12" s="81">
        <v>9</v>
      </c>
      <c r="B12" s="81" t="s">
        <v>37</v>
      </c>
      <c r="C12" s="81" t="s">
        <v>16</v>
      </c>
      <c r="D12" s="81" t="s">
        <v>38</v>
      </c>
      <c r="E12" s="81"/>
      <c r="F12" s="82">
        <v>182.443703085905</v>
      </c>
      <c r="G12" s="81"/>
      <c r="H12" s="82">
        <v>200.688073394495</v>
      </c>
      <c r="I12" s="81"/>
      <c r="J12" s="82">
        <v>216.743119266055</v>
      </c>
      <c r="K12" s="81">
        <v>182.44</v>
      </c>
      <c r="L12" s="81" t="s">
        <v>32</v>
      </c>
      <c r="M12" s="81"/>
      <c r="N12" s="86"/>
      <c r="O12" s="103"/>
      <c r="Q12" s="104"/>
      <c r="AF12" s="103"/>
    </row>
    <row r="13" s="27" customFormat="1" ht="55" customHeight="1" spans="1:32">
      <c r="A13" s="81">
        <v>10</v>
      </c>
      <c r="B13" s="81" t="s">
        <v>39</v>
      </c>
      <c r="C13" s="81" t="s">
        <v>16</v>
      </c>
      <c r="D13" s="81" t="s">
        <v>40</v>
      </c>
      <c r="E13" s="81"/>
      <c r="F13" s="82">
        <v>182.443703085905</v>
      </c>
      <c r="G13" s="81"/>
      <c r="H13" s="82">
        <v>200.688073394495</v>
      </c>
      <c r="I13" s="81"/>
      <c r="J13" s="82">
        <v>216.743119266055</v>
      </c>
      <c r="K13" s="81">
        <v>182.44</v>
      </c>
      <c r="L13" s="81" t="s">
        <v>32</v>
      </c>
      <c r="M13" s="81"/>
      <c r="N13" s="86"/>
      <c r="O13" s="103"/>
      <c r="Q13" s="104"/>
      <c r="AF13" s="103"/>
    </row>
    <row r="14" s="27" customFormat="1" ht="55" customHeight="1" spans="1:32">
      <c r="A14" s="81">
        <v>11</v>
      </c>
      <c r="B14" s="81" t="s">
        <v>41</v>
      </c>
      <c r="C14" s="81" t="s">
        <v>16</v>
      </c>
      <c r="D14" s="81">
        <v>100</v>
      </c>
      <c r="E14" s="81"/>
      <c r="F14" s="102">
        <v>192.869057547957</v>
      </c>
      <c r="G14" s="81"/>
      <c r="H14" s="82">
        <v>212.155963302752</v>
      </c>
      <c r="I14" s="81"/>
      <c r="J14" s="82">
        <v>229.128440366972</v>
      </c>
      <c r="K14" s="86">
        <v>192.87</v>
      </c>
      <c r="L14" s="81" t="s">
        <v>32</v>
      </c>
      <c r="M14" s="86"/>
      <c r="N14" s="86"/>
      <c r="O14" s="103"/>
      <c r="Q14" s="104"/>
      <c r="AF14" s="103"/>
    </row>
    <row r="15" s="27" customFormat="1" ht="55" customHeight="1" spans="1:32">
      <c r="A15" s="81">
        <v>12</v>
      </c>
      <c r="B15" s="81" t="s">
        <v>42</v>
      </c>
      <c r="C15" s="81" t="s">
        <v>43</v>
      </c>
      <c r="D15" s="81">
        <v>310</v>
      </c>
      <c r="E15" s="81"/>
      <c r="F15" s="102">
        <v>152.210175145955</v>
      </c>
      <c r="G15" s="81"/>
      <c r="H15" s="82">
        <v>167.43119266055</v>
      </c>
      <c r="I15" s="81"/>
      <c r="J15" s="82">
        <v>180.825688073395</v>
      </c>
      <c r="K15" s="86">
        <v>152.21</v>
      </c>
      <c r="L15" s="81" t="s">
        <v>44</v>
      </c>
      <c r="M15" s="86"/>
      <c r="N15" s="86"/>
      <c r="O15" s="103"/>
      <c r="Q15" s="104"/>
      <c r="AF15" s="103"/>
    </row>
    <row r="16" s="27" customFormat="1" ht="55" customHeight="1" spans="1:32">
      <c r="A16" s="81">
        <v>13</v>
      </c>
      <c r="B16" s="81" t="s">
        <v>45</v>
      </c>
      <c r="C16" s="81" t="s">
        <v>43</v>
      </c>
      <c r="D16" s="81">
        <v>58</v>
      </c>
      <c r="E16" s="81"/>
      <c r="F16" s="102">
        <v>205.379482902419</v>
      </c>
      <c r="G16" s="81"/>
      <c r="H16" s="82">
        <v>225.917431192661</v>
      </c>
      <c r="I16" s="81"/>
      <c r="J16" s="82">
        <v>243.990825688073</v>
      </c>
      <c r="K16" s="86">
        <v>205.38</v>
      </c>
      <c r="L16" s="81" t="s">
        <v>44</v>
      </c>
      <c r="M16" s="86"/>
      <c r="N16" s="86"/>
      <c r="O16" s="103"/>
      <c r="Q16" s="104"/>
      <c r="AF16" s="103"/>
    </row>
    <row r="17" s="27" customFormat="1" ht="55" customHeight="1" spans="1:32">
      <c r="A17" s="81">
        <v>14</v>
      </c>
      <c r="B17" s="81" t="s">
        <v>46</v>
      </c>
      <c r="C17" s="81" t="s">
        <v>43</v>
      </c>
      <c r="D17" s="81">
        <v>75</v>
      </c>
      <c r="E17" s="81"/>
      <c r="F17" s="102">
        <v>266.889074228524</v>
      </c>
      <c r="G17" s="81"/>
      <c r="H17" s="82">
        <v>293.577981651376</v>
      </c>
      <c r="I17" s="81"/>
      <c r="J17" s="82">
        <v>317.064220183486</v>
      </c>
      <c r="K17" s="86">
        <v>266.39</v>
      </c>
      <c r="L17" s="81" t="s">
        <v>44</v>
      </c>
      <c r="M17" s="86"/>
      <c r="N17" s="86"/>
      <c r="O17" s="103"/>
      <c r="Q17" s="104"/>
      <c r="AF17" s="103"/>
    </row>
    <row r="18" s="27" customFormat="1" ht="55" customHeight="1" spans="1:32">
      <c r="A18" s="81">
        <v>15</v>
      </c>
      <c r="B18" s="81" t="s">
        <v>47</v>
      </c>
      <c r="C18" s="81" t="s">
        <v>43</v>
      </c>
      <c r="D18" s="81">
        <v>46</v>
      </c>
      <c r="E18" s="81"/>
      <c r="F18" s="102">
        <v>401.376146788991</v>
      </c>
      <c r="G18" s="81"/>
      <c r="H18" s="82">
        <v>441.51376146789</v>
      </c>
      <c r="I18" s="81"/>
      <c r="J18" s="82">
        <v>476.834862385321</v>
      </c>
      <c r="K18" s="86">
        <v>401.39</v>
      </c>
      <c r="L18" s="81" t="s">
        <v>44</v>
      </c>
      <c r="M18" s="86"/>
      <c r="N18" s="86"/>
      <c r="O18" s="103"/>
      <c r="Q18" s="104"/>
      <c r="AF18" s="103"/>
    </row>
    <row r="19" s="27" customFormat="1" ht="55" customHeight="1" spans="1:32">
      <c r="A19" s="96">
        <v>16</v>
      </c>
      <c r="B19" s="81" t="s">
        <v>48</v>
      </c>
      <c r="C19" s="81" t="s">
        <v>49</v>
      </c>
      <c r="D19" s="81">
        <v>20</v>
      </c>
      <c r="E19" s="81"/>
      <c r="F19" s="102">
        <v>175.145954962469</v>
      </c>
      <c r="G19" s="81"/>
      <c r="H19" s="82">
        <v>192.660550458716</v>
      </c>
      <c r="I19" s="81"/>
      <c r="J19" s="82">
        <v>208.073394495413</v>
      </c>
      <c r="K19" s="86">
        <v>175.15</v>
      </c>
      <c r="L19" s="81" t="s">
        <v>44</v>
      </c>
      <c r="M19" s="86"/>
      <c r="N19" s="86"/>
      <c r="O19" s="103"/>
      <c r="Q19" s="104"/>
      <c r="AF19" s="103"/>
    </row>
    <row r="20" s="27" customFormat="1" ht="55" customHeight="1" spans="1:32">
      <c r="A20" s="96">
        <v>17</v>
      </c>
      <c r="B20" s="81" t="s">
        <v>50</v>
      </c>
      <c r="C20" s="81" t="s">
        <v>49</v>
      </c>
      <c r="D20" s="81">
        <v>15</v>
      </c>
      <c r="E20" s="81"/>
      <c r="F20" s="102">
        <v>195.996663886572</v>
      </c>
      <c r="G20" s="81"/>
      <c r="H20" s="82">
        <v>215.596330275229</v>
      </c>
      <c r="I20" s="81"/>
      <c r="J20" s="82">
        <v>232.844036697248</v>
      </c>
      <c r="K20" s="86">
        <v>196</v>
      </c>
      <c r="L20" s="81" t="s">
        <v>44</v>
      </c>
      <c r="M20" s="86"/>
      <c r="N20" s="86"/>
      <c r="O20" s="103"/>
      <c r="Q20" s="104"/>
      <c r="AF20" s="103"/>
    </row>
    <row r="21" s="27" customFormat="1" ht="55" customHeight="1" spans="1:32">
      <c r="A21" s="96">
        <v>18</v>
      </c>
      <c r="B21" s="81" t="s">
        <v>51</v>
      </c>
      <c r="C21" s="81" t="s">
        <v>49</v>
      </c>
      <c r="D21" s="81">
        <v>10</v>
      </c>
      <c r="E21" s="81"/>
      <c r="F21" s="102">
        <v>256.463719766472</v>
      </c>
      <c r="G21" s="81"/>
      <c r="H21" s="82">
        <v>282.110091743119</v>
      </c>
      <c r="I21" s="81"/>
      <c r="J21" s="82">
        <v>304.678899082569</v>
      </c>
      <c r="K21" s="86">
        <v>256.46</v>
      </c>
      <c r="L21" s="81" t="s">
        <v>44</v>
      </c>
      <c r="M21" s="86"/>
      <c r="N21" s="86"/>
      <c r="O21" s="103"/>
      <c r="Q21" s="104"/>
      <c r="AF21" s="103"/>
    </row>
    <row r="22" ht="55" customHeight="1" spans="1:32">
      <c r="A22" s="94" t="s">
        <v>52</v>
      </c>
      <c r="B22" s="94"/>
      <c r="C22" s="94"/>
      <c r="D22" s="94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7"/>
    </row>
    <row r="23" s="27" customFormat="1" ht="68" customHeight="1" spans="1:32">
      <c r="A23" s="86">
        <v>19</v>
      </c>
      <c r="B23" s="81" t="s">
        <v>53</v>
      </c>
      <c r="C23" s="81" t="s">
        <v>16</v>
      </c>
      <c r="D23" s="81">
        <v>210.222</v>
      </c>
      <c r="E23" s="81" t="s">
        <v>54</v>
      </c>
      <c r="F23" s="86">
        <v>76.99</v>
      </c>
      <c r="G23" s="81" t="s">
        <v>55</v>
      </c>
      <c r="H23" s="86">
        <v>80</v>
      </c>
      <c r="I23" s="81" t="s">
        <v>56</v>
      </c>
      <c r="J23" s="86">
        <v>90</v>
      </c>
      <c r="K23" s="86">
        <v>76.99</v>
      </c>
      <c r="L23" s="81" t="s">
        <v>57</v>
      </c>
      <c r="M23" s="86"/>
      <c r="N23" s="86"/>
      <c r="O23" s="103"/>
      <c r="Q23" s="104"/>
      <c r="AF23" s="103"/>
    </row>
    <row r="24" s="27" customFormat="1" ht="60" customHeight="1" spans="1:32">
      <c r="A24" s="86">
        <v>20</v>
      </c>
      <c r="B24" s="81" t="s">
        <v>58</v>
      </c>
      <c r="C24" s="81" t="s">
        <v>16</v>
      </c>
      <c r="D24" s="81">
        <v>809.822</v>
      </c>
      <c r="E24" s="81" t="s">
        <v>54</v>
      </c>
      <c r="F24" s="86">
        <v>350</v>
      </c>
      <c r="G24" s="81" t="s">
        <v>55</v>
      </c>
      <c r="H24" s="86">
        <v>360</v>
      </c>
      <c r="I24" s="81" t="s">
        <v>56</v>
      </c>
      <c r="J24" s="86">
        <v>370</v>
      </c>
      <c r="K24" s="86">
        <v>350</v>
      </c>
      <c r="L24" s="81" t="s">
        <v>32</v>
      </c>
      <c r="M24" s="86"/>
      <c r="N24" s="86"/>
      <c r="O24" s="103"/>
      <c r="Q24" s="104"/>
      <c r="AF24" s="103"/>
    </row>
    <row r="25" s="27" customFormat="1" ht="70" customHeight="1" spans="1:32">
      <c r="A25" s="86">
        <v>21</v>
      </c>
      <c r="B25" s="81" t="s">
        <v>59</v>
      </c>
      <c r="C25" s="81" t="s">
        <v>16</v>
      </c>
      <c r="D25" s="81">
        <v>5460.774</v>
      </c>
      <c r="E25" s="81" t="s">
        <v>54</v>
      </c>
      <c r="F25" s="86">
        <v>70</v>
      </c>
      <c r="G25" s="81" t="s">
        <v>55</v>
      </c>
      <c r="H25" s="86">
        <v>80</v>
      </c>
      <c r="I25" s="81" t="s">
        <v>56</v>
      </c>
      <c r="J25" s="86">
        <v>100</v>
      </c>
      <c r="K25" s="86">
        <v>70</v>
      </c>
      <c r="L25" s="81" t="s">
        <v>57</v>
      </c>
      <c r="M25" s="86"/>
      <c r="N25" s="86"/>
      <c r="O25" s="103"/>
      <c r="Q25" s="104"/>
      <c r="AF25" s="103"/>
    </row>
    <row r="26" s="27" customFormat="1" ht="75" customHeight="1" spans="1:32">
      <c r="A26" s="86">
        <v>22</v>
      </c>
      <c r="B26" s="81" t="s">
        <v>60</v>
      </c>
      <c r="C26" s="81" t="s">
        <v>16</v>
      </c>
      <c r="D26" s="81">
        <v>464.814</v>
      </c>
      <c r="E26" s="81" t="s">
        <v>54</v>
      </c>
      <c r="F26" s="86">
        <v>76.99</v>
      </c>
      <c r="G26" s="81" t="s">
        <v>55</v>
      </c>
      <c r="H26" s="86">
        <v>80</v>
      </c>
      <c r="I26" s="81" t="s">
        <v>56</v>
      </c>
      <c r="J26" s="86">
        <v>90</v>
      </c>
      <c r="K26" s="86">
        <v>76.99</v>
      </c>
      <c r="L26" s="81" t="s">
        <v>57</v>
      </c>
      <c r="M26" s="86"/>
      <c r="N26" s="86"/>
      <c r="O26" s="103"/>
      <c r="Q26" s="104"/>
      <c r="AF26" s="103"/>
    </row>
    <row r="27" s="27" customFormat="1" ht="74" customHeight="1" spans="1:32">
      <c r="A27" s="86">
        <v>23</v>
      </c>
      <c r="B27" s="81" t="s">
        <v>61</v>
      </c>
      <c r="C27" s="81" t="s">
        <v>16</v>
      </c>
      <c r="D27" s="81">
        <v>1897.404</v>
      </c>
      <c r="E27" s="81" t="s">
        <v>54</v>
      </c>
      <c r="F27" s="86">
        <v>76.99</v>
      </c>
      <c r="G27" s="81" t="s">
        <v>55</v>
      </c>
      <c r="H27" s="86">
        <v>80</v>
      </c>
      <c r="I27" s="81" t="s">
        <v>56</v>
      </c>
      <c r="J27" s="86">
        <v>90</v>
      </c>
      <c r="K27" s="86">
        <v>76.99</v>
      </c>
      <c r="L27" s="81" t="s">
        <v>57</v>
      </c>
      <c r="M27" s="86"/>
      <c r="N27" s="86"/>
      <c r="O27" s="103"/>
      <c r="Q27" s="104"/>
      <c r="AF27" s="103"/>
    </row>
    <row r="28" s="27" customFormat="1" ht="72" customHeight="1" spans="1:32">
      <c r="A28" s="105">
        <v>24</v>
      </c>
      <c r="B28" s="86" t="s">
        <v>62</v>
      </c>
      <c r="C28" s="86" t="s">
        <v>16</v>
      </c>
      <c r="D28" s="86">
        <v>2500</v>
      </c>
      <c r="E28" s="81" t="s">
        <v>63</v>
      </c>
      <c r="F28" s="86">
        <v>90</v>
      </c>
      <c r="G28" s="81" t="s">
        <v>64</v>
      </c>
      <c r="H28" s="86">
        <v>92</v>
      </c>
      <c r="I28" s="81" t="s">
        <v>65</v>
      </c>
      <c r="J28" s="86">
        <v>95</v>
      </c>
      <c r="K28" s="86">
        <v>86</v>
      </c>
      <c r="L28" s="27" t="str">
        <f>_xlfn.DISPIMG("ID_55C3B09FB21A4718A51CCE357067E616",1)</f>
        <v>=DISPIMG("ID_55C3B09FB21A4718A51CCE357067E616",1)</v>
      </c>
      <c r="M28" s="86"/>
      <c r="N28" s="86"/>
      <c r="O28" s="27"/>
      <c r="Q28" s="104"/>
      <c r="AF28" s="103"/>
    </row>
    <row r="29" s="27" customFormat="1" ht="78" customHeight="1" spans="1:32">
      <c r="A29" s="105">
        <v>25</v>
      </c>
      <c r="B29" s="81" t="s">
        <v>66</v>
      </c>
      <c r="C29" s="81" t="s">
        <v>16</v>
      </c>
      <c r="D29" s="81">
        <v>1268.5</v>
      </c>
      <c r="E29" s="81" t="s">
        <v>67</v>
      </c>
      <c r="F29" s="86">
        <v>105</v>
      </c>
      <c r="G29" s="81" t="s">
        <v>68</v>
      </c>
      <c r="H29" s="86">
        <v>110</v>
      </c>
      <c r="I29" s="81" t="s">
        <v>69</v>
      </c>
      <c r="J29" s="86">
        <v>110</v>
      </c>
      <c r="K29" s="86">
        <v>105</v>
      </c>
      <c r="L29" s="27" t="str">
        <f>_xlfn.DISPIMG("ID_9358B1B7F24B42D4BFC20931B9011932",1)</f>
        <v>=DISPIMG("ID_9358B1B7F24B42D4BFC20931B9011932",1)</v>
      </c>
      <c r="M29" s="86"/>
      <c r="N29" s="86" t="str">
        <f>_xlfn.DISPIMG("ID_B491E85889F94CAEBA969EFA63A487A1",1)</f>
        <v>=DISPIMG("ID_B491E85889F94CAEBA969EFA63A487A1",1)</v>
      </c>
      <c r="O29" s="103"/>
      <c r="P29" s="27"/>
      <c r="Q29" s="104"/>
      <c r="AF29" s="103">
        <f>98*0.87</f>
        <v>85.26</v>
      </c>
    </row>
    <row r="30" s="27" customFormat="1" ht="55" customHeight="1" spans="1:32">
      <c r="A30" s="105">
        <v>26</v>
      </c>
      <c r="B30" s="81" t="s">
        <v>70</v>
      </c>
      <c r="C30" s="81" t="s">
        <v>16</v>
      </c>
      <c r="D30" s="81">
        <v>78.3</v>
      </c>
      <c r="E30" s="38" t="s">
        <v>71</v>
      </c>
      <c r="F30" s="86">
        <v>700</v>
      </c>
      <c r="G30" s="38" t="s">
        <v>72</v>
      </c>
      <c r="H30" s="86">
        <v>700</v>
      </c>
      <c r="I30" s="38" t="s">
        <v>73</v>
      </c>
      <c r="J30" s="86">
        <v>750</v>
      </c>
      <c r="K30" s="86">
        <v>700</v>
      </c>
      <c r="L30" s="86"/>
      <c r="M30" s="86"/>
      <c r="N30" s="86" t="str">
        <f>_xlfn.DISPIMG("ID_492E3B715C0341F2B0720FAEB867988B",1)</f>
        <v>=DISPIMG("ID_492E3B715C0341F2B0720FAEB867988B",1)</v>
      </c>
      <c r="O30" s="103"/>
      <c r="Q30" s="104"/>
      <c r="AF30" s="103">
        <v>98</v>
      </c>
    </row>
    <row r="31" s="27" customFormat="1" ht="72" customHeight="1" spans="1:32">
      <c r="A31" s="105">
        <v>27</v>
      </c>
      <c r="B31" s="81" t="s">
        <v>74</v>
      </c>
      <c r="C31" s="81" t="s">
        <v>75</v>
      </c>
      <c r="D31" s="81">
        <v>7.54</v>
      </c>
      <c r="E31" s="81" t="s">
        <v>76</v>
      </c>
      <c r="F31" s="86">
        <v>1400</v>
      </c>
      <c r="G31" s="81" t="s">
        <v>77</v>
      </c>
      <c r="H31" s="86">
        <v>1450</v>
      </c>
      <c r="I31" s="81" t="s">
        <v>78</v>
      </c>
      <c r="J31" s="86">
        <v>1400</v>
      </c>
      <c r="K31" s="86">
        <v>1400</v>
      </c>
      <c r="L31" s="27" t="str">
        <f>_xlfn.DISPIMG("ID_8DD4F3FE47B942929E1587035AA68595",1)</f>
        <v>=DISPIMG("ID_8DD4F3FE47B942929E1587035AA68595",1)</v>
      </c>
      <c r="M31" s="86"/>
      <c r="N31" s="81"/>
      <c r="O31" s="27"/>
      <c r="Q31" s="104"/>
      <c r="AF31" s="103">
        <v>87</v>
      </c>
    </row>
    <row r="32" s="29" customFormat="1" ht="84" customHeight="1" spans="1:32">
      <c r="A32" s="105">
        <v>28</v>
      </c>
      <c r="B32" s="81" t="s">
        <v>79</v>
      </c>
      <c r="C32" s="81" t="s">
        <v>16</v>
      </c>
      <c r="D32" s="81">
        <v>350</v>
      </c>
      <c r="E32" s="38" t="s">
        <v>71</v>
      </c>
      <c r="F32" s="106">
        <v>600</v>
      </c>
      <c r="G32" s="38" t="s">
        <v>72</v>
      </c>
      <c r="H32" s="44">
        <v>610</v>
      </c>
      <c r="I32" s="38" t="s">
        <v>73</v>
      </c>
      <c r="J32" s="44">
        <v>700</v>
      </c>
      <c r="K32" s="44">
        <v>600</v>
      </c>
      <c r="L32" s="107" t="str">
        <f>_xlfn.DISPIMG("ID_5242E6A62E864D04B87325C39507934C",1)</f>
        <v>=DISPIMG("ID_5242E6A62E864D04B87325C39507934C",1)</v>
      </c>
      <c r="M32" s="44"/>
      <c r="N32" s="38"/>
      <c r="O32" s="103"/>
      <c r="Q32" s="104"/>
      <c r="AF32" s="103"/>
    </row>
  </sheetData>
  <mergeCells count="15">
    <mergeCell ref="A1:N1"/>
    <mergeCell ref="A2:D2"/>
    <mergeCell ref="E2:M2"/>
    <mergeCell ref="A22:N22"/>
    <mergeCell ref="E4:E7"/>
    <mergeCell ref="E8:E14"/>
    <mergeCell ref="E15:E21"/>
    <mergeCell ref="G4:G7"/>
    <mergeCell ref="G8:G14"/>
    <mergeCell ref="G15:G21"/>
    <mergeCell ref="I4:I7"/>
    <mergeCell ref="I8:I14"/>
    <mergeCell ref="I15:I21"/>
    <mergeCell ref="N2:N3"/>
    <mergeCell ref="Q1:Q3"/>
  </mergeCells>
  <pageMargins left="0.78740157480315" right="0.78740157480315" top="0.78740157480315" bottom="0.75" header="0" footer="0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I61"/>
  <sheetViews>
    <sheetView tabSelected="1" zoomScale="70" zoomScaleNormal="70" workbookViewId="0">
      <pane ySplit="4" topLeftCell="A31" activePane="bottomLeft" state="frozen"/>
      <selection/>
      <selection pane="bottomLeft" activeCell="I5" sqref="I5:I40"/>
    </sheetView>
  </sheetViews>
  <sheetFormatPr defaultColWidth="8.8" defaultRowHeight="15.6"/>
  <cols>
    <col min="1" max="1" width="10.5666666666667" style="15" customWidth="1"/>
    <col min="2" max="2" width="33.6" customWidth="1"/>
    <col min="3" max="3" width="14.3" customWidth="1"/>
    <col min="4" max="4" width="8.33333333333333" style="15" customWidth="1"/>
    <col min="5" max="5" width="12.1" style="15" customWidth="1"/>
    <col min="6" max="6" width="13.7083333333333" style="15" customWidth="1"/>
    <col min="7" max="7" width="17.7" style="15" customWidth="1"/>
    <col min="8" max="8" width="12.4166666666667" style="15" customWidth="1"/>
    <col min="9" max="9" width="17.1416666666667" style="15" customWidth="1"/>
    <col min="10" max="10" width="18.1416666666667" style="15" customWidth="1"/>
    <col min="11" max="11" width="15.425" style="15" customWidth="1"/>
    <col min="12" max="12" width="31.7166666666667" style="15" customWidth="1"/>
    <col min="13" max="13" width="11.7083333333333" style="15" customWidth="1"/>
    <col min="14" max="14" width="35" style="15" customWidth="1"/>
    <col min="15" max="60" width="8.8" style="72"/>
  </cols>
  <sheetData>
    <row r="1" s="70" customFormat="1" ht="50" customHeight="1" spans="1:61">
      <c r="A1" s="73" t="s">
        <v>80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5"/>
    </row>
    <row r="2" s="70" customFormat="1" ht="50" customHeight="1" spans="1:61">
      <c r="A2" s="73"/>
      <c r="B2" s="73"/>
      <c r="C2" s="73"/>
      <c r="D2" s="73"/>
      <c r="E2" s="25" t="s">
        <v>2</v>
      </c>
      <c r="F2" s="25"/>
      <c r="G2" s="25"/>
      <c r="H2" s="25"/>
      <c r="I2" s="25"/>
      <c r="J2" s="25"/>
      <c r="K2" s="25"/>
      <c r="L2" s="25"/>
      <c r="M2" s="25"/>
      <c r="N2" s="26" t="s">
        <v>3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5"/>
    </row>
    <row r="3" s="70" customFormat="1" ht="50" customHeight="1" spans="1:61">
      <c r="A3" s="22" t="s">
        <v>4</v>
      </c>
      <c r="B3" s="22" t="s">
        <v>81</v>
      </c>
      <c r="C3" s="22" t="s">
        <v>6</v>
      </c>
      <c r="D3" s="22" t="s">
        <v>7</v>
      </c>
      <c r="E3" s="76" t="s">
        <v>8</v>
      </c>
      <c r="F3" s="25" t="s">
        <v>9</v>
      </c>
      <c r="G3" s="76" t="s">
        <v>10</v>
      </c>
      <c r="H3" s="25" t="s">
        <v>9</v>
      </c>
      <c r="I3" s="76" t="s">
        <v>11</v>
      </c>
      <c r="J3" s="25" t="s">
        <v>9</v>
      </c>
      <c r="K3" s="25" t="s">
        <v>12</v>
      </c>
      <c r="L3" s="77" t="s">
        <v>82</v>
      </c>
      <c r="M3" s="25" t="s">
        <v>14</v>
      </c>
      <c r="N3" s="26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5"/>
    </row>
    <row r="4" s="70" customFormat="1" ht="50" customHeight="1" spans="1:61">
      <c r="A4" s="22"/>
      <c r="B4" s="22"/>
      <c r="C4" s="22"/>
      <c r="D4" s="22"/>
      <c r="E4" s="22"/>
      <c r="F4" s="25"/>
      <c r="G4" s="22"/>
      <c r="H4" s="25"/>
      <c r="I4" s="22"/>
      <c r="J4" s="25"/>
      <c r="K4" s="25"/>
      <c r="L4" s="78"/>
      <c r="M4" s="25"/>
      <c r="N4" s="26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5"/>
    </row>
    <row r="5" s="71" customFormat="1" ht="50" customHeight="1" spans="1:61">
      <c r="A5" s="79">
        <v>1</v>
      </c>
      <c r="B5" s="80" t="s">
        <v>83</v>
      </c>
      <c r="C5" s="81" t="s">
        <v>84</v>
      </c>
      <c r="D5" s="81" t="s">
        <v>85</v>
      </c>
      <c r="E5" s="82" t="s">
        <v>86</v>
      </c>
      <c r="F5" s="82">
        <v>2385</v>
      </c>
      <c r="G5" s="81" t="s">
        <v>87</v>
      </c>
      <c r="H5" s="82">
        <v>2293</v>
      </c>
      <c r="I5" s="81" t="s">
        <v>88</v>
      </c>
      <c r="J5" s="82">
        <v>2545</v>
      </c>
      <c r="K5" s="82">
        <v>1689.5</v>
      </c>
      <c r="L5" s="82" t="s">
        <v>89</v>
      </c>
      <c r="M5" s="82"/>
      <c r="N5" s="83" t="s">
        <v>90</v>
      </c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5"/>
    </row>
    <row r="6" s="71" customFormat="1" ht="50" customHeight="1" spans="1:61">
      <c r="A6" s="79">
        <v>2</v>
      </c>
      <c r="B6" s="80" t="s">
        <v>91</v>
      </c>
      <c r="C6" s="81" t="s">
        <v>84</v>
      </c>
      <c r="D6" s="81"/>
      <c r="E6" s="82"/>
      <c r="F6" s="82">
        <v>3973</v>
      </c>
      <c r="G6" s="81"/>
      <c r="H6" s="82">
        <v>3857</v>
      </c>
      <c r="I6" s="81"/>
      <c r="J6" s="82">
        <v>4320</v>
      </c>
      <c r="K6" s="82">
        <v>3057.1</v>
      </c>
      <c r="L6" s="82" t="s">
        <v>92</v>
      </c>
      <c r="M6" s="82"/>
      <c r="N6" s="83" t="s">
        <v>93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5"/>
    </row>
    <row r="7" s="71" customFormat="1" ht="50" customHeight="1" spans="1:61">
      <c r="A7" s="79">
        <v>3</v>
      </c>
      <c r="B7" s="80" t="s">
        <v>94</v>
      </c>
      <c r="C7" s="81" t="s">
        <v>84</v>
      </c>
      <c r="D7" s="81" t="s">
        <v>95</v>
      </c>
      <c r="E7" s="82"/>
      <c r="F7" s="82">
        <v>11625</v>
      </c>
      <c r="G7" s="81"/>
      <c r="H7" s="82">
        <v>11070</v>
      </c>
      <c r="I7" s="81"/>
      <c r="J7" s="82">
        <v>12290</v>
      </c>
      <c r="K7" s="82">
        <v>9029.13</v>
      </c>
      <c r="L7" s="82" t="s">
        <v>96</v>
      </c>
      <c r="M7" s="82"/>
      <c r="N7" s="83" t="s">
        <v>97</v>
      </c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5"/>
    </row>
    <row r="8" s="71" customFormat="1" ht="50" customHeight="1" spans="1:61">
      <c r="A8" s="79">
        <v>4</v>
      </c>
      <c r="B8" s="80" t="s">
        <v>98</v>
      </c>
      <c r="C8" s="81" t="s">
        <v>84</v>
      </c>
      <c r="D8" s="81" t="s">
        <v>99</v>
      </c>
      <c r="E8" s="82"/>
      <c r="F8" s="82">
        <v>12487</v>
      </c>
      <c r="G8" s="81"/>
      <c r="H8" s="82">
        <v>11780</v>
      </c>
      <c r="I8" s="81"/>
      <c r="J8" s="82">
        <v>13430</v>
      </c>
      <c r="K8" s="82">
        <v>9500</v>
      </c>
      <c r="L8" s="82" t="s">
        <v>100</v>
      </c>
      <c r="M8" s="82"/>
      <c r="N8" s="81" t="s">
        <v>101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5"/>
    </row>
    <row r="9" s="71" customFormat="1" ht="50" customHeight="1" spans="1:61">
      <c r="A9" s="79">
        <v>5</v>
      </c>
      <c r="B9" s="80" t="s">
        <v>102</v>
      </c>
      <c r="C9" s="81" t="s">
        <v>84</v>
      </c>
      <c r="D9" s="81" t="s">
        <v>103</v>
      </c>
      <c r="E9" s="82"/>
      <c r="F9" s="82">
        <v>13683</v>
      </c>
      <c r="G9" s="81"/>
      <c r="H9" s="82">
        <v>13030</v>
      </c>
      <c r="I9" s="81"/>
      <c r="J9" s="82">
        <v>14600</v>
      </c>
      <c r="K9" s="82">
        <v>12500</v>
      </c>
      <c r="L9" s="82" t="s">
        <v>100</v>
      </c>
      <c r="M9" s="82"/>
      <c r="N9" s="86" t="s">
        <v>104</v>
      </c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5"/>
    </row>
    <row r="10" s="71" customFormat="1" ht="50" customHeight="1" spans="1:61">
      <c r="A10" s="79">
        <v>6</v>
      </c>
      <c r="B10" s="80" t="s">
        <v>105</v>
      </c>
      <c r="C10" s="81" t="s">
        <v>84</v>
      </c>
      <c r="D10" s="81" t="s">
        <v>106</v>
      </c>
      <c r="E10" s="82"/>
      <c r="F10" s="82">
        <v>3299</v>
      </c>
      <c r="G10" s="81"/>
      <c r="H10" s="82">
        <v>3127</v>
      </c>
      <c r="I10" s="81"/>
      <c r="J10" s="82">
        <v>3600</v>
      </c>
      <c r="K10" s="82">
        <v>1528.5</v>
      </c>
      <c r="L10" s="82" t="s">
        <v>107</v>
      </c>
      <c r="M10" s="82"/>
      <c r="N10" s="81" t="s">
        <v>108</v>
      </c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5"/>
    </row>
    <row r="11" s="71" customFormat="1" ht="50" customHeight="1" spans="1:61">
      <c r="A11" s="79">
        <v>7</v>
      </c>
      <c r="B11" s="80" t="s">
        <v>109</v>
      </c>
      <c r="C11" s="81" t="s">
        <v>84</v>
      </c>
      <c r="D11" s="81" t="s">
        <v>110</v>
      </c>
      <c r="E11" s="82"/>
      <c r="F11" s="82">
        <v>1532</v>
      </c>
      <c r="G11" s="81"/>
      <c r="H11" s="82">
        <v>1480</v>
      </c>
      <c r="I11" s="81"/>
      <c r="J11" s="82">
        <v>1650</v>
      </c>
      <c r="K11" s="82">
        <v>1045.8</v>
      </c>
      <c r="L11" s="82" t="s">
        <v>111</v>
      </c>
      <c r="M11" s="82"/>
      <c r="N11" s="81" t="s">
        <v>108</v>
      </c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5"/>
    </row>
    <row r="12" s="71" customFormat="1" ht="50" customHeight="1" spans="1:61">
      <c r="A12" s="79">
        <v>8</v>
      </c>
      <c r="B12" s="80" t="s">
        <v>112</v>
      </c>
      <c r="C12" s="81" t="s">
        <v>84</v>
      </c>
      <c r="D12" s="81" t="s">
        <v>113</v>
      </c>
      <c r="E12" s="82"/>
      <c r="F12" s="82">
        <v>1254</v>
      </c>
      <c r="G12" s="81"/>
      <c r="H12" s="82">
        <v>1200</v>
      </c>
      <c r="I12" s="81"/>
      <c r="J12" s="82">
        <v>1340</v>
      </c>
      <c r="K12" s="82">
        <v>360</v>
      </c>
      <c r="L12" s="82" t="s">
        <v>114</v>
      </c>
      <c r="M12" s="82"/>
      <c r="N12" s="81" t="s">
        <v>108</v>
      </c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5"/>
    </row>
    <row r="13" s="71" customFormat="1" ht="50" customHeight="1" spans="1:61">
      <c r="A13" s="79">
        <v>9</v>
      </c>
      <c r="B13" s="80" t="s">
        <v>115</v>
      </c>
      <c r="C13" s="81" t="s">
        <v>84</v>
      </c>
      <c r="D13" s="81" t="s">
        <v>116</v>
      </c>
      <c r="E13" s="82"/>
      <c r="F13" s="82">
        <v>119</v>
      </c>
      <c r="G13" s="81"/>
      <c r="H13" s="82">
        <v>115</v>
      </c>
      <c r="I13" s="81"/>
      <c r="J13" s="82">
        <v>126</v>
      </c>
      <c r="K13" s="82">
        <v>115</v>
      </c>
      <c r="L13" s="82" t="s">
        <v>44</v>
      </c>
      <c r="M13" s="82"/>
      <c r="N13" s="81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5"/>
    </row>
    <row r="14" s="71" customFormat="1" ht="50" customHeight="1" spans="1:61">
      <c r="A14" s="79">
        <v>10</v>
      </c>
      <c r="B14" s="80" t="s">
        <v>117</v>
      </c>
      <c r="C14" s="81" t="s">
        <v>84</v>
      </c>
      <c r="D14" s="81" t="s">
        <v>118</v>
      </c>
      <c r="E14" s="82"/>
      <c r="F14" s="82">
        <v>817</v>
      </c>
      <c r="G14" s="81"/>
      <c r="H14" s="82">
        <v>782</v>
      </c>
      <c r="I14" s="81"/>
      <c r="J14" s="82">
        <v>850</v>
      </c>
      <c r="K14" s="82">
        <v>750</v>
      </c>
      <c r="L14" s="82" t="s">
        <v>114</v>
      </c>
      <c r="M14" s="82"/>
      <c r="N14" s="81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5"/>
    </row>
    <row r="15" s="71" customFormat="1" ht="50" customHeight="1" spans="1:61">
      <c r="A15" s="79">
        <v>11</v>
      </c>
      <c r="B15" s="80" t="s">
        <v>119</v>
      </c>
      <c r="C15" s="81" t="s">
        <v>84</v>
      </c>
      <c r="D15" s="81" t="s">
        <v>120</v>
      </c>
      <c r="E15" s="82"/>
      <c r="F15" s="82">
        <v>138</v>
      </c>
      <c r="G15" s="81"/>
      <c r="H15" s="82">
        <v>130</v>
      </c>
      <c r="I15" s="81"/>
      <c r="J15" s="82">
        <v>145</v>
      </c>
      <c r="K15" s="82">
        <v>130</v>
      </c>
      <c r="L15" s="82" t="s">
        <v>44</v>
      </c>
      <c r="M15" s="82"/>
      <c r="N15" s="81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5"/>
    </row>
    <row r="16" s="71" customFormat="1" ht="50" customHeight="1" spans="1:61">
      <c r="A16" s="79">
        <v>12</v>
      </c>
      <c r="B16" s="80" t="s">
        <v>121</v>
      </c>
      <c r="C16" s="81" t="s">
        <v>84</v>
      </c>
      <c r="D16" s="81" t="s">
        <v>122</v>
      </c>
      <c r="E16" s="82"/>
      <c r="F16" s="82">
        <v>161</v>
      </c>
      <c r="G16" s="81"/>
      <c r="H16" s="82">
        <v>156</v>
      </c>
      <c r="I16" s="81"/>
      <c r="J16" s="82">
        <v>171</v>
      </c>
      <c r="K16" s="82">
        <v>90</v>
      </c>
      <c r="L16" s="82" t="s">
        <v>114</v>
      </c>
      <c r="M16" s="82"/>
      <c r="N16" s="81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5"/>
    </row>
    <row r="17" s="71" customFormat="1" ht="50" customHeight="1" spans="1:61">
      <c r="A17" s="79">
        <v>13</v>
      </c>
      <c r="B17" s="80" t="s">
        <v>123</v>
      </c>
      <c r="C17" s="81" t="s">
        <v>84</v>
      </c>
      <c r="D17" s="81" t="s">
        <v>120</v>
      </c>
      <c r="E17" s="82"/>
      <c r="F17" s="82">
        <v>203</v>
      </c>
      <c r="G17" s="81"/>
      <c r="H17" s="82">
        <v>193</v>
      </c>
      <c r="I17" s="81"/>
      <c r="J17" s="82">
        <v>220</v>
      </c>
      <c r="K17" s="82">
        <v>180</v>
      </c>
      <c r="L17" s="82" t="s">
        <v>114</v>
      </c>
      <c r="M17" s="82"/>
      <c r="N17" s="81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5"/>
    </row>
    <row r="18" s="71" customFormat="1" ht="50" customHeight="1" spans="1:61">
      <c r="A18" s="79">
        <v>14</v>
      </c>
      <c r="B18" s="80" t="s">
        <v>124</v>
      </c>
      <c r="C18" s="81" t="s">
        <v>84</v>
      </c>
      <c r="D18" s="81" t="s">
        <v>118</v>
      </c>
      <c r="E18" s="82"/>
      <c r="F18" s="82">
        <v>246</v>
      </c>
      <c r="G18" s="81"/>
      <c r="H18" s="82">
        <v>235</v>
      </c>
      <c r="I18" s="81"/>
      <c r="J18" s="82">
        <v>263</v>
      </c>
      <c r="K18" s="82">
        <v>235</v>
      </c>
      <c r="L18" s="82" t="s">
        <v>44</v>
      </c>
      <c r="M18" s="82"/>
      <c r="N18" s="81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5"/>
    </row>
    <row r="19" s="71" customFormat="1" ht="50" customHeight="1" spans="1:61">
      <c r="A19" s="79">
        <v>15</v>
      </c>
      <c r="B19" s="80" t="s">
        <v>125</v>
      </c>
      <c r="C19" s="81" t="s">
        <v>16</v>
      </c>
      <c r="D19" s="81" t="s">
        <v>120</v>
      </c>
      <c r="E19" s="82"/>
      <c r="F19" s="82">
        <v>127</v>
      </c>
      <c r="G19" s="81"/>
      <c r="H19" s="82">
        <v>120</v>
      </c>
      <c r="I19" s="81"/>
      <c r="J19" s="82">
        <v>135.5</v>
      </c>
      <c r="K19" s="82">
        <v>120</v>
      </c>
      <c r="L19" s="82" t="s">
        <v>44</v>
      </c>
      <c r="M19" s="82"/>
      <c r="N19" s="81" t="s">
        <v>126</v>
      </c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5"/>
    </row>
    <row r="20" s="71" customFormat="1" ht="50" customHeight="1" spans="1:61">
      <c r="A20" s="79">
        <v>16</v>
      </c>
      <c r="B20" s="80" t="s">
        <v>127</v>
      </c>
      <c r="C20" s="81" t="s">
        <v>16</v>
      </c>
      <c r="D20" s="81" t="s">
        <v>128</v>
      </c>
      <c r="E20" s="82"/>
      <c r="F20" s="82">
        <v>125</v>
      </c>
      <c r="G20" s="81"/>
      <c r="H20" s="82">
        <v>120</v>
      </c>
      <c r="I20" s="81"/>
      <c r="J20" s="82">
        <v>136.5</v>
      </c>
      <c r="K20" s="82">
        <v>120</v>
      </c>
      <c r="L20" s="82" t="s">
        <v>44</v>
      </c>
      <c r="M20" s="82"/>
      <c r="N20" s="81" t="s">
        <v>126</v>
      </c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5"/>
    </row>
    <row r="21" s="71" customFormat="1" ht="50" customHeight="1" spans="1:61">
      <c r="A21" s="79">
        <v>17</v>
      </c>
      <c r="B21" s="80" t="s">
        <v>129</v>
      </c>
      <c r="C21" s="81" t="s">
        <v>16</v>
      </c>
      <c r="D21" s="81" t="s">
        <v>130</v>
      </c>
      <c r="E21" s="82"/>
      <c r="F21" s="82">
        <v>126</v>
      </c>
      <c r="G21" s="81"/>
      <c r="H21" s="82">
        <v>120</v>
      </c>
      <c r="I21" s="81"/>
      <c r="J21" s="82">
        <v>134</v>
      </c>
      <c r="K21" s="82">
        <v>120</v>
      </c>
      <c r="L21" s="82" t="s">
        <v>44</v>
      </c>
      <c r="M21" s="82"/>
      <c r="N21" s="81" t="s">
        <v>126</v>
      </c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5"/>
    </row>
    <row r="22" s="71" customFormat="1" ht="50" customHeight="1" spans="1:61">
      <c r="A22" s="79">
        <v>18</v>
      </c>
      <c r="B22" s="80" t="s">
        <v>131</v>
      </c>
      <c r="C22" s="81" t="s">
        <v>16</v>
      </c>
      <c r="D22" s="81" t="s">
        <v>132</v>
      </c>
      <c r="E22" s="82"/>
      <c r="F22" s="82">
        <v>126</v>
      </c>
      <c r="G22" s="81"/>
      <c r="H22" s="82">
        <v>120</v>
      </c>
      <c r="I22" s="81"/>
      <c r="J22" s="82">
        <v>135.5</v>
      </c>
      <c r="K22" s="82">
        <v>120</v>
      </c>
      <c r="L22" s="82" t="s">
        <v>44</v>
      </c>
      <c r="M22" s="82"/>
      <c r="N22" s="81" t="s">
        <v>126</v>
      </c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5"/>
    </row>
    <row r="23" s="71" customFormat="1" ht="50" customHeight="1" spans="1:61">
      <c r="A23" s="79">
        <v>19</v>
      </c>
      <c r="B23" s="80" t="s">
        <v>133</v>
      </c>
      <c r="C23" s="81" t="s">
        <v>16</v>
      </c>
      <c r="D23" s="81" t="s">
        <v>134</v>
      </c>
      <c r="E23" s="82"/>
      <c r="F23" s="82">
        <v>126</v>
      </c>
      <c r="G23" s="81"/>
      <c r="H23" s="82">
        <v>120</v>
      </c>
      <c r="I23" s="81"/>
      <c r="J23" s="82">
        <v>134</v>
      </c>
      <c r="K23" s="82">
        <v>120</v>
      </c>
      <c r="L23" s="82" t="s">
        <v>44</v>
      </c>
      <c r="M23" s="82"/>
      <c r="N23" s="81" t="s">
        <v>126</v>
      </c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5"/>
    </row>
    <row r="24" s="71" customFormat="1" ht="50" customHeight="1" spans="1:61">
      <c r="A24" s="79">
        <v>20</v>
      </c>
      <c r="B24" s="80" t="s">
        <v>135</v>
      </c>
      <c r="C24" s="81" t="s">
        <v>16</v>
      </c>
      <c r="D24" s="81" t="s">
        <v>136</v>
      </c>
      <c r="E24" s="82"/>
      <c r="F24" s="82">
        <v>83</v>
      </c>
      <c r="G24" s="81"/>
      <c r="H24" s="82">
        <v>78</v>
      </c>
      <c r="I24" s="81"/>
      <c r="J24" s="82">
        <v>90</v>
      </c>
      <c r="K24" s="82">
        <v>78</v>
      </c>
      <c r="L24" s="82" t="s">
        <v>44</v>
      </c>
      <c r="M24" s="82"/>
      <c r="N24" s="81" t="s">
        <v>137</v>
      </c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5"/>
    </row>
    <row r="25" s="71" customFormat="1" ht="50" customHeight="1" spans="1:61">
      <c r="A25" s="79">
        <v>21</v>
      </c>
      <c r="B25" s="80" t="s">
        <v>138</v>
      </c>
      <c r="C25" s="81" t="s">
        <v>16</v>
      </c>
      <c r="D25" s="81" t="s">
        <v>139</v>
      </c>
      <c r="E25" s="82"/>
      <c r="F25" s="82">
        <v>136</v>
      </c>
      <c r="G25" s="81"/>
      <c r="H25" s="82">
        <v>130</v>
      </c>
      <c r="I25" s="81"/>
      <c r="J25" s="82">
        <v>142</v>
      </c>
      <c r="K25" s="82">
        <v>130</v>
      </c>
      <c r="L25" s="82" t="s">
        <v>44</v>
      </c>
      <c r="M25" s="82"/>
      <c r="N25" s="81" t="s">
        <v>140</v>
      </c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5"/>
    </row>
    <row r="26" s="71" customFormat="1" ht="50" customHeight="1" spans="1:61">
      <c r="A26" s="79">
        <v>22</v>
      </c>
      <c r="B26" s="80" t="s">
        <v>141</v>
      </c>
      <c r="C26" s="81" t="s">
        <v>16</v>
      </c>
      <c r="D26" s="81" t="s">
        <v>142</v>
      </c>
      <c r="E26" s="82"/>
      <c r="F26" s="82">
        <v>78</v>
      </c>
      <c r="G26" s="81"/>
      <c r="H26" s="82">
        <v>73</v>
      </c>
      <c r="I26" s="81"/>
      <c r="J26" s="82">
        <v>79</v>
      </c>
      <c r="K26" s="82">
        <v>73</v>
      </c>
      <c r="L26" s="82" t="s">
        <v>44</v>
      </c>
      <c r="M26" s="82"/>
      <c r="N26" s="81" t="s">
        <v>137</v>
      </c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5"/>
    </row>
    <row r="27" s="71" customFormat="1" ht="50" customHeight="1" spans="1:61">
      <c r="A27" s="79">
        <v>23</v>
      </c>
      <c r="B27" s="80" t="s">
        <v>143</v>
      </c>
      <c r="C27" s="81" t="s">
        <v>16</v>
      </c>
      <c r="D27" s="81" t="s">
        <v>144</v>
      </c>
      <c r="E27" s="82"/>
      <c r="F27" s="82">
        <v>68</v>
      </c>
      <c r="G27" s="81"/>
      <c r="H27" s="82">
        <v>65</v>
      </c>
      <c r="I27" s="81"/>
      <c r="J27" s="82">
        <v>72</v>
      </c>
      <c r="K27" s="82">
        <v>65</v>
      </c>
      <c r="L27" s="82" t="s">
        <v>44</v>
      </c>
      <c r="M27" s="82"/>
      <c r="N27" s="81" t="s">
        <v>137</v>
      </c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5"/>
    </row>
    <row r="28" s="71" customFormat="1" ht="50" customHeight="1" spans="1:61">
      <c r="A28" s="79">
        <v>24</v>
      </c>
      <c r="B28" s="80" t="s">
        <v>145</v>
      </c>
      <c r="C28" s="81" t="s">
        <v>16</v>
      </c>
      <c r="D28" s="81" t="s">
        <v>146</v>
      </c>
      <c r="E28" s="82"/>
      <c r="F28" s="82">
        <v>145</v>
      </c>
      <c r="G28" s="81"/>
      <c r="H28" s="82">
        <v>139</v>
      </c>
      <c r="I28" s="81"/>
      <c r="J28" s="82">
        <v>155</v>
      </c>
      <c r="K28" s="82">
        <v>139</v>
      </c>
      <c r="L28" s="82" t="s">
        <v>44</v>
      </c>
      <c r="M28" s="82"/>
      <c r="N28" s="81" t="s">
        <v>137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5"/>
    </row>
    <row r="29" s="71" customFormat="1" ht="50" customHeight="1" spans="1:61">
      <c r="A29" s="79">
        <v>25</v>
      </c>
      <c r="B29" s="80" t="s">
        <v>147</v>
      </c>
      <c r="C29" s="81" t="s">
        <v>16</v>
      </c>
      <c r="D29" s="81" t="s">
        <v>148</v>
      </c>
      <c r="E29" s="82"/>
      <c r="F29" s="82">
        <v>49</v>
      </c>
      <c r="G29" s="81"/>
      <c r="H29" s="82">
        <v>47</v>
      </c>
      <c r="I29" s="81"/>
      <c r="J29" s="82">
        <v>53</v>
      </c>
      <c r="K29" s="82">
        <v>47</v>
      </c>
      <c r="L29" s="82" t="s">
        <v>44</v>
      </c>
      <c r="M29" s="82"/>
      <c r="N29" s="81" t="s">
        <v>137</v>
      </c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5"/>
    </row>
    <row r="30" s="71" customFormat="1" ht="50" customHeight="1" spans="1:61">
      <c r="A30" s="79">
        <v>26</v>
      </c>
      <c r="B30" s="80" t="s">
        <v>149</v>
      </c>
      <c r="C30" s="81" t="s">
        <v>16</v>
      </c>
      <c r="D30" s="81" t="s">
        <v>150</v>
      </c>
      <c r="E30" s="82"/>
      <c r="F30" s="82">
        <v>38</v>
      </c>
      <c r="G30" s="81"/>
      <c r="H30" s="82">
        <v>36.5</v>
      </c>
      <c r="I30" s="81"/>
      <c r="J30" s="82">
        <v>42</v>
      </c>
      <c r="K30" s="82">
        <v>36.5</v>
      </c>
      <c r="L30" s="82" t="s">
        <v>44</v>
      </c>
      <c r="M30" s="82"/>
      <c r="N30" s="81" t="s">
        <v>137</v>
      </c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5"/>
    </row>
    <row r="31" s="71" customFormat="1" ht="50" customHeight="1" spans="1:61">
      <c r="A31" s="79">
        <v>27</v>
      </c>
      <c r="B31" s="80" t="s">
        <v>151</v>
      </c>
      <c r="C31" s="81" t="s">
        <v>16</v>
      </c>
      <c r="D31" s="81" t="s">
        <v>152</v>
      </c>
      <c r="E31" s="82"/>
      <c r="F31" s="82">
        <v>44</v>
      </c>
      <c r="G31" s="81"/>
      <c r="H31" s="82">
        <v>42</v>
      </c>
      <c r="I31" s="81"/>
      <c r="J31" s="82">
        <v>48</v>
      </c>
      <c r="K31" s="82">
        <v>42</v>
      </c>
      <c r="L31" s="82" t="s">
        <v>44</v>
      </c>
      <c r="M31" s="82"/>
      <c r="N31" s="81" t="s">
        <v>137</v>
      </c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5"/>
    </row>
    <row r="32" s="71" customFormat="1" ht="50" customHeight="1" spans="1:61">
      <c r="A32" s="79">
        <v>28</v>
      </c>
      <c r="B32" s="80" t="s">
        <v>153</v>
      </c>
      <c r="C32" s="81" t="s">
        <v>16</v>
      </c>
      <c r="D32" s="81" t="s">
        <v>154</v>
      </c>
      <c r="E32" s="82"/>
      <c r="F32" s="82">
        <v>61</v>
      </c>
      <c r="G32" s="81"/>
      <c r="H32" s="82">
        <v>58</v>
      </c>
      <c r="I32" s="81"/>
      <c r="J32" s="82">
        <v>66</v>
      </c>
      <c r="K32" s="82">
        <v>58</v>
      </c>
      <c r="L32" s="82" t="s">
        <v>44</v>
      </c>
      <c r="M32" s="82"/>
      <c r="N32" s="81" t="s">
        <v>137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5"/>
    </row>
    <row r="33" s="71" customFormat="1" ht="50" customHeight="1" spans="1:61">
      <c r="A33" s="79">
        <v>29</v>
      </c>
      <c r="B33" s="80" t="s">
        <v>155</v>
      </c>
      <c r="C33" s="81" t="s">
        <v>16</v>
      </c>
      <c r="D33" s="81" t="s">
        <v>156</v>
      </c>
      <c r="E33" s="82"/>
      <c r="F33" s="82">
        <v>56</v>
      </c>
      <c r="G33" s="81"/>
      <c r="H33" s="82">
        <v>52</v>
      </c>
      <c r="I33" s="81"/>
      <c r="J33" s="82">
        <v>60</v>
      </c>
      <c r="K33" s="82">
        <v>52</v>
      </c>
      <c r="L33" s="82" t="s">
        <v>44</v>
      </c>
      <c r="M33" s="82"/>
      <c r="N33" s="81" t="s">
        <v>137</v>
      </c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5"/>
    </row>
    <row r="34" s="71" customFormat="1" ht="50" customHeight="1" spans="1:61">
      <c r="A34" s="79">
        <v>30</v>
      </c>
      <c r="B34" s="80" t="s">
        <v>157</v>
      </c>
      <c r="C34" s="81" t="s">
        <v>16</v>
      </c>
      <c r="D34" s="81" t="s">
        <v>103</v>
      </c>
      <c r="E34" s="82"/>
      <c r="F34" s="82">
        <v>55</v>
      </c>
      <c r="G34" s="81"/>
      <c r="H34" s="82">
        <v>52</v>
      </c>
      <c r="I34" s="81"/>
      <c r="J34" s="82">
        <v>58</v>
      </c>
      <c r="K34" s="82">
        <v>52</v>
      </c>
      <c r="L34" s="82" t="s">
        <v>44</v>
      </c>
      <c r="M34" s="82"/>
      <c r="N34" s="81" t="s">
        <v>137</v>
      </c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5"/>
    </row>
    <row r="35" s="71" customFormat="1" ht="50" customHeight="1" spans="1:61">
      <c r="A35" s="79">
        <v>31</v>
      </c>
      <c r="B35" s="80" t="s">
        <v>158</v>
      </c>
      <c r="C35" s="81" t="s">
        <v>16</v>
      </c>
      <c r="D35" s="81" t="s">
        <v>159</v>
      </c>
      <c r="E35" s="82"/>
      <c r="F35" s="82">
        <v>63</v>
      </c>
      <c r="G35" s="81"/>
      <c r="H35" s="82">
        <v>60.5</v>
      </c>
      <c r="I35" s="81"/>
      <c r="J35" s="82">
        <v>68</v>
      </c>
      <c r="K35" s="82">
        <v>60.5</v>
      </c>
      <c r="L35" s="82" t="s">
        <v>44</v>
      </c>
      <c r="M35" s="82"/>
      <c r="N35" s="81" t="s">
        <v>137</v>
      </c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5"/>
    </row>
    <row r="36" s="71" customFormat="1" ht="50" customHeight="1" spans="1:61">
      <c r="A36" s="79">
        <v>32</v>
      </c>
      <c r="B36" s="80" t="s">
        <v>160</v>
      </c>
      <c r="C36" s="81" t="s">
        <v>16</v>
      </c>
      <c r="D36" s="81" t="s">
        <v>161</v>
      </c>
      <c r="E36" s="82"/>
      <c r="F36" s="82">
        <v>77</v>
      </c>
      <c r="G36" s="81"/>
      <c r="H36" s="82">
        <v>73</v>
      </c>
      <c r="I36" s="81"/>
      <c r="J36" s="82">
        <v>85</v>
      </c>
      <c r="K36" s="82">
        <v>73</v>
      </c>
      <c r="L36" s="82" t="s">
        <v>44</v>
      </c>
      <c r="M36" s="82"/>
      <c r="N36" s="81" t="s">
        <v>137</v>
      </c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5"/>
    </row>
    <row r="37" s="71" customFormat="1" ht="50" customHeight="1" spans="1:61">
      <c r="A37" s="79">
        <v>33</v>
      </c>
      <c r="B37" s="80" t="s">
        <v>162</v>
      </c>
      <c r="C37" s="81" t="s">
        <v>16</v>
      </c>
      <c r="D37" s="81" t="s">
        <v>163</v>
      </c>
      <c r="E37" s="82"/>
      <c r="F37" s="82">
        <v>64</v>
      </c>
      <c r="G37" s="81"/>
      <c r="H37" s="82">
        <v>60</v>
      </c>
      <c r="I37" s="81"/>
      <c r="J37" s="82">
        <v>66</v>
      </c>
      <c r="K37" s="82">
        <v>60</v>
      </c>
      <c r="L37" s="82" t="s">
        <v>44</v>
      </c>
      <c r="M37" s="82"/>
      <c r="N37" s="81" t="s">
        <v>137</v>
      </c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5"/>
    </row>
    <row r="38" s="71" customFormat="1" ht="50" customHeight="1" spans="1:61">
      <c r="A38" s="79">
        <v>34</v>
      </c>
      <c r="B38" s="80" t="s">
        <v>164</v>
      </c>
      <c r="C38" s="81" t="s">
        <v>16</v>
      </c>
      <c r="D38" s="81" t="s">
        <v>165</v>
      </c>
      <c r="E38" s="82"/>
      <c r="F38" s="82">
        <v>36</v>
      </c>
      <c r="G38" s="81"/>
      <c r="H38" s="82">
        <v>34</v>
      </c>
      <c r="I38" s="81"/>
      <c r="J38" s="82">
        <v>40</v>
      </c>
      <c r="K38" s="82">
        <v>34</v>
      </c>
      <c r="L38" s="82" t="s">
        <v>44</v>
      </c>
      <c r="M38" s="82"/>
      <c r="N38" s="81" t="s">
        <v>137</v>
      </c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5"/>
    </row>
    <row r="39" s="71" customFormat="1" ht="50" customHeight="1" spans="1:61">
      <c r="A39" s="79">
        <v>35</v>
      </c>
      <c r="B39" s="80" t="s">
        <v>166</v>
      </c>
      <c r="C39" s="81" t="s">
        <v>16</v>
      </c>
      <c r="D39" s="81" t="s">
        <v>167</v>
      </c>
      <c r="E39" s="82"/>
      <c r="F39" s="82">
        <v>83</v>
      </c>
      <c r="G39" s="81"/>
      <c r="H39" s="82">
        <v>79</v>
      </c>
      <c r="I39" s="81"/>
      <c r="J39" s="82">
        <v>89</v>
      </c>
      <c r="K39" s="82">
        <v>79</v>
      </c>
      <c r="L39" s="82" t="s">
        <v>44</v>
      </c>
      <c r="M39" s="82"/>
      <c r="N39" s="81" t="s">
        <v>137</v>
      </c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5"/>
    </row>
    <row r="40" s="71" customFormat="1" ht="50" customHeight="1" spans="1:61">
      <c r="A40" s="79">
        <v>36</v>
      </c>
      <c r="B40" s="80" t="s">
        <v>168</v>
      </c>
      <c r="C40" s="81" t="s">
        <v>16</v>
      </c>
      <c r="D40" s="81" t="s">
        <v>169</v>
      </c>
      <c r="E40" s="82"/>
      <c r="F40" s="82">
        <v>41</v>
      </c>
      <c r="G40" s="81"/>
      <c r="H40" s="82">
        <v>38.5</v>
      </c>
      <c r="I40" s="81"/>
      <c r="J40" s="82">
        <v>45</v>
      </c>
      <c r="K40" s="82">
        <v>38.5</v>
      </c>
      <c r="L40" s="82" t="s">
        <v>44</v>
      </c>
      <c r="M40" s="82"/>
      <c r="N40" s="81" t="s">
        <v>137</v>
      </c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5"/>
    </row>
    <row r="41" s="70" customFormat="1" ht="50" customHeight="1" spans="1:61">
      <c r="A41" s="87" t="s">
        <v>170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5"/>
    </row>
    <row r="42" s="71" customFormat="1" ht="50" customHeight="1" spans="1:61">
      <c r="A42" s="37">
        <v>37</v>
      </c>
      <c r="B42" s="88" t="s">
        <v>171</v>
      </c>
      <c r="C42" s="37" t="s">
        <v>84</v>
      </c>
      <c r="D42" s="37">
        <v>33</v>
      </c>
      <c r="E42" s="81" t="s">
        <v>172</v>
      </c>
      <c r="F42" s="37">
        <v>1300</v>
      </c>
      <c r="G42" s="81" t="s">
        <v>173</v>
      </c>
      <c r="H42" s="37">
        <v>1350</v>
      </c>
      <c r="I42" s="81" t="s">
        <v>174</v>
      </c>
      <c r="J42" s="89">
        <v>1500</v>
      </c>
      <c r="K42" s="37">
        <v>1045.8</v>
      </c>
      <c r="L42" s="89" t="s">
        <v>111</v>
      </c>
      <c r="M42" s="40"/>
      <c r="N42" s="89" t="s">
        <v>175</v>
      </c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5"/>
    </row>
    <row r="43" s="71" customFormat="1" ht="50" customHeight="1" spans="1:61">
      <c r="A43" s="37">
        <v>38</v>
      </c>
      <c r="B43" s="88" t="s">
        <v>176</v>
      </c>
      <c r="C43" s="37" t="s">
        <v>84</v>
      </c>
      <c r="D43" s="37">
        <v>11</v>
      </c>
      <c r="E43" s="81"/>
      <c r="F43" s="37">
        <v>2320</v>
      </c>
      <c r="G43" s="81"/>
      <c r="H43" s="37">
        <v>2350</v>
      </c>
      <c r="I43" s="81"/>
      <c r="J43" s="89">
        <v>2400</v>
      </c>
      <c r="K43" s="37">
        <v>1222.8</v>
      </c>
      <c r="L43" s="89" t="s">
        <v>177</v>
      </c>
      <c r="M43" s="40"/>
      <c r="N43" s="89" t="s">
        <v>175</v>
      </c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5"/>
    </row>
    <row r="44" s="71" customFormat="1" ht="50" customHeight="1" spans="1:61">
      <c r="A44" s="37">
        <v>39</v>
      </c>
      <c r="B44" s="88" t="s">
        <v>178</v>
      </c>
      <c r="C44" s="37" t="s">
        <v>84</v>
      </c>
      <c r="D44" s="37">
        <v>62</v>
      </c>
      <c r="E44" s="81"/>
      <c r="F44" s="37">
        <v>2293</v>
      </c>
      <c r="G44" s="81"/>
      <c r="H44" s="37">
        <v>2300</v>
      </c>
      <c r="I44" s="81"/>
      <c r="J44" s="89">
        <v>2350</v>
      </c>
      <c r="K44" s="37">
        <v>1689.5</v>
      </c>
      <c r="L44" s="89" t="s">
        <v>89</v>
      </c>
      <c r="M44" s="40"/>
      <c r="N44" s="89" t="s">
        <v>175</v>
      </c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5"/>
    </row>
    <row r="45" s="71" customFormat="1" ht="50" customHeight="1" spans="1:61">
      <c r="A45" s="37">
        <v>40</v>
      </c>
      <c r="B45" s="88" t="s">
        <v>179</v>
      </c>
      <c r="C45" s="37" t="s">
        <v>84</v>
      </c>
      <c r="D45" s="37">
        <v>4</v>
      </c>
      <c r="E45" s="81"/>
      <c r="F45" s="37">
        <v>3750</v>
      </c>
      <c r="G45" s="81"/>
      <c r="H45" s="37">
        <v>3900</v>
      </c>
      <c r="I45" s="81"/>
      <c r="J45" s="89">
        <v>4000</v>
      </c>
      <c r="K45" s="37">
        <v>3057.1</v>
      </c>
      <c r="L45" s="89" t="s">
        <v>180</v>
      </c>
      <c r="M45" s="40"/>
      <c r="N45" s="89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5"/>
    </row>
    <row r="46" s="71" customFormat="1" ht="50" customHeight="1" spans="1:61">
      <c r="A46" s="37">
        <v>41</v>
      </c>
      <c r="B46" s="88" t="s">
        <v>181</v>
      </c>
      <c r="C46" s="37" t="s">
        <v>84</v>
      </c>
      <c r="D46" s="37">
        <v>15</v>
      </c>
      <c r="E46" s="81"/>
      <c r="F46" s="37">
        <v>2640</v>
      </c>
      <c r="G46" s="81"/>
      <c r="H46" s="37">
        <v>2650</v>
      </c>
      <c r="I46" s="81"/>
      <c r="J46" s="89">
        <v>2800</v>
      </c>
      <c r="K46" s="37">
        <v>1528.5</v>
      </c>
      <c r="L46" s="89" t="s">
        <v>182</v>
      </c>
      <c r="M46" s="40"/>
      <c r="N46" s="89" t="s">
        <v>183</v>
      </c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5"/>
    </row>
    <row r="47" s="71" customFormat="1" ht="50" customHeight="1" spans="1:61">
      <c r="A47" s="37">
        <v>42</v>
      </c>
      <c r="B47" s="88" t="s">
        <v>184</v>
      </c>
      <c r="C47" s="37" t="s">
        <v>84</v>
      </c>
      <c r="D47" s="37">
        <v>4</v>
      </c>
      <c r="E47" s="81"/>
      <c r="F47" s="37">
        <v>2100</v>
      </c>
      <c r="G47" s="81"/>
      <c r="H47" s="37">
        <v>2300</v>
      </c>
      <c r="I47" s="81"/>
      <c r="J47" s="89">
        <v>2150</v>
      </c>
      <c r="K47" s="37">
        <v>970.87</v>
      </c>
      <c r="L47" s="89" t="s">
        <v>185</v>
      </c>
      <c r="M47" s="40"/>
      <c r="N47" s="89" t="s">
        <v>175</v>
      </c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5"/>
    </row>
    <row r="48" s="71" customFormat="1" ht="50" customHeight="1" spans="1:61">
      <c r="A48" s="37">
        <v>43</v>
      </c>
      <c r="B48" s="88" t="s">
        <v>186</v>
      </c>
      <c r="C48" s="37" t="s">
        <v>84</v>
      </c>
      <c r="D48" s="37">
        <v>16</v>
      </c>
      <c r="E48" s="81"/>
      <c r="F48" s="37">
        <v>11000</v>
      </c>
      <c r="G48" s="81"/>
      <c r="H48" s="37">
        <v>13000</v>
      </c>
      <c r="I48" s="81"/>
      <c r="J48" s="89">
        <v>12500</v>
      </c>
      <c r="K48" s="37">
        <v>9500</v>
      </c>
      <c r="L48" s="37" t="s">
        <v>114</v>
      </c>
      <c r="M48" s="90"/>
      <c r="N48" s="91" t="s">
        <v>187</v>
      </c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5"/>
    </row>
    <row r="49" s="71" customFormat="1" ht="50" customHeight="1" spans="1:61">
      <c r="A49" s="37">
        <v>44</v>
      </c>
      <c r="B49" s="88" t="s">
        <v>188</v>
      </c>
      <c r="C49" s="37" t="s">
        <v>84</v>
      </c>
      <c r="D49" s="37">
        <v>5</v>
      </c>
      <c r="E49" s="81"/>
      <c r="F49" s="37">
        <v>3450</v>
      </c>
      <c r="G49" s="81"/>
      <c r="H49" s="37">
        <v>3500</v>
      </c>
      <c r="I49" s="81"/>
      <c r="J49" s="89">
        <v>3600</v>
      </c>
      <c r="K49" s="37">
        <v>1962.7</v>
      </c>
      <c r="L49" s="89" t="s">
        <v>189</v>
      </c>
      <c r="M49" s="40"/>
      <c r="N49" s="89" t="s">
        <v>190</v>
      </c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5"/>
    </row>
    <row r="50" s="71" customFormat="1" ht="50" customHeight="1" spans="1:61">
      <c r="A50" s="37">
        <v>45</v>
      </c>
      <c r="B50" s="88" t="s">
        <v>191</v>
      </c>
      <c r="C50" s="37" t="s">
        <v>16</v>
      </c>
      <c r="D50" s="37">
        <v>33</v>
      </c>
      <c r="E50" s="81"/>
      <c r="F50" s="37">
        <v>52</v>
      </c>
      <c r="G50" s="81"/>
      <c r="H50" s="37">
        <v>53</v>
      </c>
      <c r="I50" s="81"/>
      <c r="J50" s="37">
        <v>55</v>
      </c>
      <c r="K50" s="37">
        <v>52</v>
      </c>
      <c r="L50" s="37" t="s">
        <v>44</v>
      </c>
      <c r="M50" s="39"/>
      <c r="N50" s="37" t="s">
        <v>192</v>
      </c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5"/>
    </row>
    <row r="51" s="71" customFormat="1" ht="50" customHeight="1" spans="1:61">
      <c r="A51" s="37">
        <v>46</v>
      </c>
      <c r="B51" s="88" t="s">
        <v>193</v>
      </c>
      <c r="C51" s="37" t="s">
        <v>16</v>
      </c>
      <c r="D51" s="37">
        <v>159</v>
      </c>
      <c r="E51" s="81"/>
      <c r="F51" s="37">
        <v>66</v>
      </c>
      <c r="G51" s="81"/>
      <c r="H51" s="37">
        <v>67</v>
      </c>
      <c r="I51" s="81"/>
      <c r="J51" s="37">
        <v>68</v>
      </c>
      <c r="K51" s="37">
        <v>66</v>
      </c>
      <c r="L51" s="37" t="s">
        <v>44</v>
      </c>
      <c r="M51" s="39"/>
      <c r="N51" s="37" t="s">
        <v>192</v>
      </c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5"/>
    </row>
    <row r="52" s="71" customFormat="1" ht="50" customHeight="1" spans="1:61">
      <c r="A52" s="37">
        <v>47</v>
      </c>
      <c r="B52" s="88" t="s">
        <v>194</v>
      </c>
      <c r="C52" s="37" t="s">
        <v>16</v>
      </c>
      <c r="D52" s="37">
        <v>133</v>
      </c>
      <c r="E52" s="81"/>
      <c r="F52" s="37">
        <v>66</v>
      </c>
      <c r="G52" s="81"/>
      <c r="H52" s="37">
        <v>68</v>
      </c>
      <c r="I52" s="81"/>
      <c r="J52" s="37">
        <v>70</v>
      </c>
      <c r="K52" s="37">
        <v>66</v>
      </c>
      <c r="L52" s="37" t="s">
        <v>44</v>
      </c>
      <c r="M52" s="39"/>
      <c r="N52" s="37" t="s">
        <v>192</v>
      </c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5"/>
    </row>
    <row r="53" s="71" customFormat="1" ht="50" customHeight="1" spans="1:61">
      <c r="A53" s="37">
        <v>48</v>
      </c>
      <c r="B53" s="88" t="s">
        <v>195</v>
      </c>
      <c r="C53" s="37" t="s">
        <v>16</v>
      </c>
      <c r="D53" s="37">
        <v>116</v>
      </c>
      <c r="E53" s="81"/>
      <c r="F53" s="37">
        <v>110</v>
      </c>
      <c r="G53" s="81"/>
      <c r="H53" s="37">
        <v>120</v>
      </c>
      <c r="I53" s="81"/>
      <c r="J53" s="37">
        <v>118</v>
      </c>
      <c r="K53" s="37">
        <f>1.8*36</f>
        <v>64.8</v>
      </c>
      <c r="L53" s="37" t="s">
        <v>114</v>
      </c>
      <c r="M53" s="39"/>
      <c r="N53" s="37" t="s">
        <v>192</v>
      </c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5"/>
    </row>
    <row r="54" s="71" customFormat="1" ht="50" customHeight="1" spans="1:61">
      <c r="A54" s="37">
        <v>49</v>
      </c>
      <c r="B54" s="88" t="s">
        <v>196</v>
      </c>
      <c r="C54" s="37" t="s">
        <v>16</v>
      </c>
      <c r="D54" s="37">
        <v>121</v>
      </c>
      <c r="E54" s="81"/>
      <c r="F54" s="37">
        <v>165</v>
      </c>
      <c r="G54" s="81"/>
      <c r="H54" s="37">
        <v>168</v>
      </c>
      <c r="I54" s="81"/>
      <c r="J54" s="37">
        <v>169</v>
      </c>
      <c r="K54" s="37">
        <f>2*25</f>
        <v>50</v>
      </c>
      <c r="L54" s="37" t="s">
        <v>114</v>
      </c>
      <c r="M54" s="39"/>
      <c r="N54" s="37" t="s">
        <v>192</v>
      </c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5"/>
    </row>
    <row r="55" s="71" customFormat="1" ht="50" customHeight="1" spans="1:61">
      <c r="A55" s="37">
        <v>50</v>
      </c>
      <c r="B55" s="88" t="s">
        <v>197</v>
      </c>
      <c r="C55" s="37" t="s">
        <v>16</v>
      </c>
      <c r="D55" s="37">
        <v>258</v>
      </c>
      <c r="E55" s="81"/>
      <c r="F55" s="37">
        <v>165</v>
      </c>
      <c r="G55" s="81"/>
      <c r="H55" s="37">
        <v>170</v>
      </c>
      <c r="I55" s="81"/>
      <c r="J55" s="37">
        <v>168</v>
      </c>
      <c r="K55" s="37">
        <f>2*25</f>
        <v>50</v>
      </c>
      <c r="L55" s="37" t="s">
        <v>114</v>
      </c>
      <c r="M55" s="39"/>
      <c r="N55" s="37" t="s">
        <v>192</v>
      </c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5"/>
    </row>
    <row r="56" s="71" customFormat="1" ht="50" customHeight="1" spans="1:61">
      <c r="A56" s="37">
        <v>51</v>
      </c>
      <c r="B56" s="88" t="s">
        <v>198</v>
      </c>
      <c r="C56" s="37" t="s">
        <v>16</v>
      </c>
      <c r="D56" s="37">
        <v>173</v>
      </c>
      <c r="E56" s="81"/>
      <c r="F56" s="37">
        <v>135</v>
      </c>
      <c r="G56" s="81"/>
      <c r="H56" s="37">
        <v>138</v>
      </c>
      <c r="I56" s="81"/>
      <c r="J56" s="37">
        <v>140</v>
      </c>
      <c r="K56" s="37">
        <v>75</v>
      </c>
      <c r="L56" s="37" t="s">
        <v>114</v>
      </c>
      <c r="M56" s="39"/>
      <c r="N56" s="37" t="s">
        <v>192</v>
      </c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5"/>
    </row>
    <row r="57" s="71" customFormat="1" ht="50" customHeight="1" spans="1:61">
      <c r="A57" s="37">
        <v>52</v>
      </c>
      <c r="B57" s="88" t="s">
        <v>199</v>
      </c>
      <c r="C57" s="37" t="s">
        <v>16</v>
      </c>
      <c r="D57" s="37">
        <v>267</v>
      </c>
      <c r="E57" s="81"/>
      <c r="F57" s="37">
        <v>150</v>
      </c>
      <c r="G57" s="81"/>
      <c r="H57" s="37">
        <v>153</v>
      </c>
      <c r="I57" s="81"/>
      <c r="J57" s="37">
        <v>150</v>
      </c>
      <c r="K57" s="37">
        <f>1.8*25</f>
        <v>45</v>
      </c>
      <c r="L57" s="37" t="s">
        <v>114</v>
      </c>
      <c r="M57" s="39"/>
      <c r="N57" s="37" t="s">
        <v>192</v>
      </c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5"/>
    </row>
    <row r="58" s="71" customFormat="1" ht="50" customHeight="1" spans="1:61">
      <c r="A58" s="37">
        <v>53</v>
      </c>
      <c r="B58" s="88" t="s">
        <v>200</v>
      </c>
      <c r="C58" s="37" t="s">
        <v>16</v>
      </c>
      <c r="D58" s="37">
        <v>31</v>
      </c>
      <c r="E58" s="81"/>
      <c r="F58" s="37">
        <v>96</v>
      </c>
      <c r="G58" s="81"/>
      <c r="H58" s="37">
        <v>96</v>
      </c>
      <c r="I58" s="81"/>
      <c r="J58" s="37">
        <v>98</v>
      </c>
      <c r="K58" s="37">
        <v>64</v>
      </c>
      <c r="L58" s="37" t="s">
        <v>114</v>
      </c>
      <c r="M58" s="39"/>
      <c r="N58" s="37" t="s">
        <v>192</v>
      </c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5"/>
    </row>
    <row r="59" s="71" customFormat="1" ht="50" customHeight="1" spans="1:61">
      <c r="A59" s="37">
        <v>54</v>
      </c>
      <c r="B59" s="88" t="s">
        <v>201</v>
      </c>
      <c r="C59" s="37" t="s">
        <v>16</v>
      </c>
      <c r="D59" s="37">
        <v>263</v>
      </c>
      <c r="E59" s="81"/>
      <c r="F59" s="37">
        <v>128</v>
      </c>
      <c r="G59" s="81"/>
      <c r="H59" s="37">
        <v>128</v>
      </c>
      <c r="I59" s="81"/>
      <c r="J59" s="37">
        <v>130</v>
      </c>
      <c r="K59" s="37">
        <v>32</v>
      </c>
      <c r="L59" s="37" t="s">
        <v>114</v>
      </c>
      <c r="M59" s="39"/>
      <c r="N59" s="37" t="s">
        <v>192</v>
      </c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5"/>
    </row>
    <row r="60" s="71" customFormat="1" ht="50" customHeight="1" spans="1:61">
      <c r="A60" s="37">
        <v>55</v>
      </c>
      <c r="B60" s="88" t="s">
        <v>202</v>
      </c>
      <c r="C60" s="37" t="s">
        <v>16</v>
      </c>
      <c r="D60" s="37">
        <v>24</v>
      </c>
      <c r="E60" s="81"/>
      <c r="F60" s="37">
        <v>185</v>
      </c>
      <c r="G60" s="81"/>
      <c r="H60" s="37">
        <v>190</v>
      </c>
      <c r="I60" s="81"/>
      <c r="J60" s="37">
        <v>187</v>
      </c>
      <c r="K60" s="37">
        <v>48</v>
      </c>
      <c r="L60" s="37" t="s">
        <v>114</v>
      </c>
      <c r="M60" s="39"/>
      <c r="N60" s="37" t="s">
        <v>192</v>
      </c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5"/>
    </row>
    <row r="61" s="71" customFormat="1" ht="50" customHeight="1" spans="1:61">
      <c r="A61" s="37">
        <v>56</v>
      </c>
      <c r="B61" s="88" t="s">
        <v>203</v>
      </c>
      <c r="C61" s="37" t="s">
        <v>16</v>
      </c>
      <c r="D61" s="37">
        <v>22</v>
      </c>
      <c r="E61" s="81"/>
      <c r="F61" s="37">
        <v>157</v>
      </c>
      <c r="G61" s="81"/>
      <c r="H61" s="37">
        <v>160</v>
      </c>
      <c r="I61" s="81"/>
      <c r="J61" s="37">
        <v>159</v>
      </c>
      <c r="K61" s="37">
        <v>100</v>
      </c>
      <c r="L61" s="37" t="s">
        <v>114</v>
      </c>
      <c r="M61" s="39"/>
      <c r="N61" s="37" t="s">
        <v>204</v>
      </c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5"/>
    </row>
  </sheetData>
  <mergeCells count="22">
    <mergeCell ref="A1:N1"/>
    <mergeCell ref="A2:D2"/>
    <mergeCell ref="E2:M2"/>
    <mergeCell ref="A41:N41"/>
    <mergeCell ref="A3:A4"/>
    <mergeCell ref="B3:B4"/>
    <mergeCell ref="C3:C4"/>
    <mergeCell ref="D3:D4"/>
    <mergeCell ref="D5:D6"/>
    <mergeCell ref="E5:E40"/>
    <mergeCell ref="E42:E61"/>
    <mergeCell ref="F3:F4"/>
    <mergeCell ref="G5:G40"/>
    <mergeCell ref="G42:G61"/>
    <mergeCell ref="H3:H4"/>
    <mergeCell ref="I5:I40"/>
    <mergeCell ref="I42:I61"/>
    <mergeCell ref="J3:J4"/>
    <mergeCell ref="K3:K4"/>
    <mergeCell ref="L3:L4"/>
    <mergeCell ref="M3:M4"/>
    <mergeCell ref="N2:N4"/>
  </mergeCells>
  <pageMargins left="0.75" right="0.75" top="1" bottom="1" header="0.5" footer="0.5"/>
  <pageSetup paperSize="9" scale="12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33"/>
  <sheetViews>
    <sheetView zoomScale="70" zoomScaleNormal="70" workbookViewId="0">
      <selection activeCell="C21" sqref="C21"/>
    </sheetView>
  </sheetViews>
  <sheetFormatPr defaultColWidth="8.8" defaultRowHeight="15.6"/>
  <cols>
    <col min="1" max="1" width="8.8" style="15"/>
    <col min="2" max="2" width="30.7083333333333" customWidth="1"/>
    <col min="3" max="3" width="28.2" customWidth="1"/>
    <col min="4" max="4" width="10.4" customWidth="1"/>
    <col min="5" max="5" width="8.8" style="15"/>
    <col min="6" max="6" width="20.1833333333333" style="61" customWidth="1"/>
    <col min="8" max="8" width="16.25" style="61" customWidth="1"/>
    <col min="10" max="10" width="19.4666666666667" style="61" customWidth="1"/>
    <col min="11" max="11" width="13.5666666666667" customWidth="1"/>
    <col min="12" max="12" width="14.2833333333333" style="15" customWidth="1"/>
    <col min="13" max="15" width="22.2833333333333" style="15" customWidth="1"/>
    <col min="16" max="16" width="16.85" customWidth="1"/>
    <col min="17" max="17" width="20.775"/>
  </cols>
  <sheetData>
    <row r="1" ht="31" customHeight="1" spans="1:21">
      <c r="A1" s="33" t="s">
        <v>205</v>
      </c>
      <c r="B1" s="33"/>
      <c r="C1" s="33"/>
      <c r="D1" s="33"/>
      <c r="E1" s="33"/>
      <c r="F1" s="34"/>
      <c r="G1" s="33"/>
      <c r="H1" s="34"/>
      <c r="I1" s="33"/>
      <c r="J1" s="34"/>
      <c r="K1" s="33"/>
      <c r="L1" s="33"/>
      <c r="M1" s="33"/>
      <c r="N1" s="33"/>
      <c r="O1" s="33"/>
      <c r="P1" s="33"/>
    </row>
    <row r="2" spans="1:21">
      <c r="A2" s="5" t="s">
        <v>4</v>
      </c>
      <c r="B2" s="5" t="s">
        <v>206</v>
      </c>
      <c r="C2" s="5" t="s">
        <v>207</v>
      </c>
      <c r="D2" s="5" t="s">
        <v>6</v>
      </c>
      <c r="E2" s="5" t="s">
        <v>208</v>
      </c>
      <c r="F2" s="8" t="s">
        <v>2</v>
      </c>
      <c r="G2" s="5"/>
      <c r="H2" s="8"/>
      <c r="I2" s="5"/>
      <c r="J2" s="8"/>
      <c r="K2" s="5"/>
      <c r="L2" s="35" t="s">
        <v>12</v>
      </c>
      <c r="M2" s="35" t="s">
        <v>13</v>
      </c>
      <c r="N2" s="35" t="s">
        <v>209</v>
      </c>
      <c r="O2" s="35" t="s">
        <v>210</v>
      </c>
      <c r="P2" s="8" t="s">
        <v>14</v>
      </c>
    </row>
    <row r="3" ht="59" customHeight="1" spans="1:21">
      <c r="A3" s="5"/>
      <c r="B3" s="5"/>
      <c r="C3" s="5"/>
      <c r="D3" s="5"/>
      <c r="E3" s="5"/>
      <c r="F3" s="8" t="s">
        <v>8</v>
      </c>
      <c r="G3" s="8" t="s">
        <v>211</v>
      </c>
      <c r="H3" s="8" t="s">
        <v>10</v>
      </c>
      <c r="I3" s="8" t="s">
        <v>211</v>
      </c>
      <c r="J3" s="8" t="s">
        <v>11</v>
      </c>
      <c r="K3" s="8" t="s">
        <v>211</v>
      </c>
      <c r="L3" s="36"/>
      <c r="M3" s="36"/>
      <c r="N3" s="36"/>
      <c r="O3" s="36"/>
      <c r="P3" s="8"/>
    </row>
    <row r="4" customFormat="1" ht="50" customHeight="1" spans="1:21">
      <c r="A4" s="5">
        <v>1</v>
      </c>
      <c r="B4" s="62" t="s">
        <v>212</v>
      </c>
      <c r="C4" s="63" t="s">
        <v>213</v>
      </c>
      <c r="D4" s="22" t="s">
        <v>16</v>
      </c>
      <c r="E4" s="22" t="s">
        <v>214</v>
      </c>
      <c r="F4" s="8" t="s">
        <v>215</v>
      </c>
      <c r="G4" s="8">
        <v>56.8</v>
      </c>
      <c r="H4" s="8" t="s">
        <v>216</v>
      </c>
      <c r="I4" s="5">
        <v>58.5</v>
      </c>
      <c r="J4" s="8" t="s">
        <v>217</v>
      </c>
      <c r="K4" s="5">
        <v>65.5</v>
      </c>
      <c r="L4" s="5">
        <v>56.8</v>
      </c>
      <c r="M4" s="5" t="s">
        <v>44</v>
      </c>
      <c r="N4" s="5"/>
      <c r="O4" s="5"/>
      <c r="P4" s="64"/>
    </row>
    <row r="5" customFormat="1" ht="50" customHeight="1" spans="1:21">
      <c r="A5" s="5">
        <v>2</v>
      </c>
      <c r="B5" s="63" t="s">
        <v>218</v>
      </c>
      <c r="C5" s="63" t="s">
        <v>219</v>
      </c>
      <c r="D5" s="22" t="s">
        <v>16</v>
      </c>
      <c r="E5" s="22" t="s">
        <v>220</v>
      </c>
      <c r="F5" s="8" t="s">
        <v>215</v>
      </c>
      <c r="G5" s="8">
        <v>46.5</v>
      </c>
      <c r="H5" s="8" t="s">
        <v>216</v>
      </c>
      <c r="I5" s="5">
        <v>56</v>
      </c>
      <c r="J5" s="8" t="s">
        <v>217</v>
      </c>
      <c r="K5" s="5">
        <v>60.5</v>
      </c>
      <c r="L5" s="5">
        <v>15.5</v>
      </c>
      <c r="M5" s="5"/>
      <c r="N5" s="5"/>
      <c r="O5" s="5"/>
      <c r="P5" s="64"/>
    </row>
    <row r="6" customFormat="1" ht="50" customHeight="1" spans="1:21">
      <c r="A6" s="5">
        <v>5</v>
      </c>
      <c r="B6" s="63" t="s">
        <v>221</v>
      </c>
      <c r="C6" s="63" t="s">
        <v>222</v>
      </c>
      <c r="D6" s="22" t="s">
        <v>16</v>
      </c>
      <c r="E6" s="22" t="s">
        <v>223</v>
      </c>
      <c r="F6" s="8" t="s">
        <v>224</v>
      </c>
      <c r="G6" s="8">
        <v>685</v>
      </c>
      <c r="H6" s="8" t="s">
        <v>225</v>
      </c>
      <c r="I6" s="5">
        <v>788</v>
      </c>
      <c r="J6" s="8" t="s">
        <v>226</v>
      </c>
      <c r="K6" s="5">
        <v>768</v>
      </c>
      <c r="L6" s="5" t="s">
        <v>227</v>
      </c>
      <c r="M6" s="8" t="s">
        <v>228</v>
      </c>
      <c r="N6" s="8"/>
      <c r="O6" s="8"/>
      <c r="P6" s="64"/>
    </row>
    <row r="7" s="30" customFormat="1" ht="50" customHeight="1" spans="1:21">
      <c r="A7" s="45">
        <v>6</v>
      </c>
      <c r="B7" s="46" t="s">
        <v>229</v>
      </c>
      <c r="C7" s="46" t="s">
        <v>230</v>
      </c>
      <c r="D7" s="47" t="s">
        <v>16</v>
      </c>
      <c r="E7" s="47" t="s">
        <v>231</v>
      </c>
      <c r="F7" s="65" t="s">
        <v>232</v>
      </c>
      <c r="G7" s="65">
        <v>380</v>
      </c>
      <c r="H7" s="65" t="s">
        <v>233</v>
      </c>
      <c r="I7" s="45">
        <v>385</v>
      </c>
      <c r="J7" s="65" t="s">
        <v>234</v>
      </c>
      <c r="K7" s="45">
        <v>420</v>
      </c>
      <c r="L7" s="45">
        <v>25</v>
      </c>
      <c r="M7" s="45" t="s">
        <v>235</v>
      </c>
      <c r="N7" s="45"/>
      <c r="O7" s="45">
        <v>50</v>
      </c>
      <c r="P7" s="66"/>
    </row>
    <row r="8" s="30" customFormat="1" ht="60" customHeight="1" spans="1:21">
      <c r="A8" s="45">
        <v>8</v>
      </c>
      <c r="B8" s="46" t="s">
        <v>236</v>
      </c>
      <c r="C8" s="46" t="s">
        <v>237</v>
      </c>
      <c r="D8" s="47" t="s">
        <v>16</v>
      </c>
      <c r="E8" s="47">
        <v>2590</v>
      </c>
      <c r="F8" s="65" t="s">
        <v>215</v>
      </c>
      <c r="G8" s="65">
        <v>185</v>
      </c>
      <c r="H8" s="65" t="s">
        <v>216</v>
      </c>
      <c r="I8" s="45">
        <v>198</v>
      </c>
      <c r="J8" s="65" t="s">
        <v>232</v>
      </c>
      <c r="K8" s="45">
        <v>205</v>
      </c>
      <c r="L8" s="45">
        <v>55</v>
      </c>
      <c r="M8" s="45"/>
      <c r="N8" s="45"/>
      <c r="O8" s="45">
        <v>85</v>
      </c>
      <c r="P8" s="66"/>
      <c r="Q8" s="30"/>
      <c r="U8" s="28"/>
    </row>
    <row r="9" s="30" customFormat="1" ht="50" customHeight="1" spans="1:21">
      <c r="A9" s="45">
        <v>9</v>
      </c>
      <c r="B9" s="46" t="s">
        <v>238</v>
      </c>
      <c r="C9" s="46" t="s">
        <v>239</v>
      </c>
      <c r="D9" s="47" t="s">
        <v>240</v>
      </c>
      <c r="E9" s="47" t="s">
        <v>241</v>
      </c>
      <c r="F9" s="65"/>
      <c r="G9" s="65"/>
      <c r="H9" s="65"/>
      <c r="I9" s="45"/>
      <c r="J9" s="65"/>
      <c r="K9" s="45"/>
      <c r="L9" s="45">
        <v>15</v>
      </c>
      <c r="M9" s="45" t="s">
        <v>242</v>
      </c>
      <c r="N9" s="45"/>
      <c r="O9" s="45">
        <v>11.71</v>
      </c>
      <c r="P9" s="66"/>
    </row>
    <row r="10" s="30" customFormat="1" ht="50" customHeight="1" spans="1:21">
      <c r="A10" s="45">
        <v>10</v>
      </c>
      <c r="B10" s="46" t="s">
        <v>243</v>
      </c>
      <c r="C10" s="46" t="s">
        <v>239</v>
      </c>
      <c r="D10" s="47" t="s">
        <v>240</v>
      </c>
      <c r="E10" s="47" t="s">
        <v>244</v>
      </c>
      <c r="F10" s="65"/>
      <c r="G10" s="65"/>
      <c r="H10" s="65"/>
      <c r="I10" s="45"/>
      <c r="J10" s="65"/>
      <c r="K10" s="45"/>
      <c r="L10" s="45">
        <v>15</v>
      </c>
      <c r="M10" s="45" t="s">
        <v>242</v>
      </c>
      <c r="N10" s="45"/>
      <c r="O10" s="45">
        <v>11.71</v>
      </c>
      <c r="P10" s="66"/>
    </row>
    <row r="11" s="30" customFormat="1" ht="50" customHeight="1" spans="1:21">
      <c r="A11" s="45">
        <v>11</v>
      </c>
      <c r="B11" s="46" t="s">
        <v>245</v>
      </c>
      <c r="C11" s="46" t="s">
        <v>239</v>
      </c>
      <c r="D11" s="47" t="s">
        <v>240</v>
      </c>
      <c r="E11" s="47" t="s">
        <v>246</v>
      </c>
      <c r="F11" s="65"/>
      <c r="G11" s="65"/>
      <c r="H11" s="65"/>
      <c r="I11" s="45"/>
      <c r="J11" s="65"/>
      <c r="K11" s="45"/>
      <c r="L11" s="45">
        <v>15</v>
      </c>
      <c r="M11" s="45" t="s">
        <v>242</v>
      </c>
      <c r="N11" s="45"/>
      <c r="O11" s="45">
        <v>11.71</v>
      </c>
      <c r="P11" s="66"/>
    </row>
    <row r="12" s="30" customFormat="1" ht="50" customHeight="1" spans="1:21">
      <c r="A12" s="45">
        <v>12</v>
      </c>
      <c r="B12" s="46" t="s">
        <v>247</v>
      </c>
      <c r="C12" s="46" t="s">
        <v>239</v>
      </c>
      <c r="D12" s="47" t="s">
        <v>240</v>
      </c>
      <c r="E12" s="47" t="s">
        <v>248</v>
      </c>
      <c r="F12" s="65"/>
      <c r="G12" s="65"/>
      <c r="H12" s="65"/>
      <c r="I12" s="45"/>
      <c r="J12" s="65"/>
      <c r="K12" s="45"/>
      <c r="L12" s="67">
        <v>15</v>
      </c>
      <c r="M12" s="45" t="s">
        <v>242</v>
      </c>
      <c r="N12" s="45"/>
      <c r="O12" s="45">
        <v>11.71</v>
      </c>
      <c r="P12" s="66"/>
    </row>
    <row r="13" s="30" customFormat="1" ht="50" customHeight="1" spans="1:21">
      <c r="A13" s="45">
        <v>13</v>
      </c>
      <c r="B13" s="46" t="s">
        <v>249</v>
      </c>
      <c r="C13" s="46" t="s">
        <v>250</v>
      </c>
      <c r="D13" s="47" t="s">
        <v>16</v>
      </c>
      <c r="E13" s="47">
        <v>2509</v>
      </c>
      <c r="F13" s="65" t="s">
        <v>215</v>
      </c>
      <c r="G13" s="65">
        <v>68</v>
      </c>
      <c r="H13" s="65" t="s">
        <v>216</v>
      </c>
      <c r="I13" s="45">
        <v>72</v>
      </c>
      <c r="J13" s="65" t="s">
        <v>232</v>
      </c>
      <c r="K13" s="45">
        <v>69.5</v>
      </c>
      <c r="L13" s="45">
        <v>33</v>
      </c>
      <c r="M13" s="45"/>
      <c r="N13" s="45"/>
      <c r="O13" s="45">
        <v>150</v>
      </c>
      <c r="P13" s="66"/>
    </row>
    <row r="14" s="30" customFormat="1" ht="50" customHeight="1" spans="1:21">
      <c r="A14" s="45">
        <v>14</v>
      </c>
      <c r="B14" s="46" t="s">
        <v>251</v>
      </c>
      <c r="C14" s="46" t="s">
        <v>252</v>
      </c>
      <c r="D14" s="47" t="s">
        <v>16</v>
      </c>
      <c r="E14" s="47" t="s">
        <v>253</v>
      </c>
      <c r="F14" s="65" t="s">
        <v>215</v>
      </c>
      <c r="G14" s="65">
        <v>368</v>
      </c>
      <c r="H14" s="65" t="s">
        <v>216</v>
      </c>
      <c r="I14" s="45">
        <v>468</v>
      </c>
      <c r="J14" s="65" t="s">
        <v>232</v>
      </c>
      <c r="K14" s="45">
        <v>385</v>
      </c>
      <c r="L14" s="45">
        <v>180</v>
      </c>
      <c r="M14" s="45"/>
      <c r="N14" s="45"/>
      <c r="O14" s="45">
        <v>150</v>
      </c>
      <c r="P14" s="66"/>
    </row>
    <row r="15" s="30" customFormat="1" ht="50" customHeight="1" spans="1:21">
      <c r="A15" s="45">
        <v>15</v>
      </c>
      <c r="B15" s="46" t="s">
        <v>254</v>
      </c>
      <c r="C15" s="46" t="s">
        <v>255</v>
      </c>
      <c r="D15" s="47" t="s">
        <v>16</v>
      </c>
      <c r="E15" s="47" t="s">
        <v>256</v>
      </c>
      <c r="F15" s="65" t="s">
        <v>215</v>
      </c>
      <c r="G15" s="65">
        <v>168.5</v>
      </c>
      <c r="H15" s="65" t="s">
        <v>257</v>
      </c>
      <c r="I15" s="45">
        <v>185</v>
      </c>
      <c r="J15" s="65" t="s">
        <v>232</v>
      </c>
      <c r="K15" s="45">
        <v>198</v>
      </c>
      <c r="L15" s="45">
        <v>167</v>
      </c>
      <c r="M15" s="45" t="s">
        <v>258</v>
      </c>
      <c r="N15" s="45"/>
      <c r="O15" s="45">
        <v>185</v>
      </c>
      <c r="P15" s="66"/>
    </row>
    <row r="16" s="30" customFormat="1" ht="50" customHeight="1" spans="1:21">
      <c r="A16" s="45">
        <v>16</v>
      </c>
      <c r="B16" s="46" t="s">
        <v>259</v>
      </c>
      <c r="C16" s="46" t="s">
        <v>260</v>
      </c>
      <c r="D16" s="47" t="s">
        <v>16</v>
      </c>
      <c r="E16" s="47" t="s">
        <v>261</v>
      </c>
      <c r="F16" s="65" t="s">
        <v>262</v>
      </c>
      <c r="G16" s="65">
        <v>860</v>
      </c>
      <c r="H16" s="65" t="s">
        <v>215</v>
      </c>
      <c r="I16" s="45">
        <v>890</v>
      </c>
      <c r="J16" s="65" t="s">
        <v>232</v>
      </c>
      <c r="K16" s="45">
        <v>986</v>
      </c>
      <c r="L16" s="45">
        <v>110</v>
      </c>
      <c r="M16" s="45" t="s">
        <v>263</v>
      </c>
      <c r="N16" s="45"/>
      <c r="O16" s="45">
        <v>107.48</v>
      </c>
      <c r="P16" s="66"/>
    </row>
    <row r="17" s="30" customFormat="1" ht="50" customHeight="1" spans="1:16">
      <c r="A17" s="45">
        <v>17</v>
      </c>
      <c r="B17" s="46" t="s">
        <v>264</v>
      </c>
      <c r="C17" s="46" t="s">
        <v>265</v>
      </c>
      <c r="D17" s="47" t="s">
        <v>16</v>
      </c>
      <c r="E17" s="47" t="s">
        <v>266</v>
      </c>
      <c r="F17" s="65" t="s">
        <v>262</v>
      </c>
      <c r="G17" s="65">
        <v>280</v>
      </c>
      <c r="H17" s="65" t="s">
        <v>215</v>
      </c>
      <c r="I17" s="45">
        <v>320</v>
      </c>
      <c r="J17" s="65" t="s">
        <v>232</v>
      </c>
      <c r="K17" s="45">
        <v>360</v>
      </c>
      <c r="L17" s="45">
        <v>70</v>
      </c>
      <c r="M17" s="45" t="s">
        <v>267</v>
      </c>
      <c r="N17" s="45"/>
      <c r="O17" s="45">
        <v>100</v>
      </c>
      <c r="P17" s="66"/>
    </row>
    <row r="18" customFormat="1" ht="50" customHeight="1" spans="1:16">
      <c r="A18" s="5">
        <v>18</v>
      </c>
      <c r="B18" s="63" t="s">
        <v>268</v>
      </c>
      <c r="C18" s="63" t="s">
        <v>269</v>
      </c>
      <c r="D18" s="22" t="s">
        <v>16</v>
      </c>
      <c r="E18" s="22">
        <v>36</v>
      </c>
      <c r="F18" s="8" t="s">
        <v>215</v>
      </c>
      <c r="G18" s="8">
        <v>520</v>
      </c>
      <c r="H18" s="8" t="s">
        <v>270</v>
      </c>
      <c r="I18" s="5">
        <v>560</v>
      </c>
      <c r="J18" s="8" t="s">
        <v>271</v>
      </c>
      <c r="K18" s="5">
        <v>600</v>
      </c>
      <c r="L18" s="5">
        <v>55</v>
      </c>
      <c r="M18" s="5"/>
      <c r="N18" s="5"/>
      <c r="O18" s="5"/>
      <c r="P18" s="64"/>
    </row>
    <row r="19" customFormat="1" ht="50" customHeight="1" spans="1:16">
      <c r="A19" s="5">
        <v>19</v>
      </c>
      <c r="B19" s="63" t="s">
        <v>272</v>
      </c>
      <c r="C19" s="63" t="s">
        <v>273</v>
      </c>
      <c r="D19" s="22" t="s">
        <v>16</v>
      </c>
      <c r="E19" s="22" t="s">
        <v>274</v>
      </c>
      <c r="F19" s="8" t="s">
        <v>275</v>
      </c>
      <c r="G19" s="8">
        <v>685</v>
      </c>
      <c r="H19" s="8" t="s">
        <v>276</v>
      </c>
      <c r="I19" s="5">
        <v>650</v>
      </c>
      <c r="J19" s="8" t="s">
        <v>277</v>
      </c>
      <c r="K19" s="5">
        <v>715</v>
      </c>
      <c r="L19" s="5">
        <v>280</v>
      </c>
      <c r="M19" s="5"/>
      <c r="N19" s="5"/>
      <c r="O19" s="5"/>
      <c r="P19" s="64"/>
    </row>
    <row r="20" s="30" customFormat="1" ht="50" customHeight="1" spans="1:16">
      <c r="A20" s="45">
        <v>20</v>
      </c>
      <c r="B20" s="46" t="s">
        <v>278</v>
      </c>
      <c r="C20" s="46" t="s">
        <v>279</v>
      </c>
      <c r="D20" s="47" t="s">
        <v>16</v>
      </c>
      <c r="E20" s="47" t="s">
        <v>280</v>
      </c>
      <c r="F20" s="65" t="s">
        <v>275</v>
      </c>
      <c r="G20" s="65">
        <v>368</v>
      </c>
      <c r="H20" s="65" t="s">
        <v>276</v>
      </c>
      <c r="I20" s="45">
        <v>380</v>
      </c>
      <c r="J20" s="65" t="s">
        <v>277</v>
      </c>
      <c r="K20" s="45">
        <v>385</v>
      </c>
      <c r="L20" s="45">
        <v>200</v>
      </c>
      <c r="M20" s="45"/>
      <c r="N20" s="45"/>
      <c r="O20" s="45">
        <v>180</v>
      </c>
      <c r="P20" s="66"/>
    </row>
    <row r="21" s="30" customFormat="1" ht="50" customHeight="1" spans="1:16">
      <c r="A21" s="45">
        <v>21</v>
      </c>
      <c r="B21" s="46" t="s">
        <v>281</v>
      </c>
      <c r="C21" s="46" t="s">
        <v>282</v>
      </c>
      <c r="D21" s="47" t="s">
        <v>16</v>
      </c>
      <c r="E21" s="47" t="s">
        <v>283</v>
      </c>
      <c r="F21" s="65" t="s">
        <v>275</v>
      </c>
      <c r="G21" s="65">
        <v>368</v>
      </c>
      <c r="H21" s="65" t="s">
        <v>276</v>
      </c>
      <c r="I21" s="45">
        <v>460</v>
      </c>
      <c r="J21" s="65" t="s">
        <v>277</v>
      </c>
      <c r="K21" s="45">
        <v>485</v>
      </c>
      <c r="L21" s="45">
        <v>180</v>
      </c>
      <c r="M21" s="45"/>
      <c r="N21" s="45"/>
      <c r="O21" s="45">
        <v>180</v>
      </c>
      <c r="P21" s="66"/>
    </row>
    <row r="22" s="30" customFormat="1" ht="50" customHeight="1" spans="1:16">
      <c r="A22" s="45">
        <v>22</v>
      </c>
      <c r="B22" s="46" t="s">
        <v>284</v>
      </c>
      <c r="C22" s="46" t="s">
        <v>239</v>
      </c>
      <c r="D22" s="47" t="s">
        <v>240</v>
      </c>
      <c r="E22" s="47" t="s">
        <v>285</v>
      </c>
      <c r="F22" s="65"/>
      <c r="G22" s="65"/>
      <c r="H22" s="65"/>
      <c r="I22" s="45"/>
      <c r="J22" s="65"/>
      <c r="K22" s="45"/>
      <c r="L22" s="45">
        <v>15</v>
      </c>
      <c r="M22" s="45" t="s">
        <v>242</v>
      </c>
      <c r="N22" s="45"/>
      <c r="O22" s="45">
        <v>11.71</v>
      </c>
      <c r="P22" s="66"/>
    </row>
    <row r="23" s="30" customFormat="1" ht="50" customHeight="1" spans="1:16">
      <c r="A23" s="45">
        <v>23</v>
      </c>
      <c r="B23" s="46" t="s">
        <v>286</v>
      </c>
      <c r="C23" s="46" t="s">
        <v>239</v>
      </c>
      <c r="D23" s="47" t="s">
        <v>240</v>
      </c>
      <c r="E23" s="47" t="s">
        <v>287</v>
      </c>
      <c r="F23" s="65"/>
      <c r="G23" s="65"/>
      <c r="H23" s="65"/>
      <c r="I23" s="45"/>
      <c r="J23" s="65"/>
      <c r="K23" s="45"/>
      <c r="L23" s="45">
        <v>15</v>
      </c>
      <c r="M23" s="45" t="s">
        <v>242</v>
      </c>
      <c r="N23" s="45"/>
      <c r="O23" s="45">
        <v>11.71</v>
      </c>
      <c r="P23" s="66"/>
    </row>
    <row r="24" customFormat="1" ht="50" customHeight="1" spans="1:16">
      <c r="A24" s="5">
        <v>24</v>
      </c>
      <c r="B24" s="63" t="s">
        <v>288</v>
      </c>
      <c r="C24" s="63" t="s">
        <v>250</v>
      </c>
      <c r="D24" s="22" t="s">
        <v>16</v>
      </c>
      <c r="E24" s="22" t="s">
        <v>289</v>
      </c>
      <c r="F24" s="8" t="s">
        <v>215</v>
      </c>
      <c r="G24" s="8">
        <v>68</v>
      </c>
      <c r="H24" s="8" t="s">
        <v>216</v>
      </c>
      <c r="I24" s="5">
        <v>72.5</v>
      </c>
      <c r="J24" s="8" t="s">
        <v>232</v>
      </c>
      <c r="K24" s="5">
        <v>80</v>
      </c>
      <c r="L24" s="5">
        <v>30</v>
      </c>
      <c r="M24" s="5"/>
      <c r="N24" s="5"/>
      <c r="O24" s="5"/>
      <c r="P24" s="64"/>
    </row>
    <row r="25" s="30" customFormat="1" ht="50" customHeight="1" spans="1:16">
      <c r="A25" s="45">
        <v>25</v>
      </c>
      <c r="B25" s="46" t="s">
        <v>290</v>
      </c>
      <c r="C25" s="46" t="s">
        <v>239</v>
      </c>
      <c r="D25" s="47" t="s">
        <v>240</v>
      </c>
      <c r="E25" s="47" t="s">
        <v>291</v>
      </c>
      <c r="F25" s="65"/>
      <c r="G25" s="65"/>
      <c r="H25" s="65"/>
      <c r="I25" s="45"/>
      <c r="J25" s="65"/>
      <c r="K25" s="45"/>
      <c r="L25" s="45">
        <v>15</v>
      </c>
      <c r="M25" s="45" t="s">
        <v>242</v>
      </c>
      <c r="N25" s="45"/>
      <c r="O25" s="45">
        <v>11.71</v>
      </c>
      <c r="P25" s="66"/>
    </row>
    <row r="26" s="30" customFormat="1" ht="50" customHeight="1" spans="1:16">
      <c r="A26" s="45">
        <v>26</v>
      </c>
      <c r="B26" s="46" t="s">
        <v>292</v>
      </c>
      <c r="C26" s="46" t="s">
        <v>239</v>
      </c>
      <c r="D26" s="47" t="s">
        <v>240</v>
      </c>
      <c r="E26" s="47" t="s">
        <v>293</v>
      </c>
      <c r="F26" s="65"/>
      <c r="G26" s="65"/>
      <c r="H26" s="65"/>
      <c r="I26" s="45"/>
      <c r="J26" s="65"/>
      <c r="K26" s="45"/>
      <c r="L26" s="45">
        <v>15</v>
      </c>
      <c r="M26" s="45" t="s">
        <v>242</v>
      </c>
      <c r="N26" s="45"/>
      <c r="O26" s="45">
        <v>11.71</v>
      </c>
      <c r="P26" s="66"/>
    </row>
    <row r="27" s="30" customFormat="1" ht="50" customHeight="1" spans="1:16">
      <c r="A27" s="45">
        <v>27</v>
      </c>
      <c r="B27" s="46" t="s">
        <v>294</v>
      </c>
      <c r="C27" s="46" t="s">
        <v>239</v>
      </c>
      <c r="D27" s="47" t="s">
        <v>240</v>
      </c>
      <c r="E27" s="47" t="s">
        <v>295</v>
      </c>
      <c r="F27" s="65"/>
      <c r="G27" s="65"/>
      <c r="H27" s="65"/>
      <c r="I27" s="45"/>
      <c r="J27" s="65"/>
      <c r="K27" s="45"/>
      <c r="L27" s="45">
        <v>15</v>
      </c>
      <c r="M27" s="45" t="s">
        <v>242</v>
      </c>
      <c r="N27" s="45"/>
      <c r="O27" s="45">
        <v>11.71</v>
      </c>
      <c r="P27" s="66"/>
    </row>
    <row r="28" s="30" customFormat="1" ht="50" customHeight="1" spans="1:16">
      <c r="A28" s="45">
        <v>28</v>
      </c>
      <c r="B28" s="46" t="s">
        <v>296</v>
      </c>
      <c r="C28" s="46" t="s">
        <v>297</v>
      </c>
      <c r="D28" s="47" t="s">
        <v>16</v>
      </c>
      <c r="E28" s="47">
        <v>180</v>
      </c>
      <c r="F28" s="65" t="s">
        <v>298</v>
      </c>
      <c r="G28" s="65">
        <v>398</v>
      </c>
      <c r="H28" s="65" t="s">
        <v>215</v>
      </c>
      <c r="I28" s="45">
        <v>420</v>
      </c>
      <c r="J28" s="65" t="s">
        <v>232</v>
      </c>
      <c r="K28" s="45">
        <v>435</v>
      </c>
      <c r="L28" s="45"/>
      <c r="M28" s="45"/>
      <c r="N28" s="45"/>
      <c r="O28" s="45">
        <v>150</v>
      </c>
      <c r="P28" s="66"/>
    </row>
    <row r="29" customFormat="1" ht="50" customHeight="1" spans="1:16">
      <c r="A29" s="5">
        <v>29</v>
      </c>
      <c r="B29" s="12" t="s">
        <v>299</v>
      </c>
      <c r="C29" s="12" t="s">
        <v>300</v>
      </c>
      <c r="D29" s="5" t="s">
        <v>16</v>
      </c>
      <c r="E29" s="5">
        <v>1261.815</v>
      </c>
      <c r="F29" s="8" t="s">
        <v>301</v>
      </c>
      <c r="G29" s="8">
        <v>92.4</v>
      </c>
      <c r="H29" s="8" t="s">
        <v>277</v>
      </c>
      <c r="I29" s="5">
        <v>100.8</v>
      </c>
      <c r="J29" s="8" t="s">
        <v>232</v>
      </c>
      <c r="K29" s="5">
        <v>94</v>
      </c>
      <c r="L29" s="5">
        <v>30</v>
      </c>
      <c r="M29" s="5"/>
      <c r="N29" s="5"/>
      <c r="O29" s="5"/>
      <c r="P29" s="64"/>
    </row>
    <row r="30" customFormat="1" ht="50" customHeight="1" spans="1:16">
      <c r="A30" s="5">
        <v>30</v>
      </c>
      <c r="B30" s="12" t="s">
        <v>302</v>
      </c>
      <c r="C30" s="12" t="s">
        <v>303</v>
      </c>
      <c r="D30" s="5" t="s">
        <v>16</v>
      </c>
      <c r="E30" s="5">
        <v>3000</v>
      </c>
      <c r="F30" s="8" t="s">
        <v>301</v>
      </c>
      <c r="G30" s="8">
        <v>106.8</v>
      </c>
      <c r="H30" s="8" t="s">
        <v>277</v>
      </c>
      <c r="I30" s="5">
        <v>109.5</v>
      </c>
      <c r="J30" s="8" t="s">
        <v>232</v>
      </c>
      <c r="K30" s="5">
        <v>112.32</v>
      </c>
      <c r="L30" s="5"/>
      <c r="M30" s="5"/>
      <c r="N30" s="5"/>
      <c r="O30" s="5"/>
      <c r="P30" s="64"/>
    </row>
    <row r="31" ht="50" customHeight="1" spans="1:16">
      <c r="A31" s="5">
        <v>31</v>
      </c>
      <c r="B31" s="12" t="s">
        <v>304</v>
      </c>
      <c r="C31" s="12" t="s">
        <v>305</v>
      </c>
      <c r="D31" s="5" t="s">
        <v>16</v>
      </c>
      <c r="E31" s="5">
        <v>600</v>
      </c>
      <c r="F31" s="8" t="s">
        <v>301</v>
      </c>
      <c r="G31" s="8">
        <v>119</v>
      </c>
      <c r="H31" s="8" t="s">
        <v>277</v>
      </c>
      <c r="I31" s="5">
        <v>168</v>
      </c>
      <c r="J31" s="8" t="s">
        <v>232</v>
      </c>
      <c r="K31" s="5">
        <v>120.75</v>
      </c>
      <c r="L31" s="5"/>
      <c r="M31" s="5"/>
      <c r="N31" s="5"/>
      <c r="O31" s="5"/>
      <c r="P31" s="64"/>
    </row>
    <row r="32" s="30" customFormat="1" ht="359" customHeight="1" spans="1:16">
      <c r="A32" s="45">
        <v>32</v>
      </c>
      <c r="B32" s="68" t="s">
        <v>306</v>
      </c>
      <c r="C32" s="69" t="s">
        <v>307</v>
      </c>
      <c r="D32" s="68" t="s">
        <v>16</v>
      </c>
      <c r="E32" s="45">
        <v>1428.84</v>
      </c>
      <c r="F32" s="65"/>
      <c r="G32" s="65"/>
      <c r="H32" s="65"/>
      <c r="I32" s="45"/>
      <c r="J32" s="65"/>
      <c r="K32" s="45"/>
      <c r="L32" s="45">
        <v>90</v>
      </c>
      <c r="M32" s="65" t="s">
        <v>308</v>
      </c>
      <c r="N32" s="65"/>
      <c r="O32" s="65">
        <v>150</v>
      </c>
      <c r="P32" s="66"/>
    </row>
    <row r="33" s="30" customFormat="1" ht="179" customHeight="1" spans="1:16">
      <c r="A33" s="45">
        <v>33</v>
      </c>
      <c r="B33" s="68" t="s">
        <v>309</v>
      </c>
      <c r="C33" s="69" t="s">
        <v>310</v>
      </c>
      <c r="D33" s="68" t="s">
        <v>16</v>
      </c>
      <c r="E33" s="45">
        <v>1483.65</v>
      </c>
      <c r="F33" s="65" t="s">
        <v>215</v>
      </c>
      <c r="G33" s="65">
        <v>460</v>
      </c>
      <c r="H33" s="65" t="s">
        <v>216</v>
      </c>
      <c r="I33" s="45">
        <v>480</v>
      </c>
      <c r="J33" s="65" t="s">
        <v>232</v>
      </c>
      <c r="K33" s="45">
        <v>560</v>
      </c>
      <c r="L33" s="45">
        <v>160</v>
      </c>
      <c r="M33" s="45" t="s">
        <v>311</v>
      </c>
      <c r="N33" s="45"/>
      <c r="O33" s="45">
        <v>180</v>
      </c>
      <c r="P33" s="66"/>
    </row>
  </sheetData>
  <mergeCells count="12">
    <mergeCell ref="A1:P1"/>
    <mergeCell ref="F2:K2"/>
    <mergeCell ref="A2:A3"/>
    <mergeCell ref="B2:B3"/>
    <mergeCell ref="C2:C3"/>
    <mergeCell ref="D2:D3"/>
    <mergeCell ref="E2:E3"/>
    <mergeCell ref="L2:L3"/>
    <mergeCell ref="M2:M3"/>
    <mergeCell ref="N2:N3"/>
    <mergeCell ref="O2:O3"/>
    <mergeCell ref="P2:P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T85"/>
  <sheetViews>
    <sheetView zoomScale="80" zoomScaleNormal="80" workbookViewId="0">
      <pane ySplit="3" topLeftCell="A36" activePane="bottomLeft" state="frozen"/>
      <selection/>
      <selection pane="bottomLeft" activeCell="N33" sqref="N33"/>
    </sheetView>
  </sheetViews>
  <sheetFormatPr defaultColWidth="8.8" defaultRowHeight="15.6"/>
  <cols>
    <col min="1" max="1" width="8.8" style="15"/>
    <col min="2" max="2" width="24.55" customWidth="1"/>
    <col min="3" max="3" width="25.4333333333333" customWidth="1"/>
    <col min="4" max="4" width="7.775" style="15" customWidth="1"/>
    <col min="5" max="5" width="11.325" style="15" customWidth="1"/>
    <col min="6" max="6" width="16.8083333333333" style="31" customWidth="1"/>
    <col min="7" max="7" width="8.75" style="15" customWidth="1"/>
    <col min="8" max="8" width="18.6083333333333" style="32" customWidth="1"/>
    <col min="9" max="9" width="10.6916666666667" style="15" customWidth="1"/>
    <col min="10" max="10" width="17.775" style="32" customWidth="1"/>
    <col min="11" max="11" width="8.88333333333333" style="15" customWidth="1"/>
    <col min="12" max="12" width="17" style="15" customWidth="1"/>
    <col min="13" max="13" width="24.8833333333333" style="15" customWidth="1"/>
    <col min="14" max="14" width="17.375" style="15" customWidth="1"/>
    <col min="15" max="16" width="19.125" style="15" customWidth="1"/>
    <col min="17" max="17" width="36.6583333333333" customWidth="1"/>
    <col min="19" max="19" width="12.8"/>
  </cols>
  <sheetData>
    <row r="1" s="14" customFormat="1" ht="30" customHeight="1" spans="1:17">
      <c r="A1" s="33" t="s">
        <v>312</v>
      </c>
      <c r="B1" s="33"/>
      <c r="C1" s="33"/>
      <c r="D1" s="33"/>
      <c r="E1" s="33"/>
      <c r="F1" s="34"/>
      <c r="G1" s="33"/>
      <c r="H1" s="34"/>
      <c r="I1" s="33"/>
      <c r="J1" s="34"/>
      <c r="K1" s="33"/>
      <c r="L1" s="33"/>
      <c r="M1" s="33"/>
      <c r="N1" s="33"/>
      <c r="O1" s="33"/>
      <c r="P1" s="33"/>
      <c r="Q1" s="33"/>
    </row>
    <row r="2" s="14" customFormat="1" ht="30" customHeight="1" spans="1:17">
      <c r="A2" s="5" t="s">
        <v>4</v>
      </c>
      <c r="B2" s="5" t="s">
        <v>206</v>
      </c>
      <c r="C2" s="5" t="s">
        <v>207</v>
      </c>
      <c r="D2" s="5" t="s">
        <v>6</v>
      </c>
      <c r="E2" s="5" t="s">
        <v>313</v>
      </c>
      <c r="F2" s="8" t="s">
        <v>2</v>
      </c>
      <c r="G2" s="5"/>
      <c r="H2" s="8"/>
      <c r="I2" s="5"/>
      <c r="J2" s="8"/>
      <c r="K2" s="5"/>
      <c r="L2" s="35" t="s">
        <v>12</v>
      </c>
      <c r="M2" s="35" t="s">
        <v>314</v>
      </c>
      <c r="N2" s="35" t="s">
        <v>315</v>
      </c>
      <c r="O2" s="35" t="s">
        <v>316</v>
      </c>
      <c r="P2" s="8" t="s">
        <v>14</v>
      </c>
      <c r="Q2" s="5" t="s">
        <v>317</v>
      </c>
    </row>
    <row r="3" s="14" customFormat="1" ht="30" customHeight="1" spans="1:17">
      <c r="A3" s="5"/>
      <c r="B3" s="5"/>
      <c r="C3" s="5"/>
      <c r="D3" s="5"/>
      <c r="E3" s="5"/>
      <c r="F3" s="8" t="s">
        <v>8</v>
      </c>
      <c r="G3" s="8" t="s">
        <v>211</v>
      </c>
      <c r="H3" s="8" t="s">
        <v>10</v>
      </c>
      <c r="I3" s="8" t="s">
        <v>211</v>
      </c>
      <c r="J3" s="8" t="s">
        <v>11</v>
      </c>
      <c r="K3" s="8" t="s">
        <v>211</v>
      </c>
      <c r="L3" s="36"/>
      <c r="M3" s="36"/>
      <c r="N3" s="36"/>
      <c r="O3" s="36"/>
      <c r="P3" s="8"/>
      <c r="Q3" s="5"/>
    </row>
    <row r="4" s="27" customFormat="1" ht="60" customHeight="1" spans="1:17">
      <c r="A4" s="37">
        <v>1</v>
      </c>
      <c r="B4" s="38" t="s">
        <v>318</v>
      </c>
      <c r="C4" s="38" t="s">
        <v>319</v>
      </c>
      <c r="D4" s="38" t="s">
        <v>16</v>
      </c>
      <c r="E4" s="38" t="s">
        <v>320</v>
      </c>
      <c r="F4" s="38" t="s">
        <v>321</v>
      </c>
      <c r="G4" s="38">
        <v>580</v>
      </c>
      <c r="H4" s="38" t="s">
        <v>322</v>
      </c>
      <c r="I4" s="38">
        <v>608</v>
      </c>
      <c r="J4" s="38" t="s">
        <v>323</v>
      </c>
      <c r="K4" s="38">
        <v>615</v>
      </c>
      <c r="L4" s="38"/>
      <c r="M4" s="38" t="s">
        <v>324</v>
      </c>
      <c r="N4" s="38"/>
      <c r="O4" s="38"/>
      <c r="P4" s="37"/>
      <c r="Q4" s="39" t="s">
        <v>325</v>
      </c>
    </row>
    <row r="5" s="27" customFormat="1" ht="60" customHeight="1" spans="1:17">
      <c r="A5" s="37">
        <v>2</v>
      </c>
      <c r="B5" s="38" t="s">
        <v>318</v>
      </c>
      <c r="C5" s="38" t="s">
        <v>326</v>
      </c>
      <c r="D5" s="38" t="s">
        <v>16</v>
      </c>
      <c r="E5" s="38" t="s">
        <v>327</v>
      </c>
      <c r="F5" s="38" t="s">
        <v>321</v>
      </c>
      <c r="G5" s="38">
        <v>620</v>
      </c>
      <c r="H5" s="38" t="s">
        <v>322</v>
      </c>
      <c r="I5" s="38">
        <v>638</v>
      </c>
      <c r="J5" s="38" t="s">
        <v>323</v>
      </c>
      <c r="K5" s="38">
        <v>630</v>
      </c>
      <c r="L5" s="38"/>
      <c r="M5" s="38" t="s">
        <v>324</v>
      </c>
      <c r="N5" s="38"/>
      <c r="O5" s="38"/>
      <c r="P5" s="37"/>
      <c r="Q5" s="40" t="s">
        <v>325</v>
      </c>
    </row>
    <row r="6" s="27" customFormat="1" ht="60" customHeight="1" spans="1:17">
      <c r="A6" s="37">
        <v>3</v>
      </c>
      <c r="B6" s="38" t="s">
        <v>328</v>
      </c>
      <c r="C6" s="38" t="s">
        <v>329</v>
      </c>
      <c r="D6" s="38" t="s">
        <v>16</v>
      </c>
      <c r="E6" s="38" t="s">
        <v>330</v>
      </c>
      <c r="F6" s="38" t="s">
        <v>321</v>
      </c>
      <c r="G6" s="38">
        <v>920</v>
      </c>
      <c r="H6" s="38" t="s">
        <v>322</v>
      </c>
      <c r="I6" s="38">
        <v>958</v>
      </c>
      <c r="J6" s="38" t="s">
        <v>323</v>
      </c>
      <c r="K6" s="38">
        <v>930</v>
      </c>
      <c r="L6" s="38"/>
      <c r="M6" s="38" t="s">
        <v>324</v>
      </c>
      <c r="N6" s="38"/>
      <c r="O6" s="38"/>
      <c r="P6" s="37"/>
      <c r="Q6" s="40" t="s">
        <v>325</v>
      </c>
    </row>
    <row r="7" s="27" customFormat="1" ht="60" customHeight="1" spans="1:17">
      <c r="A7" s="37">
        <v>4</v>
      </c>
      <c r="B7" s="38" t="s">
        <v>328</v>
      </c>
      <c r="C7" s="38" t="s">
        <v>331</v>
      </c>
      <c r="D7" s="38" t="s">
        <v>16</v>
      </c>
      <c r="E7" s="38" t="s">
        <v>332</v>
      </c>
      <c r="F7" s="38" t="s">
        <v>321</v>
      </c>
      <c r="G7" s="38">
        <v>920</v>
      </c>
      <c r="H7" s="38" t="s">
        <v>322</v>
      </c>
      <c r="I7" s="38">
        <v>958</v>
      </c>
      <c r="J7" s="38" t="s">
        <v>323</v>
      </c>
      <c r="K7" s="38">
        <v>930</v>
      </c>
      <c r="L7" s="38"/>
      <c r="M7" s="38" t="s">
        <v>324</v>
      </c>
      <c r="N7" s="38"/>
      <c r="O7" s="38">
        <v>300</v>
      </c>
      <c r="P7" s="37"/>
      <c r="Q7" s="40" t="s">
        <v>325</v>
      </c>
    </row>
    <row r="8" s="28" customFormat="1" ht="193" customHeight="1" spans="1:17">
      <c r="A8" s="41">
        <v>5</v>
      </c>
      <c r="B8" s="42" t="s">
        <v>333</v>
      </c>
      <c r="C8" s="42" t="s">
        <v>334</v>
      </c>
      <c r="D8" s="42" t="s">
        <v>335</v>
      </c>
      <c r="E8" s="42">
        <v>236.951</v>
      </c>
      <c r="F8" s="42" t="s">
        <v>336</v>
      </c>
      <c r="G8" s="42">
        <v>12800</v>
      </c>
      <c r="H8" s="42" t="s">
        <v>337</v>
      </c>
      <c r="I8" s="42">
        <v>18800</v>
      </c>
      <c r="J8" s="42" t="s">
        <v>338</v>
      </c>
      <c r="K8" s="42">
        <v>19800</v>
      </c>
      <c r="L8" s="42" t="s">
        <v>339</v>
      </c>
      <c r="M8" s="42" t="s">
        <v>340</v>
      </c>
      <c r="N8" s="42">
        <v>8000</v>
      </c>
      <c r="O8" s="42">
        <v>7000</v>
      </c>
      <c r="P8" s="41">
        <v>7000</v>
      </c>
      <c r="Q8" s="43" t="s">
        <v>341</v>
      </c>
    </row>
    <row r="9" s="14" customFormat="1" ht="60" customHeight="1" spans="1:17">
      <c r="A9" s="5">
        <v>6</v>
      </c>
      <c r="B9" s="18" t="s">
        <v>342</v>
      </c>
      <c r="C9" s="18" t="s">
        <v>343</v>
      </c>
      <c r="D9" s="18" t="s">
        <v>16</v>
      </c>
      <c r="E9" s="18" t="s">
        <v>344</v>
      </c>
      <c r="F9" s="18" t="s">
        <v>321</v>
      </c>
      <c r="G9" s="18">
        <v>860</v>
      </c>
      <c r="H9" s="18" t="s">
        <v>322</v>
      </c>
      <c r="I9" s="18">
        <v>890</v>
      </c>
      <c r="J9" s="18" t="s">
        <v>323</v>
      </c>
      <c r="K9" s="18">
        <v>880</v>
      </c>
      <c r="L9" s="18">
        <v>85.77</v>
      </c>
      <c r="M9" s="18" t="s">
        <v>345</v>
      </c>
      <c r="N9" s="18"/>
      <c r="O9" s="18"/>
      <c r="P9" s="5"/>
      <c r="Q9" s="9" t="s">
        <v>346</v>
      </c>
    </row>
    <row r="10" s="14" customFormat="1" ht="60" customHeight="1" spans="1:17">
      <c r="A10" s="5">
        <v>7</v>
      </c>
      <c r="B10" s="18" t="s">
        <v>342</v>
      </c>
      <c r="C10" s="18" t="s">
        <v>347</v>
      </c>
      <c r="D10" s="18" t="s">
        <v>16</v>
      </c>
      <c r="E10" s="18" t="s">
        <v>348</v>
      </c>
      <c r="F10" s="18" t="s">
        <v>321</v>
      </c>
      <c r="G10" s="18">
        <v>860</v>
      </c>
      <c r="H10" s="18" t="s">
        <v>322</v>
      </c>
      <c r="I10" s="18">
        <v>885</v>
      </c>
      <c r="J10" s="18" t="s">
        <v>323</v>
      </c>
      <c r="K10" s="18">
        <v>880</v>
      </c>
      <c r="L10" s="18">
        <v>290</v>
      </c>
      <c r="M10" s="18" t="s">
        <v>349</v>
      </c>
      <c r="N10" s="18"/>
      <c r="O10" s="18"/>
      <c r="P10" s="5"/>
      <c r="Q10" s="9" t="s">
        <v>350</v>
      </c>
    </row>
    <row r="11" s="14" customFormat="1" ht="60" customHeight="1" spans="1:17">
      <c r="A11" s="5">
        <v>8</v>
      </c>
      <c r="B11" s="18" t="s">
        <v>342</v>
      </c>
      <c r="C11" s="18" t="s">
        <v>351</v>
      </c>
      <c r="D11" s="18" t="s">
        <v>16</v>
      </c>
      <c r="E11" s="18">
        <v>1802.28</v>
      </c>
      <c r="F11" s="18" t="s">
        <v>321</v>
      </c>
      <c r="G11" s="18">
        <v>920</v>
      </c>
      <c r="H11" s="18" t="s">
        <v>322</v>
      </c>
      <c r="I11" s="18">
        <v>958</v>
      </c>
      <c r="J11" s="18" t="s">
        <v>323</v>
      </c>
      <c r="K11" s="18">
        <v>948</v>
      </c>
      <c r="L11" s="18">
        <v>340</v>
      </c>
      <c r="M11" s="18" t="s">
        <v>349</v>
      </c>
      <c r="N11" s="18"/>
      <c r="O11" s="18"/>
      <c r="P11" s="5"/>
      <c r="Q11" s="9" t="s">
        <v>350</v>
      </c>
    </row>
    <row r="12" s="14" customFormat="1" ht="60" customHeight="1" spans="1:17">
      <c r="A12" s="5">
        <v>9</v>
      </c>
      <c r="B12" s="18" t="s">
        <v>352</v>
      </c>
      <c r="C12" s="18" t="s">
        <v>347</v>
      </c>
      <c r="D12" s="18" t="s">
        <v>16</v>
      </c>
      <c r="E12" s="18" t="s">
        <v>353</v>
      </c>
      <c r="F12" s="18" t="s">
        <v>321</v>
      </c>
      <c r="G12" s="18">
        <v>920</v>
      </c>
      <c r="H12" s="18" t="s">
        <v>322</v>
      </c>
      <c r="I12" s="18">
        <v>958</v>
      </c>
      <c r="J12" s="18" t="s">
        <v>323</v>
      </c>
      <c r="K12" s="18">
        <v>940</v>
      </c>
      <c r="L12" s="18">
        <v>580</v>
      </c>
      <c r="M12" s="18" t="s">
        <v>354</v>
      </c>
      <c r="N12" s="18"/>
      <c r="O12" s="18"/>
      <c r="P12" s="5"/>
      <c r="Q12" s="9" t="s">
        <v>355</v>
      </c>
    </row>
    <row r="13" s="14" customFormat="1" ht="60" customHeight="1" spans="1:17">
      <c r="A13" s="5">
        <v>10</v>
      </c>
      <c r="B13" s="18" t="s">
        <v>356</v>
      </c>
      <c r="C13" s="18" t="s">
        <v>347</v>
      </c>
      <c r="D13" s="18" t="s">
        <v>16</v>
      </c>
      <c r="E13" s="18" t="s">
        <v>357</v>
      </c>
      <c r="F13" s="18" t="s">
        <v>321</v>
      </c>
      <c r="G13" s="18">
        <v>680</v>
      </c>
      <c r="H13" s="18" t="s">
        <v>322</v>
      </c>
      <c r="I13" s="18">
        <v>720</v>
      </c>
      <c r="J13" s="18" t="s">
        <v>323</v>
      </c>
      <c r="K13" s="18">
        <v>695</v>
      </c>
      <c r="L13" s="18">
        <v>550</v>
      </c>
      <c r="M13" s="18" t="s">
        <v>354</v>
      </c>
      <c r="N13" s="18"/>
      <c r="O13" s="18"/>
      <c r="P13" s="5"/>
      <c r="Q13" s="9" t="s">
        <v>355</v>
      </c>
    </row>
    <row r="14" s="29" customFormat="1" ht="60" customHeight="1" spans="1:17">
      <c r="A14" s="44">
        <v>11</v>
      </c>
      <c r="B14" s="38" t="s">
        <v>358</v>
      </c>
      <c r="C14" s="38" t="s">
        <v>359</v>
      </c>
      <c r="D14" s="38" t="s">
        <v>16</v>
      </c>
      <c r="E14" s="38" t="s">
        <v>360</v>
      </c>
      <c r="F14" s="38" t="s">
        <v>321</v>
      </c>
      <c r="G14" s="38">
        <v>980</v>
      </c>
      <c r="H14" s="38" t="s">
        <v>322</v>
      </c>
      <c r="I14" s="38">
        <v>1080</v>
      </c>
      <c r="J14" s="38" t="s">
        <v>323</v>
      </c>
      <c r="K14" s="38">
        <v>1200</v>
      </c>
      <c r="L14" s="38"/>
      <c r="M14" s="38" t="s">
        <v>361</v>
      </c>
      <c r="N14" s="38"/>
      <c r="O14" s="38"/>
      <c r="P14" s="44"/>
      <c r="Q14" s="38" t="s">
        <v>362</v>
      </c>
    </row>
    <row r="15" s="28" customFormat="1" ht="75" customHeight="1" spans="1:17">
      <c r="A15" s="45">
        <v>12</v>
      </c>
      <c r="B15" s="46" t="s">
        <v>363</v>
      </c>
      <c r="C15" s="46" t="s">
        <v>364</v>
      </c>
      <c r="D15" s="47" t="s">
        <v>16</v>
      </c>
      <c r="E15" s="47">
        <v>4300</v>
      </c>
      <c r="F15" s="42" t="s">
        <v>365</v>
      </c>
      <c r="G15" s="42">
        <v>180</v>
      </c>
      <c r="H15" s="42" t="s">
        <v>366</v>
      </c>
      <c r="I15" s="42">
        <v>200</v>
      </c>
      <c r="J15" s="42" t="s">
        <v>367</v>
      </c>
      <c r="K15" s="42">
        <v>220</v>
      </c>
      <c r="L15" s="42" t="s">
        <v>368</v>
      </c>
      <c r="M15" s="48" t="s">
        <v>369</v>
      </c>
      <c r="N15" s="42">
        <v>410</v>
      </c>
      <c r="O15" s="42">
        <v>290</v>
      </c>
      <c r="P15" s="42">
        <v>290</v>
      </c>
      <c r="Q15" s="47" t="s">
        <v>370</v>
      </c>
    </row>
    <row r="16" s="28" customFormat="1" ht="86" customHeight="1" spans="1:17">
      <c r="A16" s="45">
        <v>13</v>
      </c>
      <c r="B16" s="46" t="s">
        <v>371</v>
      </c>
      <c r="C16" s="46" t="s">
        <v>372</v>
      </c>
      <c r="D16" s="47" t="s">
        <v>16</v>
      </c>
      <c r="E16" s="47">
        <f>229.877+4044.04</f>
        <v>4273.917</v>
      </c>
      <c r="F16" s="42" t="s">
        <v>365</v>
      </c>
      <c r="G16" s="42">
        <f>162+317.5</f>
        <v>479.5</v>
      </c>
      <c r="H16" s="42" t="s">
        <v>366</v>
      </c>
      <c r="I16" s="42">
        <v>528</v>
      </c>
      <c r="J16" s="42" t="s">
        <v>367</v>
      </c>
      <c r="K16" s="42">
        <v>530</v>
      </c>
      <c r="L16" s="42" t="s">
        <v>373</v>
      </c>
      <c r="M16" s="42" t="s">
        <v>374</v>
      </c>
      <c r="N16" s="42">
        <v>380</v>
      </c>
      <c r="O16" s="42"/>
      <c r="P16" s="42"/>
      <c r="Q16" s="47" t="s">
        <v>375</v>
      </c>
    </row>
    <row r="17" s="28" customFormat="1" ht="60" customHeight="1" spans="1:20">
      <c r="A17" s="45">
        <v>14</v>
      </c>
      <c r="B17" s="46" t="s">
        <v>376</v>
      </c>
      <c r="C17" s="46" t="s">
        <v>377</v>
      </c>
      <c r="D17" s="49" t="s">
        <v>378</v>
      </c>
      <c r="E17" s="47" t="s">
        <v>379</v>
      </c>
      <c r="F17" s="42" t="s">
        <v>380</v>
      </c>
      <c r="G17" s="42">
        <v>480</v>
      </c>
      <c r="H17" s="42" t="s">
        <v>322</v>
      </c>
      <c r="I17" s="42">
        <v>510</v>
      </c>
      <c r="J17" s="42" t="s">
        <v>381</v>
      </c>
      <c r="K17" s="42">
        <v>500</v>
      </c>
      <c r="L17" s="42">
        <v>400</v>
      </c>
      <c r="M17" s="42" t="s">
        <v>382</v>
      </c>
      <c r="N17" s="42"/>
      <c r="O17" s="42" t="s">
        <v>383</v>
      </c>
      <c r="P17" s="50"/>
      <c r="Q17" s="47" t="s">
        <v>384</v>
      </c>
    </row>
    <row r="18" s="28" customFormat="1" ht="166" customHeight="1" spans="1:20">
      <c r="A18" s="45">
        <v>15</v>
      </c>
      <c r="B18" s="42" t="s">
        <v>385</v>
      </c>
      <c r="C18" s="42" t="s">
        <v>386</v>
      </c>
      <c r="D18" s="42" t="s">
        <v>335</v>
      </c>
      <c r="E18" s="42" t="s">
        <v>387</v>
      </c>
      <c r="F18" s="42" t="s">
        <v>336</v>
      </c>
      <c r="G18" s="42">
        <v>12800</v>
      </c>
      <c r="H18" s="42" t="s">
        <v>337</v>
      </c>
      <c r="I18" s="42">
        <v>18800</v>
      </c>
      <c r="J18" s="42" t="s">
        <v>338</v>
      </c>
      <c r="K18" s="42">
        <v>19800</v>
      </c>
      <c r="L18" s="42" t="s">
        <v>339</v>
      </c>
      <c r="M18" s="42" t="s">
        <v>340</v>
      </c>
      <c r="N18" s="42">
        <v>8000</v>
      </c>
      <c r="O18" s="42">
        <v>7000</v>
      </c>
      <c r="P18" s="42">
        <v>7000</v>
      </c>
      <c r="Q18" s="47" t="s">
        <v>388</v>
      </c>
    </row>
    <row r="19" s="28" customFormat="1" ht="179" customHeight="1" spans="1:20">
      <c r="A19" s="45">
        <v>16</v>
      </c>
      <c r="B19" s="42" t="s">
        <v>389</v>
      </c>
      <c r="C19" s="42" t="s">
        <v>390</v>
      </c>
      <c r="D19" s="42" t="s">
        <v>335</v>
      </c>
      <c r="E19" s="42" t="s">
        <v>391</v>
      </c>
      <c r="F19" s="42" t="s">
        <v>336</v>
      </c>
      <c r="G19" s="42">
        <v>16800</v>
      </c>
      <c r="H19" s="42" t="s">
        <v>337</v>
      </c>
      <c r="I19" s="42">
        <v>18800</v>
      </c>
      <c r="J19" s="42" t="s">
        <v>338</v>
      </c>
      <c r="K19" s="42">
        <v>19800</v>
      </c>
      <c r="L19" s="42" t="s">
        <v>339</v>
      </c>
      <c r="M19" s="42" t="s">
        <v>340</v>
      </c>
      <c r="N19" s="42">
        <v>8000</v>
      </c>
      <c r="O19" s="42">
        <v>7000</v>
      </c>
      <c r="P19" s="42">
        <v>7000</v>
      </c>
      <c r="Q19" s="47" t="s">
        <v>392</v>
      </c>
    </row>
    <row r="20" s="28" customFormat="1" ht="194" customHeight="1" spans="1:20">
      <c r="A20" s="45">
        <v>17</v>
      </c>
      <c r="B20" s="42" t="s">
        <v>393</v>
      </c>
      <c r="C20" s="42" t="s">
        <v>394</v>
      </c>
      <c r="D20" s="42" t="s">
        <v>335</v>
      </c>
      <c r="E20" s="42" t="s">
        <v>395</v>
      </c>
      <c r="F20" s="42" t="s">
        <v>336</v>
      </c>
      <c r="G20" s="42">
        <v>36800</v>
      </c>
      <c r="H20" s="42" t="s">
        <v>337</v>
      </c>
      <c r="I20" s="42">
        <v>36500</v>
      </c>
      <c r="J20" s="42" t="s">
        <v>338</v>
      </c>
      <c r="K20" s="42">
        <v>36600</v>
      </c>
      <c r="L20" s="42" t="s">
        <v>396</v>
      </c>
      <c r="M20" s="42" t="s">
        <v>397</v>
      </c>
      <c r="N20" s="42">
        <v>4000</v>
      </c>
      <c r="O20" s="42">
        <v>4000</v>
      </c>
      <c r="P20" s="42">
        <v>4000</v>
      </c>
      <c r="Q20" s="47" t="s">
        <v>398</v>
      </c>
    </row>
    <row r="21" s="28" customFormat="1" ht="162" customHeight="1" spans="1:20">
      <c r="A21" s="45">
        <v>18</v>
      </c>
      <c r="B21" s="42" t="s">
        <v>399</v>
      </c>
      <c r="C21" s="42" t="s">
        <v>400</v>
      </c>
      <c r="D21" s="42" t="s">
        <v>335</v>
      </c>
      <c r="E21" s="42">
        <v>4.616</v>
      </c>
      <c r="F21" s="42" t="s">
        <v>336</v>
      </c>
      <c r="G21" s="42">
        <v>36800</v>
      </c>
      <c r="H21" s="42" t="s">
        <v>337</v>
      </c>
      <c r="I21" s="42">
        <v>36500</v>
      </c>
      <c r="J21" s="42" t="s">
        <v>338</v>
      </c>
      <c r="K21" s="42">
        <v>36600</v>
      </c>
      <c r="L21" s="42" t="s">
        <v>396</v>
      </c>
      <c r="M21" s="42" t="s">
        <v>397</v>
      </c>
      <c r="N21" s="42">
        <v>4000</v>
      </c>
      <c r="O21" s="42">
        <v>4000</v>
      </c>
      <c r="P21" s="42">
        <v>4000</v>
      </c>
      <c r="Q21" s="47" t="s">
        <v>401</v>
      </c>
    </row>
    <row r="22" s="28" customFormat="1" ht="123" customHeight="1" spans="1:20">
      <c r="A22" s="45">
        <v>19</v>
      </c>
      <c r="B22" s="42" t="s">
        <v>402</v>
      </c>
      <c r="C22" s="42" t="s">
        <v>403</v>
      </c>
      <c r="D22" s="42" t="s">
        <v>16</v>
      </c>
      <c r="E22" s="42" t="s">
        <v>404</v>
      </c>
      <c r="F22" s="42" t="s">
        <v>336</v>
      </c>
      <c r="G22" s="42">
        <v>168</v>
      </c>
      <c r="H22" s="42" t="s">
        <v>337</v>
      </c>
      <c r="I22" s="42">
        <v>158</v>
      </c>
      <c r="J22" s="42" t="s">
        <v>338</v>
      </c>
      <c r="K22" s="42">
        <v>180</v>
      </c>
      <c r="L22" s="42" t="s">
        <v>405</v>
      </c>
      <c r="M22" s="42" t="s">
        <v>406</v>
      </c>
      <c r="N22" s="42"/>
      <c r="O22" s="42">
        <v>9.42</v>
      </c>
      <c r="P22" s="42">
        <v>9.42</v>
      </c>
      <c r="Q22" s="47" t="s">
        <v>407</v>
      </c>
    </row>
    <row r="23" s="28" customFormat="1" ht="73" customHeight="1" spans="1:20">
      <c r="A23" s="45">
        <v>20</v>
      </c>
      <c r="B23" s="42" t="s">
        <v>408</v>
      </c>
      <c r="C23" s="42" t="s">
        <v>409</v>
      </c>
      <c r="D23" s="42" t="s">
        <v>335</v>
      </c>
      <c r="E23" s="42" t="s">
        <v>410</v>
      </c>
      <c r="F23" s="42" t="s">
        <v>336</v>
      </c>
      <c r="G23" s="42">
        <v>36800</v>
      </c>
      <c r="H23" s="42" t="s">
        <v>337</v>
      </c>
      <c r="I23" s="42">
        <v>36500</v>
      </c>
      <c r="J23" s="42" t="s">
        <v>338</v>
      </c>
      <c r="K23" s="42">
        <v>36600</v>
      </c>
      <c r="L23" s="42" t="s">
        <v>411</v>
      </c>
      <c r="M23" s="42" t="s">
        <v>412</v>
      </c>
      <c r="N23" s="42" t="s">
        <v>413</v>
      </c>
      <c r="O23" s="42">
        <v>19590</v>
      </c>
      <c r="P23" s="42">
        <v>19590</v>
      </c>
      <c r="Q23" s="47" t="s">
        <v>414</v>
      </c>
    </row>
    <row r="24" s="28" customFormat="1" ht="211" customHeight="1" spans="1:20">
      <c r="A24" s="45">
        <v>21</v>
      </c>
      <c r="B24" s="42" t="s">
        <v>415</v>
      </c>
      <c r="C24" s="42" t="s">
        <v>416</v>
      </c>
      <c r="D24" s="42" t="s">
        <v>335</v>
      </c>
      <c r="E24" s="42" t="s">
        <v>417</v>
      </c>
      <c r="F24" s="42" t="s">
        <v>336</v>
      </c>
      <c r="G24" s="42">
        <v>16800</v>
      </c>
      <c r="H24" s="42" t="s">
        <v>337</v>
      </c>
      <c r="I24" s="42">
        <v>18800</v>
      </c>
      <c r="J24" s="42" t="s">
        <v>338</v>
      </c>
      <c r="K24" s="42">
        <v>19800</v>
      </c>
      <c r="L24" s="42" t="s">
        <v>339</v>
      </c>
      <c r="M24" s="42" t="s">
        <v>340</v>
      </c>
      <c r="N24" s="42">
        <v>8000</v>
      </c>
      <c r="O24" s="42">
        <v>7000</v>
      </c>
      <c r="P24" s="42">
        <v>7000</v>
      </c>
      <c r="Q24" s="47" t="s">
        <v>418</v>
      </c>
      <c r="S24" s="28">
        <v>7.85</v>
      </c>
      <c r="T24" s="28">
        <v>200</v>
      </c>
    </row>
    <row r="25" s="28" customFormat="1" ht="158" customHeight="1" spans="1:20">
      <c r="A25" s="45">
        <v>22</v>
      </c>
      <c r="B25" s="42" t="s">
        <v>419</v>
      </c>
      <c r="C25" s="42" t="s">
        <v>420</v>
      </c>
      <c r="D25" s="42" t="s">
        <v>335</v>
      </c>
      <c r="E25" s="42" t="s">
        <v>421</v>
      </c>
      <c r="F25" s="42" t="s">
        <v>336</v>
      </c>
      <c r="G25" s="42">
        <v>12800</v>
      </c>
      <c r="H25" s="42" t="s">
        <v>337</v>
      </c>
      <c r="I25" s="42">
        <v>18800</v>
      </c>
      <c r="J25" s="42" t="s">
        <v>338</v>
      </c>
      <c r="K25" s="42">
        <v>19800</v>
      </c>
      <c r="L25" s="42" t="s">
        <v>339</v>
      </c>
      <c r="M25" s="42" t="s">
        <v>340</v>
      </c>
      <c r="N25" s="42">
        <v>8000</v>
      </c>
      <c r="O25" s="42">
        <v>7000</v>
      </c>
      <c r="P25" s="42">
        <v>7000</v>
      </c>
      <c r="Q25" s="47" t="s">
        <v>422</v>
      </c>
      <c r="S25" s="28">
        <f>T24/S24</f>
        <v>25.4777070063694</v>
      </c>
    </row>
    <row r="26" s="28" customFormat="1" ht="192" customHeight="1" spans="1:20">
      <c r="A26" s="45">
        <v>23</v>
      </c>
      <c r="B26" s="42" t="s">
        <v>423</v>
      </c>
      <c r="C26" s="42" t="s">
        <v>424</v>
      </c>
      <c r="D26" s="42" t="s">
        <v>335</v>
      </c>
      <c r="E26" s="42" t="s">
        <v>425</v>
      </c>
      <c r="F26" s="42" t="s">
        <v>336</v>
      </c>
      <c r="G26" s="42">
        <v>36800</v>
      </c>
      <c r="H26" s="42" t="s">
        <v>337</v>
      </c>
      <c r="I26" s="42">
        <v>36500</v>
      </c>
      <c r="J26" s="42" t="s">
        <v>338</v>
      </c>
      <c r="K26" s="42">
        <v>38000</v>
      </c>
      <c r="L26" s="42" t="s">
        <v>396</v>
      </c>
      <c r="M26" s="42" t="s">
        <v>397</v>
      </c>
      <c r="N26" s="42">
        <v>4000</v>
      </c>
      <c r="O26" s="42">
        <v>4000</v>
      </c>
      <c r="P26" s="42">
        <v>4000</v>
      </c>
      <c r="Q26" s="47" t="s">
        <v>426</v>
      </c>
    </row>
    <row r="27" s="13" customFormat="1" ht="60" customHeight="1" spans="1:20">
      <c r="A27" s="5">
        <v>24</v>
      </c>
      <c r="B27" s="18" t="s">
        <v>427</v>
      </c>
      <c r="C27" s="18" t="s">
        <v>428</v>
      </c>
      <c r="D27" s="18" t="s">
        <v>16</v>
      </c>
      <c r="E27" s="18" t="s">
        <v>429</v>
      </c>
      <c r="F27" s="18" t="s">
        <v>336</v>
      </c>
      <c r="G27" s="18">
        <v>128</v>
      </c>
      <c r="H27" s="18" t="s">
        <v>337</v>
      </c>
      <c r="I27" s="18">
        <v>150</v>
      </c>
      <c r="J27" s="18" t="s">
        <v>338</v>
      </c>
      <c r="K27" s="18">
        <v>165</v>
      </c>
      <c r="L27" s="18">
        <v>128</v>
      </c>
      <c r="M27" s="18" t="s">
        <v>430</v>
      </c>
      <c r="N27" s="18"/>
      <c r="O27" s="18"/>
      <c r="P27" s="18"/>
      <c r="Q27" s="22" t="s">
        <v>431</v>
      </c>
    </row>
    <row r="28" s="14" customFormat="1" ht="60" customHeight="1" spans="1:20">
      <c r="A28" s="51" t="s">
        <v>432</v>
      </c>
      <c r="B28" s="51"/>
      <c r="C28" s="51"/>
      <c r="D28" s="51"/>
      <c r="E28" s="51"/>
      <c r="F28" s="52"/>
      <c r="G28" s="51"/>
      <c r="H28" s="52"/>
      <c r="I28" s="51"/>
      <c r="J28" s="52"/>
      <c r="K28" s="51"/>
      <c r="L28" s="51"/>
      <c r="M28" s="51"/>
      <c r="N28" s="51"/>
      <c r="O28" s="51"/>
      <c r="P28" s="51"/>
      <c r="Q28" s="51"/>
    </row>
    <row r="29" s="28" customFormat="1" ht="132" customHeight="1" spans="1:20">
      <c r="A29" s="50">
        <v>29</v>
      </c>
      <c r="B29" s="42" t="s">
        <v>433</v>
      </c>
      <c r="C29" s="42" t="s">
        <v>434</v>
      </c>
      <c r="D29" s="42" t="s">
        <v>16</v>
      </c>
      <c r="E29" s="42" t="s">
        <v>435</v>
      </c>
      <c r="F29" s="42" t="s">
        <v>380</v>
      </c>
      <c r="G29" s="42">
        <v>656.5</v>
      </c>
      <c r="H29" s="42" t="s">
        <v>322</v>
      </c>
      <c r="I29" s="42">
        <v>690</v>
      </c>
      <c r="J29" s="42" t="s">
        <v>381</v>
      </c>
      <c r="K29" s="42">
        <v>710</v>
      </c>
      <c r="L29" s="42">
        <v>656.5</v>
      </c>
      <c r="M29" s="42" t="s">
        <v>436</v>
      </c>
      <c r="N29" s="42">
        <v>525</v>
      </c>
      <c r="O29" s="42">
        <v>260</v>
      </c>
      <c r="P29" s="42">
        <v>260</v>
      </c>
      <c r="Q29" s="47"/>
    </row>
    <row r="30" s="30" customFormat="1" ht="60" customHeight="1" spans="1:20">
      <c r="A30" s="53">
        <v>30</v>
      </c>
      <c r="B30" s="42" t="s">
        <v>437</v>
      </c>
      <c r="C30" s="42" t="s">
        <v>437</v>
      </c>
      <c r="D30" s="42" t="s">
        <v>16</v>
      </c>
      <c r="E30" s="42" t="s">
        <v>438</v>
      </c>
      <c r="F30" s="42" t="s">
        <v>321</v>
      </c>
      <c r="G30" s="42">
        <v>643</v>
      </c>
      <c r="H30" s="42" t="s">
        <v>322</v>
      </c>
      <c r="I30" s="42">
        <v>680</v>
      </c>
      <c r="J30" s="42" t="s">
        <v>323</v>
      </c>
      <c r="K30" s="42">
        <v>690</v>
      </c>
      <c r="L30" s="42">
        <v>325</v>
      </c>
      <c r="M30" s="42" t="s">
        <v>439</v>
      </c>
      <c r="N30" s="42">
        <v>360</v>
      </c>
      <c r="O30" s="42">
        <v>66.4</v>
      </c>
      <c r="P30" s="42">
        <v>66.4</v>
      </c>
      <c r="Q30" s="54" t="s">
        <v>440</v>
      </c>
    </row>
    <row r="31" s="30" customFormat="1" ht="60" customHeight="1" spans="1:20">
      <c r="A31" s="53">
        <v>31</v>
      </c>
      <c r="B31" s="42" t="s">
        <v>441</v>
      </c>
      <c r="C31" s="42" t="s">
        <v>442</v>
      </c>
      <c r="D31" s="42" t="s">
        <v>16</v>
      </c>
      <c r="E31" s="42" t="s">
        <v>443</v>
      </c>
      <c r="F31" s="42" t="s">
        <v>321</v>
      </c>
      <c r="G31" s="42">
        <v>646</v>
      </c>
      <c r="H31" s="42" t="s">
        <v>322</v>
      </c>
      <c r="I31" s="42">
        <v>680</v>
      </c>
      <c r="J31" s="42" t="s">
        <v>323</v>
      </c>
      <c r="K31" s="42">
        <v>690</v>
      </c>
      <c r="L31" s="42">
        <v>355</v>
      </c>
      <c r="M31" s="42" t="s">
        <v>439</v>
      </c>
      <c r="N31" s="42">
        <v>380</v>
      </c>
      <c r="O31" s="42">
        <v>66.4</v>
      </c>
      <c r="P31" s="42">
        <v>66.4</v>
      </c>
      <c r="Q31" s="54" t="s">
        <v>440</v>
      </c>
    </row>
    <row r="32" s="28" customFormat="1" ht="110" customHeight="1" spans="1:20">
      <c r="A32" s="53">
        <v>32</v>
      </c>
      <c r="B32" s="42" t="s">
        <v>444</v>
      </c>
      <c r="C32" s="42" t="s">
        <v>444</v>
      </c>
      <c r="D32" s="42" t="s">
        <v>16</v>
      </c>
      <c r="E32" s="42" t="s">
        <v>445</v>
      </c>
      <c r="F32" s="42" t="s">
        <v>336</v>
      </c>
      <c r="G32" s="42">
        <v>215</v>
      </c>
      <c r="H32" s="42" t="s">
        <v>337</v>
      </c>
      <c r="I32" s="42">
        <v>230</v>
      </c>
      <c r="J32" s="42" t="s">
        <v>338</v>
      </c>
      <c r="K32" s="42">
        <v>225</v>
      </c>
      <c r="L32" s="42" t="s">
        <v>446</v>
      </c>
      <c r="M32" s="42" t="s">
        <v>447</v>
      </c>
      <c r="N32" s="42">
        <v>120</v>
      </c>
      <c r="O32" s="42">
        <v>9.42</v>
      </c>
      <c r="P32" s="42">
        <v>9.42</v>
      </c>
      <c r="Q32" s="54" t="s">
        <v>407</v>
      </c>
    </row>
    <row r="33" s="28" customFormat="1" ht="60" customHeight="1" spans="1:17">
      <c r="A33" s="53">
        <v>33</v>
      </c>
      <c r="B33" s="42" t="s">
        <v>448</v>
      </c>
      <c r="C33" s="42" t="s">
        <v>449</v>
      </c>
      <c r="D33" s="42" t="s">
        <v>16</v>
      </c>
      <c r="E33" s="42" t="s">
        <v>450</v>
      </c>
      <c r="F33" s="42" t="s">
        <v>321</v>
      </c>
      <c r="G33" s="42">
        <v>680</v>
      </c>
      <c r="H33" s="42" t="s">
        <v>322</v>
      </c>
      <c r="I33" s="42">
        <v>695</v>
      </c>
      <c r="J33" s="42" t="s">
        <v>323</v>
      </c>
      <c r="K33" s="42">
        <v>710</v>
      </c>
      <c r="L33" s="42">
        <v>245</v>
      </c>
      <c r="M33" s="42" t="s">
        <v>451</v>
      </c>
      <c r="N33" s="42">
        <v>380</v>
      </c>
      <c r="O33" s="42">
        <v>110</v>
      </c>
      <c r="P33" s="42">
        <v>110</v>
      </c>
      <c r="Q33" s="54" t="s">
        <v>452</v>
      </c>
    </row>
    <row r="34" s="28" customFormat="1" ht="60" customHeight="1" spans="1:17">
      <c r="A34" s="53">
        <v>34</v>
      </c>
      <c r="B34" s="46" t="s">
        <v>453</v>
      </c>
      <c r="C34" s="46" t="s">
        <v>377</v>
      </c>
      <c r="D34" s="46" t="s">
        <v>75</v>
      </c>
      <c r="E34" s="46" t="s">
        <v>454</v>
      </c>
      <c r="F34" s="46" t="s">
        <v>380</v>
      </c>
      <c r="G34" s="46">
        <v>480</v>
      </c>
      <c r="H34" s="46" t="s">
        <v>322</v>
      </c>
      <c r="I34" s="47">
        <v>510</v>
      </c>
      <c r="J34" s="46" t="s">
        <v>381</v>
      </c>
      <c r="K34" s="47">
        <v>530</v>
      </c>
      <c r="L34" s="47">
        <v>400</v>
      </c>
      <c r="M34" s="47" t="s">
        <v>455</v>
      </c>
      <c r="N34" s="47">
        <v>410</v>
      </c>
      <c r="O34" s="47">
        <v>280</v>
      </c>
      <c r="P34" s="42">
        <v>280</v>
      </c>
      <c r="Q34" s="54" t="s">
        <v>456</v>
      </c>
    </row>
    <row r="35" s="13" customFormat="1" ht="60" customHeight="1" spans="1:17">
      <c r="A35" s="55">
        <v>35</v>
      </c>
      <c r="B35" s="18" t="s">
        <v>457</v>
      </c>
      <c r="C35" s="18" t="s">
        <v>457</v>
      </c>
      <c r="D35" s="18" t="s">
        <v>16</v>
      </c>
      <c r="E35" s="18">
        <v>11.472</v>
      </c>
      <c r="F35" s="18" t="s">
        <v>321</v>
      </c>
      <c r="G35" s="18">
        <v>680</v>
      </c>
      <c r="H35" s="18" t="s">
        <v>322</v>
      </c>
      <c r="I35" s="18">
        <v>720</v>
      </c>
      <c r="J35" s="18" t="s">
        <v>381</v>
      </c>
      <c r="K35" s="18">
        <v>750</v>
      </c>
      <c r="L35" s="18">
        <v>390</v>
      </c>
      <c r="M35" s="18" t="s">
        <v>458</v>
      </c>
      <c r="N35" s="18"/>
      <c r="O35" s="18"/>
      <c r="P35" s="18"/>
      <c r="Q35" s="56"/>
    </row>
    <row r="36" s="13" customFormat="1" ht="103" customHeight="1" spans="1:17">
      <c r="A36" s="55">
        <v>36</v>
      </c>
      <c r="B36" s="18" t="s">
        <v>459</v>
      </c>
      <c r="C36" s="18" t="s">
        <v>459</v>
      </c>
      <c r="D36" s="18" t="s">
        <v>16</v>
      </c>
      <c r="E36" s="18">
        <v>1113.6</v>
      </c>
      <c r="F36" s="18" t="s">
        <v>336</v>
      </c>
      <c r="G36" s="18">
        <v>295</v>
      </c>
      <c r="H36" s="18" t="s">
        <v>337</v>
      </c>
      <c r="I36" s="18">
        <v>320</v>
      </c>
      <c r="J36" s="18" t="s">
        <v>338</v>
      </c>
      <c r="K36" s="18">
        <v>350</v>
      </c>
      <c r="L36" s="18" t="s">
        <v>460</v>
      </c>
      <c r="M36" s="18" t="s">
        <v>461</v>
      </c>
      <c r="N36" s="18"/>
      <c r="O36" s="18"/>
      <c r="P36" s="18"/>
      <c r="Q36" s="56" t="s">
        <v>462</v>
      </c>
    </row>
    <row r="37" s="28" customFormat="1" ht="86" customHeight="1" spans="1:17">
      <c r="A37" s="53">
        <v>37</v>
      </c>
      <c r="B37" s="42" t="s">
        <v>463</v>
      </c>
      <c r="C37" s="42" t="s">
        <v>464</v>
      </c>
      <c r="D37" s="42" t="s">
        <v>16</v>
      </c>
      <c r="E37" s="42">
        <v>7300</v>
      </c>
      <c r="F37" s="42" t="s">
        <v>365</v>
      </c>
      <c r="G37" s="42">
        <v>180</v>
      </c>
      <c r="H37" s="42" t="s">
        <v>366</v>
      </c>
      <c r="I37" s="42">
        <v>200</v>
      </c>
      <c r="J37" s="42" t="s">
        <v>367</v>
      </c>
      <c r="K37" s="42">
        <v>225</v>
      </c>
      <c r="L37" s="42" t="s">
        <v>368</v>
      </c>
      <c r="M37" s="42" t="s">
        <v>369</v>
      </c>
      <c r="N37" s="42">
        <v>430</v>
      </c>
      <c r="O37" s="42">
        <v>290</v>
      </c>
      <c r="P37" s="42">
        <v>290</v>
      </c>
      <c r="Q37" s="47" t="s">
        <v>465</v>
      </c>
    </row>
    <row r="38" s="28" customFormat="1" ht="90" customHeight="1" spans="1:17">
      <c r="A38" s="53">
        <v>38</v>
      </c>
      <c r="B38" s="42" t="s">
        <v>466</v>
      </c>
      <c r="C38" s="42" t="s">
        <v>464</v>
      </c>
      <c r="D38" s="42" t="s">
        <v>16</v>
      </c>
      <c r="E38" s="42">
        <v>420</v>
      </c>
      <c r="F38" s="42" t="s">
        <v>365</v>
      </c>
      <c r="G38" s="42">
        <v>180</v>
      </c>
      <c r="H38" s="42" t="s">
        <v>366</v>
      </c>
      <c r="I38" s="42">
        <v>200</v>
      </c>
      <c r="J38" s="42" t="s">
        <v>367</v>
      </c>
      <c r="K38" s="42">
        <v>225</v>
      </c>
      <c r="L38" s="42" t="s">
        <v>467</v>
      </c>
      <c r="M38" s="48" t="s">
        <v>468</v>
      </c>
      <c r="N38" s="42">
        <v>380</v>
      </c>
      <c r="O38" s="42"/>
      <c r="P38" s="42" t="s">
        <v>469</v>
      </c>
      <c r="Q38" s="47" t="s">
        <v>465</v>
      </c>
    </row>
    <row r="39" s="13" customFormat="1" ht="60" customHeight="1" spans="1:17">
      <c r="A39" s="55">
        <v>39</v>
      </c>
      <c r="B39" s="18" t="s">
        <v>470</v>
      </c>
      <c r="C39" s="18" t="s">
        <v>470</v>
      </c>
      <c r="D39" s="18" t="s">
        <v>16</v>
      </c>
      <c r="E39" s="18">
        <v>20</v>
      </c>
      <c r="F39" s="18" t="s">
        <v>321</v>
      </c>
      <c r="G39" s="18">
        <v>680</v>
      </c>
      <c r="H39" s="18" t="s">
        <v>322</v>
      </c>
      <c r="I39" s="18">
        <v>720</v>
      </c>
      <c r="J39" s="18" t="s">
        <v>323</v>
      </c>
      <c r="K39" s="18">
        <v>710</v>
      </c>
      <c r="L39" s="18">
        <v>460</v>
      </c>
      <c r="M39" s="18" t="s">
        <v>458</v>
      </c>
      <c r="N39" s="18"/>
      <c r="O39" s="18"/>
      <c r="P39" s="18"/>
      <c r="Q39" s="56" t="s">
        <v>471</v>
      </c>
    </row>
    <row r="40" s="13" customFormat="1" ht="60" customHeight="1" spans="1:17">
      <c r="A40" s="55">
        <v>40</v>
      </c>
      <c r="B40" s="18" t="s">
        <v>472</v>
      </c>
      <c r="C40" s="18" t="s">
        <v>472</v>
      </c>
      <c r="D40" s="18" t="s">
        <v>16</v>
      </c>
      <c r="E40" s="18">
        <v>60</v>
      </c>
      <c r="F40" s="18" t="s">
        <v>321</v>
      </c>
      <c r="G40" s="18">
        <v>680</v>
      </c>
      <c r="H40" s="18" t="s">
        <v>322</v>
      </c>
      <c r="I40" s="18">
        <v>720</v>
      </c>
      <c r="J40" s="18" t="s">
        <v>323</v>
      </c>
      <c r="K40" s="18">
        <v>710</v>
      </c>
      <c r="L40" s="18">
        <v>510</v>
      </c>
      <c r="M40" s="18" t="s">
        <v>458</v>
      </c>
      <c r="N40" s="18"/>
      <c r="O40" s="18"/>
      <c r="P40" s="18"/>
      <c r="Q40" s="56" t="s">
        <v>473</v>
      </c>
    </row>
    <row r="41" s="13" customFormat="1" ht="60" customHeight="1" spans="1:17">
      <c r="A41" s="55">
        <v>41</v>
      </c>
      <c r="B41" s="18" t="s">
        <v>474</v>
      </c>
      <c r="C41" s="18" t="s">
        <v>475</v>
      </c>
      <c r="D41" s="18" t="s">
        <v>476</v>
      </c>
      <c r="E41" s="18">
        <v>15</v>
      </c>
      <c r="F41" s="18" t="s">
        <v>321</v>
      </c>
      <c r="G41" s="18">
        <v>1280</v>
      </c>
      <c r="H41" s="18" t="s">
        <v>322</v>
      </c>
      <c r="I41" s="18">
        <v>1300</v>
      </c>
      <c r="J41" s="18" t="s">
        <v>323</v>
      </c>
      <c r="K41" s="18">
        <v>1350</v>
      </c>
      <c r="L41" s="18">
        <v>1280</v>
      </c>
      <c r="M41" s="18" t="s">
        <v>477</v>
      </c>
      <c r="N41" s="18"/>
      <c r="O41" s="18"/>
      <c r="P41" s="18"/>
      <c r="Q41" s="57"/>
    </row>
    <row r="42" s="14" customFormat="1" spans="1:17">
      <c r="A42" s="58"/>
      <c r="D42" s="58"/>
      <c r="E42" s="58"/>
      <c r="F42" s="59"/>
      <c r="G42" s="58"/>
      <c r="H42" s="60"/>
      <c r="I42" s="58"/>
      <c r="J42" s="60"/>
      <c r="K42" s="58"/>
      <c r="L42" s="58"/>
      <c r="M42" s="58"/>
      <c r="N42" s="58"/>
      <c r="O42" s="58"/>
      <c r="P42" s="58"/>
    </row>
    <row r="43" s="14" customFormat="1" spans="1:17">
      <c r="A43" s="58"/>
      <c r="D43" s="58"/>
      <c r="E43" s="58"/>
      <c r="F43" s="59"/>
      <c r="G43" s="58"/>
      <c r="H43" s="60"/>
      <c r="I43" s="58"/>
      <c r="J43" s="60"/>
      <c r="K43" s="58"/>
      <c r="L43" s="58"/>
      <c r="M43" s="58"/>
      <c r="N43" s="58"/>
      <c r="O43" s="58"/>
      <c r="P43" s="58"/>
    </row>
    <row r="44" customFormat="1" spans="1:17">
      <c r="A44" s="15"/>
      <c r="D44" s="15"/>
      <c r="E44" s="15"/>
      <c r="F44" s="59"/>
      <c r="G44" s="15"/>
      <c r="H44" s="32"/>
      <c r="I44" s="15"/>
      <c r="J44" s="32"/>
      <c r="K44" s="15"/>
      <c r="L44" s="15"/>
      <c r="M44" s="15"/>
      <c r="N44" s="15"/>
      <c r="O44" s="15"/>
      <c r="P44" s="15"/>
    </row>
    <row r="45" customFormat="1" spans="1:17">
      <c r="A45" s="15"/>
      <c r="D45" s="15"/>
      <c r="E45" s="15"/>
      <c r="F45" s="59"/>
      <c r="G45" s="15"/>
      <c r="H45" s="32"/>
      <c r="I45" s="15"/>
      <c r="J45" s="32"/>
      <c r="K45" s="15"/>
      <c r="L45" s="15"/>
      <c r="M45" s="15"/>
      <c r="N45" s="15"/>
      <c r="O45" s="15"/>
      <c r="P45" s="15"/>
    </row>
    <row r="46" customFormat="1" spans="1:17">
      <c r="A46" s="15"/>
      <c r="D46" s="15"/>
      <c r="E46" s="15"/>
      <c r="F46" s="59"/>
      <c r="G46" s="15"/>
      <c r="H46" s="32"/>
      <c r="I46" s="15"/>
      <c r="J46" s="32"/>
      <c r="K46" s="15"/>
      <c r="L46" s="15"/>
      <c r="M46" s="15"/>
      <c r="N46" s="15"/>
      <c r="O46" s="15"/>
      <c r="P46" s="15"/>
    </row>
    <row r="47" customFormat="1" spans="1:17">
      <c r="A47" s="15"/>
      <c r="D47" s="15"/>
      <c r="E47" s="15"/>
      <c r="F47" s="59"/>
      <c r="G47" s="15"/>
      <c r="H47" s="32"/>
      <c r="I47" s="15"/>
      <c r="J47" s="32"/>
      <c r="K47" s="15"/>
      <c r="L47" s="15"/>
      <c r="M47" s="15"/>
      <c r="N47" s="15"/>
      <c r="O47" s="15"/>
      <c r="P47" s="15"/>
    </row>
    <row r="48" customFormat="1" spans="1:17">
      <c r="A48" s="15"/>
      <c r="D48" s="15"/>
      <c r="E48" s="15"/>
      <c r="F48" s="59"/>
      <c r="G48" s="15"/>
      <c r="H48" s="32"/>
      <c r="I48" s="15"/>
      <c r="J48" s="32"/>
      <c r="K48" s="15"/>
      <c r="L48" s="15"/>
      <c r="M48" s="15"/>
      <c r="N48" s="15"/>
      <c r="O48" s="15"/>
      <c r="P48" s="15"/>
    </row>
    <row r="49" customFormat="1" spans="1:16">
      <c r="A49" s="15"/>
      <c r="D49" s="15"/>
      <c r="E49" s="15"/>
      <c r="F49" s="59"/>
      <c r="G49" s="15"/>
      <c r="H49" s="32"/>
      <c r="I49" s="15"/>
      <c r="J49" s="32"/>
      <c r="K49" s="15"/>
      <c r="L49" s="15"/>
      <c r="M49" s="15"/>
      <c r="N49" s="15"/>
      <c r="O49" s="15"/>
      <c r="P49" s="15"/>
    </row>
    <row r="50" customFormat="1" spans="1:16">
      <c r="A50" s="15"/>
      <c r="D50" s="15"/>
      <c r="E50" s="15"/>
      <c r="F50" s="59"/>
      <c r="G50" s="15"/>
      <c r="H50" s="32"/>
      <c r="I50" s="15"/>
      <c r="J50" s="32"/>
      <c r="K50" s="15"/>
      <c r="L50" s="15"/>
      <c r="M50" s="15"/>
      <c r="N50" s="15"/>
      <c r="O50" s="15"/>
      <c r="P50" s="15"/>
    </row>
    <row r="51" customFormat="1" spans="1:16">
      <c r="A51" s="15"/>
      <c r="D51" s="15"/>
      <c r="E51" s="15"/>
      <c r="F51" s="59"/>
      <c r="G51" s="15"/>
      <c r="H51" s="32"/>
      <c r="I51" s="15"/>
      <c r="J51" s="32"/>
      <c r="K51" s="15"/>
      <c r="L51" s="15"/>
      <c r="M51" s="15"/>
      <c r="N51" s="15"/>
      <c r="O51" s="15"/>
      <c r="P51" s="15"/>
    </row>
    <row r="52" customFormat="1" spans="1:16">
      <c r="A52" s="15"/>
      <c r="D52" s="15"/>
      <c r="E52" s="15"/>
      <c r="F52" s="59"/>
      <c r="G52" s="15"/>
      <c r="H52" s="32"/>
      <c r="I52" s="15"/>
      <c r="J52" s="32"/>
      <c r="K52" s="15"/>
      <c r="L52" s="15"/>
      <c r="M52" s="15"/>
      <c r="N52" s="15"/>
      <c r="O52" s="15"/>
      <c r="P52" s="15"/>
    </row>
    <row r="53" customFormat="1" spans="1:16">
      <c r="A53" s="15"/>
      <c r="D53" s="15"/>
      <c r="E53" s="15"/>
      <c r="F53" s="59"/>
      <c r="G53" s="15"/>
      <c r="H53" s="32"/>
      <c r="I53" s="15"/>
      <c r="J53" s="32"/>
      <c r="K53" s="15"/>
      <c r="L53" s="15"/>
      <c r="M53" s="15"/>
      <c r="N53" s="15"/>
      <c r="O53" s="15"/>
      <c r="P53" s="15"/>
    </row>
    <row r="54" customFormat="1" spans="1:16">
      <c r="A54" s="15"/>
      <c r="D54" s="15"/>
      <c r="E54" s="15"/>
      <c r="F54" s="59"/>
      <c r="G54" s="15"/>
      <c r="H54" s="32"/>
      <c r="I54" s="15"/>
      <c r="J54" s="32"/>
      <c r="K54" s="15"/>
      <c r="L54" s="15"/>
      <c r="M54" s="15"/>
      <c r="N54" s="15"/>
      <c r="O54" s="15"/>
      <c r="P54" s="15"/>
    </row>
    <row r="55" customFormat="1" spans="1:16">
      <c r="A55" s="15"/>
      <c r="D55" s="15"/>
      <c r="E55" s="15"/>
      <c r="F55" s="59"/>
      <c r="G55" s="15"/>
      <c r="H55" s="32"/>
      <c r="I55" s="15"/>
      <c r="J55" s="32"/>
      <c r="K55" s="15"/>
      <c r="L55" s="15"/>
      <c r="M55" s="15"/>
      <c r="N55" s="15"/>
      <c r="O55" s="15"/>
      <c r="P55" s="15"/>
    </row>
    <row r="56" customFormat="1" spans="1:16">
      <c r="A56" s="15"/>
      <c r="D56" s="15"/>
      <c r="E56" s="15"/>
      <c r="F56" s="59"/>
      <c r="G56" s="15"/>
      <c r="H56" s="32"/>
      <c r="I56" s="15"/>
      <c r="J56" s="32"/>
      <c r="K56" s="15"/>
      <c r="L56" s="15"/>
      <c r="M56" s="15"/>
      <c r="N56" s="15"/>
      <c r="O56" s="15"/>
      <c r="P56" s="15"/>
    </row>
    <row r="57" customFormat="1" spans="1:16">
      <c r="A57" s="15"/>
      <c r="D57" s="15"/>
      <c r="E57" s="15"/>
      <c r="F57" s="59"/>
      <c r="G57" s="15"/>
      <c r="H57" s="32"/>
      <c r="I57" s="15"/>
      <c r="J57" s="32"/>
      <c r="K57" s="15"/>
      <c r="L57" s="15"/>
      <c r="M57" s="15"/>
      <c r="N57" s="15"/>
      <c r="O57" s="15"/>
      <c r="P57" s="15"/>
    </row>
    <row r="58" customFormat="1" spans="1:16">
      <c r="A58" s="15"/>
      <c r="D58" s="15"/>
      <c r="E58" s="15"/>
      <c r="F58" s="59"/>
      <c r="G58" s="15"/>
      <c r="H58" s="32"/>
      <c r="I58" s="15"/>
      <c r="J58" s="32"/>
      <c r="K58" s="15"/>
      <c r="L58" s="15"/>
      <c r="M58" s="15"/>
      <c r="N58" s="15"/>
      <c r="O58" s="15"/>
      <c r="P58" s="15"/>
    </row>
    <row r="59" customFormat="1" spans="1:16">
      <c r="A59" s="15"/>
      <c r="D59" s="15"/>
      <c r="E59" s="15"/>
      <c r="F59" s="59"/>
      <c r="G59" s="15"/>
      <c r="H59" s="32"/>
      <c r="I59" s="15"/>
      <c r="J59" s="32"/>
      <c r="K59" s="15"/>
      <c r="L59" s="15"/>
      <c r="M59" s="15"/>
      <c r="N59" s="15"/>
      <c r="O59" s="15"/>
      <c r="P59" s="15"/>
    </row>
    <row r="60" customFormat="1" spans="1:16">
      <c r="A60" s="15"/>
      <c r="D60" s="15"/>
      <c r="E60" s="15"/>
      <c r="F60" s="59"/>
      <c r="G60" s="15"/>
      <c r="H60" s="32"/>
      <c r="I60" s="15"/>
      <c r="J60" s="32"/>
      <c r="K60" s="15"/>
      <c r="L60" s="15"/>
      <c r="M60" s="15"/>
      <c r="N60" s="15"/>
      <c r="O60" s="15"/>
      <c r="P60" s="15"/>
    </row>
    <row r="61" customFormat="1" spans="1:16">
      <c r="A61" s="15"/>
      <c r="D61" s="15"/>
      <c r="E61" s="15"/>
      <c r="F61" s="59"/>
      <c r="G61" s="15"/>
      <c r="H61" s="32"/>
      <c r="I61" s="15"/>
      <c r="J61" s="32"/>
      <c r="K61" s="15"/>
      <c r="L61" s="15"/>
      <c r="M61" s="15"/>
      <c r="N61" s="15"/>
      <c r="O61" s="15"/>
      <c r="P61" s="15"/>
    </row>
    <row r="62" customFormat="1" spans="1:16">
      <c r="A62" s="15"/>
      <c r="D62" s="15"/>
      <c r="E62" s="15"/>
      <c r="F62" s="59"/>
      <c r="G62" s="15"/>
      <c r="H62" s="32"/>
      <c r="I62" s="15"/>
      <c r="J62" s="32"/>
      <c r="K62" s="15"/>
      <c r="L62" s="15"/>
      <c r="M62" s="15"/>
      <c r="N62" s="15"/>
      <c r="O62" s="15"/>
      <c r="P62" s="15"/>
    </row>
    <row r="63" customFormat="1" spans="1:16">
      <c r="A63" s="15"/>
      <c r="D63" s="15"/>
      <c r="E63" s="15"/>
      <c r="F63" s="59"/>
      <c r="G63" s="15"/>
      <c r="H63" s="32"/>
      <c r="I63" s="15"/>
      <c r="J63" s="32"/>
      <c r="K63" s="15"/>
      <c r="L63" s="15"/>
      <c r="M63" s="15"/>
      <c r="N63" s="15"/>
      <c r="O63" s="15"/>
      <c r="P63" s="15"/>
    </row>
    <row r="64" customFormat="1" spans="1:16">
      <c r="A64" s="15"/>
      <c r="D64" s="15"/>
      <c r="E64" s="15"/>
      <c r="F64" s="59"/>
      <c r="G64" s="15"/>
      <c r="H64" s="32"/>
      <c r="I64" s="15"/>
      <c r="J64" s="32"/>
      <c r="K64" s="15"/>
      <c r="L64" s="15"/>
      <c r="M64" s="15"/>
      <c r="N64" s="15"/>
      <c r="O64" s="15"/>
      <c r="P64" s="15"/>
    </row>
    <row r="65" customFormat="1" spans="1:16">
      <c r="A65" s="15"/>
      <c r="D65" s="15"/>
      <c r="E65" s="15"/>
      <c r="F65" s="59"/>
      <c r="G65" s="15"/>
      <c r="H65" s="32"/>
      <c r="I65" s="15"/>
      <c r="J65" s="32"/>
      <c r="K65" s="15"/>
      <c r="L65" s="15"/>
      <c r="M65" s="15"/>
      <c r="N65" s="15"/>
      <c r="O65" s="15"/>
      <c r="P65" s="15"/>
    </row>
    <row r="66" customFormat="1" spans="1:16">
      <c r="A66" s="15"/>
      <c r="D66" s="15"/>
      <c r="E66" s="15"/>
      <c r="F66" s="59"/>
      <c r="G66" s="15"/>
      <c r="H66" s="32"/>
      <c r="I66" s="15"/>
      <c r="J66" s="32"/>
      <c r="K66" s="15"/>
      <c r="L66" s="15"/>
      <c r="M66" s="15"/>
      <c r="N66" s="15"/>
      <c r="O66" s="15"/>
      <c r="P66" s="15"/>
    </row>
    <row r="67" customFormat="1" spans="1:16">
      <c r="A67" s="15"/>
      <c r="D67" s="15"/>
      <c r="E67" s="15"/>
      <c r="F67" s="59"/>
      <c r="G67" s="15"/>
      <c r="H67" s="32"/>
      <c r="I67" s="15"/>
      <c r="J67" s="32"/>
      <c r="K67" s="15"/>
      <c r="L67" s="15"/>
      <c r="M67" s="15"/>
      <c r="N67" s="15"/>
      <c r="O67" s="15"/>
      <c r="P67" s="15"/>
    </row>
    <row r="68" customFormat="1" spans="1:16">
      <c r="A68" s="15"/>
      <c r="D68" s="15"/>
      <c r="E68" s="15"/>
      <c r="F68" s="59"/>
      <c r="G68" s="15"/>
      <c r="H68" s="32"/>
      <c r="I68" s="15"/>
      <c r="J68" s="32"/>
      <c r="K68" s="15"/>
      <c r="L68" s="15"/>
      <c r="M68" s="15"/>
      <c r="N68" s="15"/>
      <c r="O68" s="15"/>
      <c r="P68" s="15"/>
    </row>
    <row r="69" customFormat="1" spans="1:16">
      <c r="A69" s="15"/>
      <c r="D69" s="15"/>
      <c r="E69" s="15"/>
      <c r="F69" s="59"/>
      <c r="G69" s="15"/>
      <c r="H69" s="32"/>
      <c r="I69" s="15"/>
      <c r="J69" s="32"/>
      <c r="K69" s="15"/>
      <c r="L69" s="15"/>
      <c r="M69" s="15"/>
      <c r="N69" s="15"/>
      <c r="O69" s="15"/>
      <c r="P69" s="15"/>
    </row>
    <row r="70" customFormat="1" spans="1:16">
      <c r="A70" s="15"/>
      <c r="D70" s="15"/>
      <c r="E70" s="15"/>
      <c r="F70" s="59"/>
      <c r="G70" s="15"/>
      <c r="H70" s="32"/>
      <c r="I70" s="15"/>
      <c r="J70" s="32"/>
      <c r="K70" s="15"/>
      <c r="L70" s="15"/>
      <c r="M70" s="15"/>
      <c r="N70" s="15"/>
      <c r="O70" s="15"/>
      <c r="P70" s="15"/>
    </row>
    <row r="71" customFormat="1" spans="1:16">
      <c r="A71" s="15"/>
      <c r="D71" s="15"/>
      <c r="E71" s="15"/>
      <c r="F71" s="59"/>
      <c r="G71" s="15"/>
      <c r="H71" s="32"/>
      <c r="I71" s="15"/>
      <c r="J71" s="32"/>
      <c r="K71" s="15"/>
      <c r="L71" s="15"/>
      <c r="M71" s="15"/>
      <c r="N71" s="15"/>
      <c r="O71" s="15"/>
      <c r="P71" s="15"/>
    </row>
    <row r="72" customFormat="1" spans="1:16">
      <c r="A72" s="15"/>
      <c r="D72" s="15"/>
      <c r="E72" s="15"/>
      <c r="F72" s="59"/>
      <c r="G72" s="15"/>
      <c r="H72" s="32"/>
      <c r="I72" s="15"/>
      <c r="J72" s="32"/>
      <c r="K72" s="15"/>
      <c r="L72" s="15"/>
      <c r="M72" s="15"/>
      <c r="N72" s="15"/>
      <c r="O72" s="15"/>
      <c r="P72" s="15"/>
    </row>
    <row r="73" customFormat="1" spans="1:16">
      <c r="A73" s="15"/>
      <c r="D73" s="15"/>
      <c r="E73" s="15"/>
      <c r="F73" s="59"/>
      <c r="G73" s="15"/>
      <c r="H73" s="32"/>
      <c r="I73" s="15"/>
      <c r="J73" s="32"/>
      <c r="K73" s="15"/>
      <c r="L73" s="15"/>
      <c r="M73" s="15"/>
      <c r="N73" s="15"/>
      <c r="O73" s="15"/>
      <c r="P73" s="15"/>
    </row>
    <row r="74" customFormat="1" spans="1:16">
      <c r="A74" s="15"/>
      <c r="D74" s="15"/>
      <c r="E74" s="15"/>
      <c r="F74" s="59"/>
      <c r="G74" s="15"/>
      <c r="H74" s="32"/>
      <c r="I74" s="15"/>
      <c r="J74" s="32"/>
      <c r="K74" s="15"/>
      <c r="L74" s="15"/>
      <c r="M74" s="15"/>
      <c r="N74" s="15"/>
      <c r="O74" s="15"/>
      <c r="P74" s="15"/>
    </row>
    <row r="75" customFormat="1" spans="1:16">
      <c r="A75" s="15"/>
      <c r="D75" s="15"/>
      <c r="E75" s="15"/>
      <c r="F75" s="59"/>
      <c r="G75" s="15"/>
      <c r="H75" s="32"/>
      <c r="I75" s="15"/>
      <c r="J75" s="32"/>
      <c r="K75" s="15"/>
      <c r="L75" s="15"/>
      <c r="M75" s="15"/>
      <c r="N75" s="15"/>
      <c r="O75" s="15"/>
      <c r="P75" s="15"/>
    </row>
    <row r="76" customFormat="1" spans="1:16">
      <c r="A76" s="15"/>
      <c r="D76" s="15"/>
      <c r="E76" s="15"/>
      <c r="F76" s="59"/>
      <c r="G76" s="15"/>
      <c r="H76" s="32"/>
      <c r="I76" s="15"/>
      <c r="J76" s="32"/>
      <c r="K76" s="15"/>
      <c r="L76" s="15"/>
      <c r="M76" s="15"/>
      <c r="N76" s="15"/>
      <c r="O76" s="15"/>
      <c r="P76" s="15"/>
    </row>
    <row r="77" customFormat="1" spans="1:16">
      <c r="A77" s="15"/>
      <c r="D77" s="15"/>
      <c r="E77" s="15"/>
      <c r="F77" s="59"/>
      <c r="G77" s="15"/>
      <c r="H77" s="32"/>
      <c r="I77" s="15"/>
      <c r="J77" s="32"/>
      <c r="K77" s="15"/>
      <c r="L77" s="15"/>
      <c r="M77" s="15"/>
      <c r="N77" s="15"/>
      <c r="O77" s="15"/>
      <c r="P77" s="15"/>
    </row>
    <row r="78" customFormat="1" spans="1:16">
      <c r="A78" s="15"/>
      <c r="D78" s="15"/>
      <c r="E78" s="15"/>
      <c r="F78" s="59"/>
      <c r="G78" s="15"/>
      <c r="H78" s="32"/>
      <c r="I78" s="15"/>
      <c r="J78" s="32"/>
      <c r="K78" s="15"/>
      <c r="L78" s="15"/>
      <c r="M78" s="15"/>
      <c r="N78" s="15"/>
      <c r="O78" s="15"/>
      <c r="P78" s="15"/>
    </row>
    <row r="79" customFormat="1" spans="1:16">
      <c r="A79" s="15"/>
      <c r="D79" s="15"/>
      <c r="E79" s="15"/>
      <c r="F79" s="59"/>
      <c r="G79" s="15"/>
      <c r="H79" s="32"/>
      <c r="I79" s="15"/>
      <c r="J79" s="32"/>
      <c r="K79" s="15"/>
      <c r="L79" s="15"/>
      <c r="M79" s="15"/>
      <c r="N79" s="15"/>
      <c r="O79" s="15"/>
      <c r="P79" s="15"/>
    </row>
    <row r="80" customFormat="1" spans="1:16">
      <c r="A80" s="15"/>
      <c r="D80" s="15"/>
      <c r="E80" s="15"/>
      <c r="F80" s="59"/>
      <c r="G80" s="15"/>
      <c r="H80" s="32"/>
      <c r="I80" s="15"/>
      <c r="J80" s="32"/>
      <c r="K80" s="15"/>
      <c r="L80" s="15"/>
      <c r="M80" s="15"/>
      <c r="N80" s="15"/>
      <c r="O80" s="15"/>
      <c r="P80" s="15"/>
    </row>
    <row r="81" customFormat="1" spans="1:16">
      <c r="A81" s="15"/>
      <c r="D81" s="15"/>
      <c r="E81" s="15"/>
      <c r="F81" s="59"/>
      <c r="G81" s="15"/>
      <c r="H81" s="32"/>
      <c r="I81" s="15"/>
      <c r="J81" s="32"/>
      <c r="K81" s="15"/>
      <c r="L81" s="15"/>
      <c r="M81" s="15"/>
      <c r="N81" s="15"/>
      <c r="O81" s="15"/>
      <c r="P81" s="15"/>
    </row>
    <row r="82" customFormat="1" spans="1:16">
      <c r="A82" s="15"/>
      <c r="D82" s="15"/>
      <c r="E82" s="15"/>
      <c r="F82" s="59"/>
      <c r="G82" s="15"/>
      <c r="H82" s="32"/>
      <c r="I82" s="15"/>
      <c r="J82" s="32"/>
      <c r="K82" s="15"/>
      <c r="L82" s="15"/>
      <c r="M82" s="15"/>
      <c r="N82" s="15"/>
      <c r="O82" s="15"/>
      <c r="P82" s="15"/>
    </row>
    <row r="83" customFormat="1" spans="1:16">
      <c r="A83" s="15"/>
      <c r="D83" s="15"/>
      <c r="E83" s="15"/>
      <c r="F83" s="59"/>
      <c r="G83" s="15"/>
      <c r="H83" s="32"/>
      <c r="I83" s="15"/>
      <c r="J83" s="32"/>
      <c r="K83" s="15"/>
      <c r="L83" s="15"/>
      <c r="M83" s="15"/>
      <c r="N83" s="15"/>
      <c r="O83" s="15"/>
      <c r="P83" s="15"/>
    </row>
    <row r="84" customFormat="1" spans="1:16">
      <c r="A84" s="15"/>
      <c r="D84" s="15"/>
      <c r="E84" s="15"/>
      <c r="F84" s="59"/>
      <c r="G84" s="15"/>
      <c r="H84" s="32"/>
      <c r="I84" s="15"/>
      <c r="J84" s="32"/>
      <c r="K84" s="15"/>
      <c r="L84" s="15"/>
      <c r="M84" s="15"/>
      <c r="N84" s="15"/>
      <c r="O84" s="15"/>
      <c r="P84" s="15"/>
    </row>
    <row r="85" customFormat="1" spans="1:16">
      <c r="A85" s="15"/>
      <c r="D85" s="15"/>
      <c r="E85" s="15"/>
      <c r="F85" s="59"/>
      <c r="G85" s="15"/>
      <c r="H85" s="32"/>
      <c r="I85" s="15"/>
      <c r="J85" s="32"/>
      <c r="K85" s="15"/>
      <c r="L85" s="15"/>
      <c r="M85" s="15"/>
      <c r="N85" s="15"/>
      <c r="O85" s="15"/>
      <c r="P85" s="15"/>
    </row>
  </sheetData>
  <mergeCells count="14">
    <mergeCell ref="A1:Q1"/>
    <mergeCell ref="F2:K2"/>
    <mergeCell ref="A28:Q28"/>
    <mergeCell ref="A2:A3"/>
    <mergeCell ref="B2:B3"/>
    <mergeCell ref="C2:C3"/>
    <mergeCell ref="D2:D3"/>
    <mergeCell ref="E2:E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O15"/>
  <sheetViews>
    <sheetView zoomScale="80" zoomScaleNormal="80" workbookViewId="0">
      <pane ySplit="3" topLeftCell="A8" activePane="bottomLeft" state="frozen"/>
      <selection/>
      <selection pane="bottomLeft" activeCell="L6" sqref="L6:L12"/>
    </sheetView>
  </sheetViews>
  <sheetFormatPr defaultColWidth="8.8" defaultRowHeight="15.6"/>
  <cols>
    <col min="1" max="1" width="8.8" style="15"/>
    <col min="2" max="2" width="20.7" customWidth="1"/>
    <col min="3" max="3" width="12.5" customWidth="1"/>
    <col min="5" max="5" width="8.8" style="15"/>
    <col min="6" max="6" width="18.875" style="15" customWidth="1"/>
    <col min="7" max="7" width="8.8" style="15"/>
    <col min="8" max="8" width="24" style="15" customWidth="1"/>
    <col min="9" max="9" width="10.8" style="15" customWidth="1"/>
    <col min="10" max="10" width="17.375" style="15" customWidth="1"/>
    <col min="11" max="11" width="10.625" style="15" customWidth="1"/>
    <col min="12" max="12" width="16.75" style="15" customWidth="1"/>
    <col min="13" max="13" width="47.875" style="15" customWidth="1"/>
    <col min="14" max="14" width="21.5" style="15" customWidth="1"/>
    <col min="15" max="15" width="34.375" style="15" customWidth="1"/>
    <col min="16" max="16" width="29.5" customWidth="1"/>
    <col min="17" max="17" width="30.625" customWidth="1"/>
  </cols>
  <sheetData>
    <row r="1" s="13" customFormat="1" ht="30" customHeight="1" spans="1:15">
      <c r="A1" s="16" t="s">
        <v>312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="13" customFormat="1" ht="30" customHeight="1" spans="1:15">
      <c r="A2" s="17" t="s">
        <v>4</v>
      </c>
      <c r="B2" s="17" t="s">
        <v>206</v>
      </c>
      <c r="C2" s="17" t="s">
        <v>207</v>
      </c>
      <c r="D2" s="17" t="s">
        <v>6</v>
      </c>
      <c r="E2" s="18" t="s">
        <v>313</v>
      </c>
      <c r="F2" s="17" t="s">
        <v>2</v>
      </c>
      <c r="G2" s="17"/>
      <c r="H2" s="17"/>
      <c r="I2" s="17"/>
      <c r="J2" s="17"/>
      <c r="K2" s="17"/>
      <c r="L2" s="17" t="s">
        <v>12</v>
      </c>
      <c r="M2" s="19" t="s">
        <v>314</v>
      </c>
      <c r="N2" s="18" t="s">
        <v>14</v>
      </c>
      <c r="O2" s="17" t="s">
        <v>3</v>
      </c>
    </row>
    <row r="3" s="13" customFormat="1" ht="30" customHeight="1" spans="1:15">
      <c r="A3" s="17"/>
      <c r="B3" s="17"/>
      <c r="C3" s="17"/>
      <c r="D3" s="17"/>
      <c r="E3" s="18"/>
      <c r="F3" s="17" t="s">
        <v>8</v>
      </c>
      <c r="G3" s="18" t="s">
        <v>211</v>
      </c>
      <c r="H3" s="17" t="s">
        <v>10</v>
      </c>
      <c r="I3" s="18" t="s">
        <v>211</v>
      </c>
      <c r="J3" s="17" t="s">
        <v>11</v>
      </c>
      <c r="K3" s="18" t="s">
        <v>211</v>
      </c>
      <c r="L3" s="17"/>
      <c r="M3" s="20"/>
      <c r="N3" s="18"/>
      <c r="O3" s="17"/>
    </row>
    <row r="4" s="13" customFormat="1" ht="50" customHeight="1" spans="1:15">
      <c r="A4" s="21">
        <v>1</v>
      </c>
      <c r="B4" s="22" t="s">
        <v>478</v>
      </c>
      <c r="C4" s="22" t="s">
        <v>239</v>
      </c>
      <c r="D4" s="22" t="s">
        <v>16</v>
      </c>
      <c r="E4" s="22" t="s">
        <v>479</v>
      </c>
      <c r="F4" s="23"/>
      <c r="G4" s="24"/>
      <c r="H4" s="23"/>
      <c r="I4" s="17"/>
      <c r="J4" s="17"/>
      <c r="K4" s="17"/>
      <c r="L4" s="17">
        <v>13</v>
      </c>
      <c r="M4" s="17" t="s">
        <v>480</v>
      </c>
      <c r="N4" s="17"/>
      <c r="O4" s="17"/>
    </row>
    <row r="5" s="13" customFormat="1" ht="50" customHeight="1" spans="1:15">
      <c r="A5" s="21">
        <v>2</v>
      </c>
      <c r="B5" s="22" t="s">
        <v>481</v>
      </c>
      <c r="C5" s="22" t="s">
        <v>239</v>
      </c>
      <c r="D5" s="22" t="s">
        <v>75</v>
      </c>
      <c r="E5" s="22" t="s">
        <v>482</v>
      </c>
      <c r="F5" s="18" t="s">
        <v>483</v>
      </c>
      <c r="G5" s="24">
        <v>280</v>
      </c>
      <c r="H5" s="18" t="s">
        <v>484</v>
      </c>
      <c r="I5" s="17">
        <v>300</v>
      </c>
      <c r="J5" s="18" t="s">
        <v>484</v>
      </c>
      <c r="K5" s="17">
        <v>320</v>
      </c>
      <c r="L5" s="17">
        <v>191.4</v>
      </c>
      <c r="M5" s="13" t="str">
        <f>_xlfn.DISPIMG("ID_B0CBB255FE8C417BA579E956652CFB8C",1)</f>
        <v>=DISPIMG("ID_B0CBB255FE8C417BA579E956652CFB8C",1)</v>
      </c>
      <c r="N5" s="17"/>
      <c r="O5" s="17"/>
    </row>
    <row r="6" s="13" customFormat="1" ht="50" customHeight="1" spans="1:15">
      <c r="A6" s="21">
        <v>7</v>
      </c>
      <c r="B6" s="22" t="s">
        <v>485</v>
      </c>
      <c r="C6" s="22" t="s">
        <v>486</v>
      </c>
      <c r="D6" s="22" t="s">
        <v>16</v>
      </c>
      <c r="E6" s="22" t="s">
        <v>487</v>
      </c>
      <c r="F6" s="17"/>
      <c r="G6" s="24"/>
      <c r="H6" s="17"/>
      <c r="I6" s="17"/>
      <c r="J6" s="17"/>
      <c r="K6" s="17"/>
      <c r="L6" s="17">
        <v>280</v>
      </c>
      <c r="M6" s="17" t="s">
        <v>488</v>
      </c>
      <c r="N6" s="17"/>
      <c r="O6" s="17"/>
    </row>
    <row r="7" s="13" customFormat="1" ht="50" customHeight="1" spans="1:15">
      <c r="A7" s="21">
        <v>8</v>
      </c>
      <c r="B7" s="22" t="s">
        <v>485</v>
      </c>
      <c r="C7" s="22" t="s">
        <v>489</v>
      </c>
      <c r="D7" s="22" t="s">
        <v>16</v>
      </c>
      <c r="E7" s="22" t="s">
        <v>490</v>
      </c>
      <c r="F7" s="17"/>
      <c r="G7" s="24"/>
      <c r="H7" s="17"/>
      <c r="I7" s="17"/>
      <c r="J7" s="17"/>
      <c r="K7" s="17"/>
      <c r="L7" s="17">
        <v>324.5</v>
      </c>
      <c r="M7" s="17" t="s">
        <v>488</v>
      </c>
      <c r="N7" s="17"/>
      <c r="O7" s="17"/>
    </row>
    <row r="8" s="13" customFormat="1" ht="50" customHeight="1" spans="1:15">
      <c r="A8" s="21">
        <v>9</v>
      </c>
      <c r="B8" s="22" t="s">
        <v>485</v>
      </c>
      <c r="C8" s="22" t="s">
        <v>491</v>
      </c>
      <c r="D8" s="22" t="s">
        <v>16</v>
      </c>
      <c r="E8" s="22" t="s">
        <v>492</v>
      </c>
      <c r="F8" s="17"/>
      <c r="G8" s="24"/>
      <c r="H8" s="17"/>
      <c r="I8" s="17"/>
      <c r="J8" s="17"/>
      <c r="K8" s="17"/>
      <c r="L8" s="17">
        <v>300</v>
      </c>
      <c r="M8" s="17" t="s">
        <v>488</v>
      </c>
      <c r="N8" s="17"/>
      <c r="O8" s="17"/>
    </row>
    <row r="9" s="13" customFormat="1" ht="50" customHeight="1" spans="1:15">
      <c r="A9" s="21">
        <v>10</v>
      </c>
      <c r="B9" s="22" t="s">
        <v>493</v>
      </c>
      <c r="C9" s="22" t="s">
        <v>494</v>
      </c>
      <c r="D9" s="22" t="s">
        <v>16</v>
      </c>
      <c r="E9" s="22" t="s">
        <v>495</v>
      </c>
      <c r="F9" s="17"/>
      <c r="G9" s="18"/>
      <c r="H9" s="17"/>
      <c r="I9" s="17"/>
      <c r="J9" s="17"/>
      <c r="K9" s="17"/>
      <c r="L9" s="17">
        <v>14</v>
      </c>
      <c r="M9" s="17" t="s">
        <v>455</v>
      </c>
      <c r="N9" s="17"/>
      <c r="O9" s="17"/>
    </row>
    <row r="10" s="13" customFormat="1" ht="50" customHeight="1" spans="1:15">
      <c r="A10" s="21">
        <v>11</v>
      </c>
      <c r="B10" s="22" t="s">
        <v>493</v>
      </c>
      <c r="C10" s="22" t="s">
        <v>496</v>
      </c>
      <c r="D10" s="22" t="s">
        <v>16</v>
      </c>
      <c r="E10" s="22" t="s">
        <v>497</v>
      </c>
      <c r="F10" s="17"/>
      <c r="G10" s="18"/>
      <c r="H10" s="17"/>
      <c r="I10" s="17"/>
      <c r="J10" s="17"/>
      <c r="K10" s="17"/>
      <c r="L10" s="17">
        <v>36</v>
      </c>
      <c r="M10" s="17" t="s">
        <v>455</v>
      </c>
      <c r="N10" s="17"/>
      <c r="O10" s="17"/>
    </row>
    <row r="11" s="13" customFormat="1" ht="50" customHeight="1" spans="1:15">
      <c r="A11" s="21">
        <v>14</v>
      </c>
      <c r="B11" s="22" t="s">
        <v>498</v>
      </c>
      <c r="C11" s="22" t="s">
        <v>499</v>
      </c>
      <c r="D11" s="22" t="s">
        <v>16</v>
      </c>
      <c r="E11" s="22">
        <v>1909</v>
      </c>
      <c r="F11" s="17"/>
      <c r="G11" s="18"/>
      <c r="H11" s="17"/>
      <c r="I11" s="17"/>
      <c r="J11" s="17"/>
      <c r="K11" s="17"/>
      <c r="L11" s="17">
        <v>16</v>
      </c>
      <c r="M11" s="17" t="s">
        <v>455</v>
      </c>
      <c r="N11" s="17"/>
      <c r="O11" s="17"/>
    </row>
    <row r="12" s="13" customFormat="1" ht="50" customHeight="1" spans="1:15">
      <c r="A12" s="21">
        <v>15</v>
      </c>
      <c r="B12" s="22" t="s">
        <v>498</v>
      </c>
      <c r="C12" s="22" t="s">
        <v>500</v>
      </c>
      <c r="D12" s="22" t="s">
        <v>16</v>
      </c>
      <c r="E12" s="22">
        <v>253</v>
      </c>
      <c r="F12" s="17"/>
      <c r="G12" s="18"/>
      <c r="H12" s="17"/>
      <c r="I12" s="17"/>
      <c r="J12" s="17"/>
      <c r="K12" s="17"/>
      <c r="L12" s="17">
        <v>18</v>
      </c>
      <c r="M12" s="17" t="s">
        <v>455</v>
      </c>
      <c r="N12" s="17"/>
      <c r="O12" s="17"/>
    </row>
    <row r="13" s="14" customFormat="1" ht="50" customHeight="1" spans="1:15">
      <c r="A13" s="21">
        <v>16</v>
      </c>
      <c r="B13" s="22" t="s">
        <v>501</v>
      </c>
      <c r="C13" s="22" t="s">
        <v>502</v>
      </c>
      <c r="D13" s="22" t="s">
        <v>16</v>
      </c>
      <c r="E13" s="22" t="s">
        <v>503</v>
      </c>
      <c r="F13" s="8" t="s">
        <v>504</v>
      </c>
      <c r="G13" s="8">
        <v>400</v>
      </c>
      <c r="H13" s="8" t="s">
        <v>505</v>
      </c>
      <c r="I13" s="5">
        <v>410</v>
      </c>
      <c r="J13" s="8" t="s">
        <v>506</v>
      </c>
      <c r="K13" s="5">
        <v>420</v>
      </c>
      <c r="L13" s="5">
        <v>400</v>
      </c>
      <c r="M13" s="8" t="s">
        <v>507</v>
      </c>
      <c r="N13" s="5"/>
      <c r="O13" s="8"/>
    </row>
    <row r="14" s="14" customFormat="1" ht="50" customHeight="1" spans="1:15">
      <c r="A14" s="21" t="s">
        <v>432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="14" customFormat="1" ht="60" customHeight="1" spans="1:15">
      <c r="A15" s="21">
        <v>40</v>
      </c>
      <c r="B15" s="22" t="s">
        <v>508</v>
      </c>
      <c r="C15" s="22"/>
      <c r="D15" s="22" t="s">
        <v>16</v>
      </c>
      <c r="E15" s="22">
        <v>3800</v>
      </c>
      <c r="F15" s="25" t="s">
        <v>509</v>
      </c>
      <c r="G15" s="26">
        <v>291.91</v>
      </c>
      <c r="H15" s="25" t="s">
        <v>510</v>
      </c>
      <c r="I15" s="26">
        <v>309.42</v>
      </c>
      <c r="J15" s="25" t="s">
        <v>511</v>
      </c>
      <c r="K15" s="26">
        <v>291.91</v>
      </c>
      <c r="L15" s="26">
        <v>140</v>
      </c>
      <c r="M15" s="25" t="s">
        <v>512</v>
      </c>
      <c r="N15" s="26"/>
      <c r="O15" s="26"/>
    </row>
  </sheetData>
  <mergeCells count="13">
    <mergeCell ref="A1:O1"/>
    <mergeCell ref="F2:K2"/>
    <mergeCell ref="A14:O14"/>
    <mergeCell ref="B15:C15"/>
    <mergeCell ref="A2:A3"/>
    <mergeCell ref="B2:B3"/>
    <mergeCell ref="C2:C3"/>
    <mergeCell ref="D2:D3"/>
    <mergeCell ref="E2:E3"/>
    <mergeCell ref="L2:L3"/>
    <mergeCell ref="M2:M3"/>
    <mergeCell ref="N2:N3"/>
    <mergeCell ref="O2:O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12"/>
  <sheetViews>
    <sheetView topLeftCell="C1" workbookViewId="0">
      <selection activeCell="M6" sqref="M6"/>
    </sheetView>
  </sheetViews>
  <sheetFormatPr defaultColWidth="8.25" defaultRowHeight="14.4"/>
  <cols>
    <col min="1" max="1" width="8.25" style="2"/>
    <col min="2" max="2" width="22" style="2" customWidth="1"/>
    <col min="3" max="4" width="8.25" style="2"/>
    <col min="5" max="5" width="22.2" style="2" customWidth="1"/>
    <col min="6" max="6" width="23.425" style="2" customWidth="1"/>
    <col min="7" max="7" width="14.875" style="3" customWidth="1"/>
    <col min="8" max="8" width="12.625" style="3" customWidth="1"/>
    <col min="9" max="9" width="14" style="2" customWidth="1"/>
    <col min="10" max="10" width="12.625" style="2" customWidth="1"/>
    <col min="11" max="11" width="15" style="2" customWidth="1"/>
    <col min="12" max="14" width="15.625" style="2" customWidth="1"/>
    <col min="15" max="15" width="16.625" style="2" customWidth="1"/>
    <col min="16" max="16384" width="8.25" style="2"/>
  </cols>
  <sheetData>
    <row r="1" s="1" customFormat="1" ht="40" customHeight="1" spans="1:15">
      <c r="A1" s="4" t="s">
        <v>513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21" customHeight="1" spans="1:15">
      <c r="A2" s="5" t="s">
        <v>4</v>
      </c>
      <c r="B2" s="5" t="s">
        <v>206</v>
      </c>
      <c r="C2" s="5" t="s">
        <v>514</v>
      </c>
      <c r="D2" s="5" t="s">
        <v>6</v>
      </c>
      <c r="E2" s="5" t="s">
        <v>515</v>
      </c>
      <c r="F2" s="5" t="s">
        <v>516</v>
      </c>
      <c r="G2" s="6" t="s">
        <v>2</v>
      </c>
      <c r="H2" s="6"/>
      <c r="I2" s="6"/>
      <c r="J2" s="6"/>
      <c r="K2" s="6"/>
      <c r="L2" s="6"/>
      <c r="M2" s="7" t="s">
        <v>209</v>
      </c>
      <c r="N2" s="7" t="s">
        <v>210</v>
      </c>
    </row>
    <row r="3" s="2" customFormat="1" ht="43.2" spans="1:15">
      <c r="A3" s="5"/>
      <c r="B3" s="5"/>
      <c r="C3" s="5"/>
      <c r="D3" s="5"/>
      <c r="E3" s="5"/>
      <c r="F3" s="5"/>
      <c r="G3" s="5" t="s">
        <v>8</v>
      </c>
      <c r="H3" s="8" t="s">
        <v>211</v>
      </c>
      <c r="I3" s="5" t="s">
        <v>10</v>
      </c>
      <c r="J3" s="8" t="s">
        <v>211</v>
      </c>
      <c r="K3" s="5" t="s">
        <v>11</v>
      </c>
      <c r="L3" s="8" t="s">
        <v>211</v>
      </c>
      <c r="M3" s="7"/>
      <c r="N3" s="7"/>
      <c r="O3" s="2" t="s">
        <v>3</v>
      </c>
    </row>
    <row r="4" s="2" customFormat="1" ht="130" customHeight="1" spans="1:15">
      <c r="A4" s="5">
        <f t="shared" ref="A4:A10" si="0">ROW()-2</f>
        <v>2</v>
      </c>
      <c r="B4" s="9" t="s">
        <v>517</v>
      </c>
      <c r="C4" s="8">
        <v>2</v>
      </c>
      <c r="D4" s="8" t="s">
        <v>518</v>
      </c>
      <c r="E4" s="5"/>
      <c r="F4" s="8" t="s">
        <v>519</v>
      </c>
      <c r="G4" s="8" t="s">
        <v>520</v>
      </c>
      <c r="H4" s="10">
        <v>54500</v>
      </c>
      <c r="I4" s="8" t="s">
        <v>521</v>
      </c>
      <c r="J4" s="8">
        <v>54000</v>
      </c>
      <c r="K4" s="8" t="s">
        <v>522</v>
      </c>
      <c r="L4" s="8">
        <v>55000</v>
      </c>
      <c r="M4" s="11">
        <v>43500</v>
      </c>
      <c r="N4" s="11"/>
      <c r="O4" s="2" t="s">
        <v>523</v>
      </c>
    </row>
    <row r="5" s="2" customFormat="1" ht="121" customHeight="1" spans="1:15">
      <c r="A5" s="5">
        <f t="shared" si="0"/>
        <v>3</v>
      </c>
      <c r="B5" s="9" t="s">
        <v>524</v>
      </c>
      <c r="C5" s="8">
        <v>4</v>
      </c>
      <c r="D5" s="8" t="s">
        <v>518</v>
      </c>
      <c r="E5" s="5"/>
      <c r="F5" s="8" t="s">
        <v>525</v>
      </c>
      <c r="G5" s="8" t="s">
        <v>526</v>
      </c>
      <c r="H5" s="10">
        <v>5500</v>
      </c>
      <c r="I5" s="8" t="s">
        <v>527</v>
      </c>
      <c r="J5" s="5">
        <v>5150</v>
      </c>
      <c r="K5" s="8" t="s">
        <v>528</v>
      </c>
      <c r="L5" s="5">
        <v>5300</v>
      </c>
      <c r="M5" s="2">
        <v>3500</v>
      </c>
      <c r="O5" s="2" t="s">
        <v>523</v>
      </c>
    </row>
    <row r="6" s="2" customFormat="1" ht="94" customHeight="1" spans="1:15">
      <c r="A6" s="5">
        <f t="shared" si="0"/>
        <v>4</v>
      </c>
      <c r="B6" s="9" t="s">
        <v>529</v>
      </c>
      <c r="C6" s="8">
        <v>8</v>
      </c>
      <c r="D6" s="8" t="s">
        <v>530</v>
      </c>
      <c r="E6" s="5"/>
      <c r="F6" s="8" t="s">
        <v>531</v>
      </c>
      <c r="G6" s="8" t="s">
        <v>526</v>
      </c>
      <c r="H6" s="10">
        <v>4100</v>
      </c>
      <c r="I6" s="8" t="s">
        <v>527</v>
      </c>
      <c r="J6" s="5">
        <v>3900</v>
      </c>
      <c r="K6" s="8" t="s">
        <v>528</v>
      </c>
      <c r="L6" s="5">
        <v>4250</v>
      </c>
      <c r="M6" s="2">
        <v>2900</v>
      </c>
      <c r="O6" s="2" t="s">
        <v>523</v>
      </c>
    </row>
    <row r="7" s="2" customFormat="1" ht="124" customHeight="1" spans="1:15">
      <c r="A7" s="5">
        <f t="shared" si="0"/>
        <v>5</v>
      </c>
      <c r="B7" s="9" t="s">
        <v>532</v>
      </c>
      <c r="C7" s="8">
        <v>2</v>
      </c>
      <c r="D7" s="8" t="s">
        <v>533</v>
      </c>
      <c r="E7" s="5"/>
      <c r="F7" s="8" t="s">
        <v>534</v>
      </c>
      <c r="G7" s="8" t="s">
        <v>526</v>
      </c>
      <c r="H7" s="10">
        <v>2560</v>
      </c>
      <c r="I7" s="8" t="s">
        <v>527</v>
      </c>
      <c r="J7" s="5">
        <v>2475</v>
      </c>
      <c r="K7" s="8" t="s">
        <v>528</v>
      </c>
      <c r="L7" s="5">
        <v>2800</v>
      </c>
      <c r="M7" s="2">
        <v>1800</v>
      </c>
      <c r="O7" s="2" t="s">
        <v>523</v>
      </c>
    </row>
    <row r="8" s="2" customFormat="1" ht="115" customHeight="1" spans="1:15">
      <c r="A8" s="5">
        <f t="shared" si="0"/>
        <v>6</v>
      </c>
      <c r="B8" s="9" t="s">
        <v>535</v>
      </c>
      <c r="C8" s="8">
        <v>1</v>
      </c>
      <c r="D8" s="8" t="s">
        <v>533</v>
      </c>
      <c r="E8" s="5"/>
      <c r="F8" s="8" t="s">
        <v>536</v>
      </c>
      <c r="G8" s="8" t="s">
        <v>526</v>
      </c>
      <c r="H8" s="10">
        <v>4500</v>
      </c>
      <c r="I8" s="8" t="s">
        <v>527</v>
      </c>
      <c r="J8" s="5">
        <v>4120</v>
      </c>
      <c r="K8" s="8" t="s">
        <v>528</v>
      </c>
      <c r="L8" s="5">
        <v>4350</v>
      </c>
      <c r="M8" s="2">
        <v>3300</v>
      </c>
      <c r="O8" s="2" t="s">
        <v>523</v>
      </c>
    </row>
    <row r="9" s="2" customFormat="1" ht="99" customHeight="1" spans="1:15">
      <c r="A9" s="5">
        <f t="shared" si="0"/>
        <v>7</v>
      </c>
      <c r="B9" s="9" t="s">
        <v>537</v>
      </c>
      <c r="C9" s="8">
        <v>4</v>
      </c>
      <c r="D9" s="8" t="s">
        <v>538</v>
      </c>
      <c r="E9" s="5"/>
      <c r="F9" s="8" t="s">
        <v>539</v>
      </c>
      <c r="G9" s="8" t="s">
        <v>526</v>
      </c>
      <c r="H9" s="10">
        <v>6520</v>
      </c>
      <c r="I9" s="8" t="s">
        <v>527</v>
      </c>
      <c r="J9" s="5">
        <v>6300</v>
      </c>
      <c r="K9" s="8" t="s">
        <v>528</v>
      </c>
      <c r="L9" s="5">
        <v>6800</v>
      </c>
      <c r="M9" s="2">
        <v>4050</v>
      </c>
      <c r="O9" s="2" t="s">
        <v>523</v>
      </c>
    </row>
    <row r="10" s="2" customFormat="1" ht="79" customHeight="1" spans="1:15">
      <c r="A10" s="5">
        <f t="shared" si="0"/>
        <v>8</v>
      </c>
      <c r="B10" s="9" t="s">
        <v>540</v>
      </c>
      <c r="C10" s="8">
        <v>28</v>
      </c>
      <c r="D10" s="8" t="s">
        <v>518</v>
      </c>
      <c r="E10" s="5"/>
      <c r="F10" s="5" t="s">
        <v>541</v>
      </c>
      <c r="G10" s="8" t="s">
        <v>526</v>
      </c>
      <c r="H10" s="10">
        <v>725</v>
      </c>
      <c r="I10" s="8" t="s">
        <v>527</v>
      </c>
      <c r="J10" s="5">
        <v>630</v>
      </c>
      <c r="K10" s="8" t="s">
        <v>528</v>
      </c>
      <c r="L10" s="5">
        <v>685</v>
      </c>
      <c r="M10" s="2">
        <v>410</v>
      </c>
      <c r="O10" s="2" t="s">
        <v>523</v>
      </c>
    </row>
    <row r="11" s="2" customFormat="1" ht="203" customHeight="1" spans="1:15">
      <c r="A11" s="5">
        <v>8</v>
      </c>
      <c r="B11" s="5" t="s">
        <v>542</v>
      </c>
      <c r="C11" s="5">
        <v>38</v>
      </c>
      <c r="D11" s="12">
        <v>2016</v>
      </c>
      <c r="E11" s="5"/>
      <c r="F11" s="8" t="s">
        <v>543</v>
      </c>
      <c r="G11" s="8" t="s">
        <v>526</v>
      </c>
      <c r="H11" s="10">
        <v>988</v>
      </c>
      <c r="I11" s="8" t="s">
        <v>527</v>
      </c>
      <c r="J11" s="5">
        <v>961</v>
      </c>
      <c r="K11" s="8" t="s">
        <v>528</v>
      </c>
      <c r="L11" s="5">
        <v>990</v>
      </c>
      <c r="M11" s="2">
        <v>765</v>
      </c>
      <c r="O11" s="2" t="s">
        <v>523</v>
      </c>
    </row>
    <row r="12" s="2" customFormat="1" ht="215" customHeight="1" spans="1:15">
      <c r="A12" s="5">
        <v>9</v>
      </c>
      <c r="B12" s="5" t="s">
        <v>544</v>
      </c>
      <c r="C12" s="5">
        <v>2016</v>
      </c>
      <c r="D12" s="8" t="s">
        <v>518</v>
      </c>
      <c r="E12" s="9"/>
      <c r="F12" s="8" t="s">
        <v>545</v>
      </c>
      <c r="G12" s="8" t="s">
        <v>526</v>
      </c>
      <c r="H12" s="10">
        <v>155</v>
      </c>
      <c r="I12" s="8" t="s">
        <v>527</v>
      </c>
      <c r="J12" s="5">
        <v>133.5</v>
      </c>
      <c r="K12" s="8" t="s">
        <v>528</v>
      </c>
      <c r="L12" s="5">
        <v>185</v>
      </c>
      <c r="M12" s="2">
        <v>95</v>
      </c>
      <c r="O12" s="2" t="s">
        <v>523</v>
      </c>
    </row>
  </sheetData>
  <mergeCells count="10">
    <mergeCell ref="A1:L1"/>
    <mergeCell ref="G2:L2"/>
    <mergeCell ref="A2:A3"/>
    <mergeCell ref="B2:B3"/>
    <mergeCell ref="C2:C3"/>
    <mergeCell ref="D2:D3"/>
    <mergeCell ref="E2:E3"/>
    <mergeCell ref="F2:F3"/>
    <mergeCell ref="M2:M3"/>
    <mergeCell ref="N2:N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两中心园建材料表</vt:lpstr>
      <vt:lpstr>两中心绿化工程</vt:lpstr>
      <vt:lpstr>两中心精装</vt:lpstr>
      <vt:lpstr>两中心幕墙、穹顶、钢结构、围挡</vt:lpstr>
      <vt:lpstr>两中心土建</vt:lpstr>
      <vt:lpstr>体育器材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小孩儿 。。。</cp:lastModifiedBy>
  <dcterms:created xsi:type="dcterms:W3CDTF">2025-12-14T04:12:00Z</dcterms:created>
  <dcterms:modified xsi:type="dcterms:W3CDTF">2026-03-04T07:18:32Z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CFAD84D1223244AD9E868EAB4DE0DE99_13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