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ho\Desktop\DU\Sem 3\Office Automation Tools\"/>
    </mc:Choice>
  </mc:AlternateContent>
  <xr:revisionPtr revIDLastSave="0" documentId="13_ncr:1_{284ECD03-1EBE-4D71-8865-D7008E9B69E5}" xr6:coauthVersionLast="47" xr6:coauthVersionMax="47" xr10:uidLastSave="{00000000-0000-0000-0000-000000000000}"/>
  <bookViews>
    <workbookView xWindow="-98" yWindow="-98" windowWidth="21795" windowHeight="12975" activeTab="1" xr2:uid="{2F2D9721-C254-40DC-A75D-A26A3B344F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I9" i="2"/>
  <c r="H9" i="2"/>
  <c r="G9" i="2"/>
  <c r="F9" i="2"/>
  <c r="E9" i="2"/>
  <c r="D9" i="2"/>
  <c r="C9" i="2"/>
  <c r="B9" i="2"/>
  <c r="C2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4" i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</calcChain>
</file>

<file path=xl/sharedStrings.xml><?xml version="1.0" encoding="utf-8"?>
<sst xmlns="http://schemas.openxmlformats.org/spreadsheetml/2006/main" count="78" uniqueCount="52">
  <si>
    <t>DARSHAN UNIVERSITY</t>
  </si>
  <si>
    <t>DS</t>
  </si>
  <si>
    <t>WT</t>
  </si>
  <si>
    <t>JAVA</t>
  </si>
  <si>
    <t>C</t>
  </si>
  <si>
    <t>ARYAN</t>
  </si>
  <si>
    <t>HARSH</t>
  </si>
  <si>
    <t>JAY</t>
  </si>
  <si>
    <t>KEV</t>
  </si>
  <si>
    <t>KULDEEP</t>
  </si>
  <si>
    <t>MANAV</t>
  </si>
  <si>
    <t>OM</t>
  </si>
  <si>
    <t>PRASANT</t>
  </si>
  <si>
    <t>RAJ</t>
  </si>
  <si>
    <t>RUSHIT</t>
  </si>
  <si>
    <t>SHIVRAJ</t>
  </si>
  <si>
    <t>SHYAM</t>
  </si>
  <si>
    <t>SOUMY</t>
  </si>
  <si>
    <t>VRAJESH</t>
  </si>
  <si>
    <t>YUG</t>
  </si>
  <si>
    <t>Student ErNo.</t>
  </si>
  <si>
    <t>AGE</t>
  </si>
  <si>
    <t xml:space="preserve">TOTAL </t>
  </si>
  <si>
    <t>PERCENTAGE</t>
  </si>
  <si>
    <t>GRADE</t>
  </si>
  <si>
    <t>MIN</t>
  </si>
  <si>
    <t>MAX</t>
  </si>
  <si>
    <t>COUNTIF</t>
  </si>
  <si>
    <t>LOWER</t>
  </si>
  <si>
    <t>UPPER</t>
  </si>
  <si>
    <t>PATEL</t>
  </si>
  <si>
    <t>FALDU</t>
  </si>
  <si>
    <t>VIBHU</t>
  </si>
  <si>
    <t>SHIHORA</t>
  </si>
  <si>
    <t>RANPARA</t>
  </si>
  <si>
    <t>MAKAD</t>
  </si>
  <si>
    <t>PIPLIYA</t>
  </si>
  <si>
    <t>PRAJAPATI</t>
  </si>
  <si>
    <t>BAKOTIYA</t>
  </si>
  <si>
    <t>JETHVA</t>
  </si>
  <si>
    <t>SINGALA</t>
  </si>
  <si>
    <t>BHUVA</t>
  </si>
  <si>
    <t>GAMDHA</t>
  </si>
  <si>
    <t>BHESADDIYA</t>
  </si>
  <si>
    <t>RAMANI</t>
  </si>
  <si>
    <t>JADEJA</t>
  </si>
  <si>
    <t>FIRSTNAME</t>
  </si>
  <si>
    <t>LASTNAME</t>
  </si>
  <si>
    <t>CONCATE</t>
  </si>
  <si>
    <t>TRIM</t>
  </si>
  <si>
    <t>PROPER</t>
  </si>
  <si>
    <t>(VLOOKUP)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</si>
</sst>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sz val="11"/>
      <color theme="1"/>
      <name val="Aptos"/>
      <family val="2"/>
    </font>
    <font>
      <b/>
      <sz val="11"/>
      <color theme="1"/>
      <name val="Monospac821 B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8242-2C52-47A3-AC8F-77915CDC4BA0}">
  <dimension ref="A1:T23"/>
  <sheetViews>
    <sheetView zoomScale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3" sqref="F23"/>
    </sheetView>
  </sheetViews>
  <sheetFormatPr defaultRowHeight="14.25" x14ac:dyDescent="0.45"/>
  <cols>
    <col min="1" max="1" width="16.33203125" customWidth="1"/>
    <col min="2" max="4" width="17.6640625" customWidth="1"/>
    <col min="10" max="10" width="12.19921875" customWidth="1"/>
    <col min="15" max="15" width="14.73046875" customWidth="1"/>
    <col min="16" max="16" width="15.06640625" customWidth="1"/>
    <col min="17" max="17" width="17.9296875" customWidth="1"/>
    <col min="18" max="18" width="16.6640625" customWidth="1"/>
    <col min="19" max="19" width="13.796875" customWidth="1"/>
  </cols>
  <sheetData>
    <row r="1" spans="1:20" ht="14.25" customHeigh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0" ht="14.25" customHeigh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0" x14ac:dyDescent="0.45">
      <c r="A3" s="8" t="s">
        <v>20</v>
      </c>
      <c r="B3" s="2" t="s">
        <v>46</v>
      </c>
      <c r="C3" s="2" t="s">
        <v>47</v>
      </c>
      <c r="D3" s="2" t="s">
        <v>21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2" t="s">
        <v>48</v>
      </c>
      <c r="R3" s="2" t="s">
        <v>49</v>
      </c>
      <c r="S3" s="2" t="s">
        <v>50</v>
      </c>
      <c r="T3" s="2"/>
    </row>
    <row r="4" spans="1:20" x14ac:dyDescent="0.45">
      <c r="A4" s="3">
        <v>24010101260</v>
      </c>
      <c r="B4" s="6" t="s">
        <v>9</v>
      </c>
      <c r="C4" s="6" t="s">
        <v>30</v>
      </c>
      <c r="D4" s="9">
        <v>18</v>
      </c>
      <c r="E4" s="5">
        <v>100</v>
      </c>
      <c r="F4" s="5">
        <v>66</v>
      </c>
      <c r="G4" s="5">
        <v>62</v>
      </c>
      <c r="H4" s="7">
        <v>96</v>
      </c>
      <c r="I4">
        <f>SUM(E4:H4)</f>
        <v>324</v>
      </c>
      <c r="J4" s="11">
        <f>AVERAGE(E4:H4)/100</f>
        <v>0.81</v>
      </c>
      <c r="K4" t="str">
        <f>IF(J4&gt;=90%,"A+",IF(J4&gt;=80%,"A",IF(J4&gt;=70%,"B+",IF(J4&gt;=60%,"B",IF(J4&gt;=50%,"C",IF(J4&gt;=40%,"D",IF(J4&gt;=30%,"F","Fail")))))))</f>
        <v>A</v>
      </c>
      <c r="L4">
        <f>MIN(E4:H4)</f>
        <v>62</v>
      </c>
      <c r="M4">
        <f>MAX(E4:H4)</f>
        <v>100</v>
      </c>
      <c r="N4">
        <f>COUNTIF(E4:E19,"&gt;70")</f>
        <v>8</v>
      </c>
      <c r="O4" t="str">
        <f>LOWER(B4)</f>
        <v>kuldeep</v>
      </c>
      <c r="P4" t="str">
        <f>UPPER(O4)</f>
        <v>KULDEEP</v>
      </c>
      <c r="Q4" t="str">
        <f>_xlfn.CONCAT(B4," ",C4)</f>
        <v>KULDEEP PATEL</v>
      </c>
      <c r="R4" t="str">
        <f>TRIM(Q4)</f>
        <v>KULDEEP PATEL</v>
      </c>
      <c r="S4" t="str">
        <f>PROPER(R4)</f>
        <v>Kuldeep Patel</v>
      </c>
    </row>
    <row r="5" spans="1:20" x14ac:dyDescent="0.45">
      <c r="A5" s="3">
        <v>24010101261</v>
      </c>
      <c r="B5" s="4" t="s">
        <v>18</v>
      </c>
      <c r="C5" s="4" t="s">
        <v>31</v>
      </c>
      <c r="D5" s="10">
        <v>19</v>
      </c>
      <c r="E5" s="5">
        <v>95</v>
      </c>
      <c r="F5" s="5">
        <v>87</v>
      </c>
      <c r="G5" s="5">
        <v>65</v>
      </c>
      <c r="H5" s="5">
        <v>88</v>
      </c>
      <c r="I5">
        <f t="shared" ref="I5:I19" si="0">SUM(E5:H5)</f>
        <v>335</v>
      </c>
      <c r="J5" s="11">
        <f t="shared" ref="J5:J19" si="1">AVERAGE(E5:H5)/100</f>
        <v>0.83750000000000002</v>
      </c>
      <c r="K5" t="str">
        <f t="shared" ref="K5:K19" si="2">IF(J5&gt;=90%,"A+",IF(J5&gt;=80%,"A",IF(J5&gt;=70%,"B+",IF(J5&gt;=60%,"B",IF(J5&gt;=50%,"C",IF(J5&gt;=40%,"D",IF(J5&gt;=30%,"F","Fail")))))))</f>
        <v>A</v>
      </c>
      <c r="L5">
        <f t="shared" ref="L5:L19" si="3">MIN(E5:H5)</f>
        <v>65</v>
      </c>
      <c r="M5">
        <f t="shared" ref="M5:M19" si="4">MAX(E5:H5)</f>
        <v>95</v>
      </c>
      <c r="O5" t="str">
        <f>LOWER(B5)</f>
        <v>vrajesh</v>
      </c>
      <c r="P5" t="str">
        <f t="shared" ref="P5:P19" si="5">UPPER(O5)</f>
        <v>VRAJESH</v>
      </c>
      <c r="Q5" t="str">
        <f t="shared" ref="Q5:Q19" si="6">_xlfn.CONCAT(B5," ",C5)</f>
        <v>VRAJESH FALDU</v>
      </c>
      <c r="R5" t="str">
        <f t="shared" ref="R5:R19" si="7">TRIM(Q5)</f>
        <v>VRAJESH FALDU</v>
      </c>
      <c r="S5" t="str">
        <f t="shared" ref="S5:S19" si="8">PROPER(R5)</f>
        <v>Vrajesh Faldu</v>
      </c>
    </row>
    <row r="6" spans="1:20" x14ac:dyDescent="0.45">
      <c r="A6" s="3">
        <v>24010101262</v>
      </c>
      <c r="B6" s="4" t="s">
        <v>32</v>
      </c>
      <c r="C6" s="4" t="s">
        <v>33</v>
      </c>
      <c r="D6" s="10">
        <v>18</v>
      </c>
      <c r="E6" s="5">
        <v>99</v>
      </c>
      <c r="F6" s="5">
        <v>88</v>
      </c>
      <c r="G6" s="5">
        <v>96</v>
      </c>
      <c r="H6" s="5">
        <v>98</v>
      </c>
      <c r="I6">
        <f t="shared" si="0"/>
        <v>381</v>
      </c>
      <c r="J6" s="11">
        <f t="shared" si="1"/>
        <v>0.95250000000000001</v>
      </c>
      <c r="K6" t="str">
        <f t="shared" si="2"/>
        <v>A+</v>
      </c>
      <c r="L6">
        <f t="shared" si="3"/>
        <v>88</v>
      </c>
      <c r="M6">
        <f t="shared" si="4"/>
        <v>99</v>
      </c>
      <c r="O6" t="str">
        <f>LOWER(B6)</f>
        <v>vibhu</v>
      </c>
      <c r="P6" t="str">
        <f t="shared" si="5"/>
        <v>VIBHU</v>
      </c>
      <c r="Q6" t="str">
        <f t="shared" si="6"/>
        <v>VIBHU SHIHORA</v>
      </c>
      <c r="R6" t="str">
        <f t="shared" si="7"/>
        <v>VIBHU SHIHORA</v>
      </c>
      <c r="S6" t="str">
        <f t="shared" si="8"/>
        <v>Vibhu Shihora</v>
      </c>
    </row>
    <row r="7" spans="1:20" x14ac:dyDescent="0.45">
      <c r="A7" s="3">
        <v>24010101263</v>
      </c>
      <c r="B7" s="4" t="s">
        <v>7</v>
      </c>
      <c r="C7" s="4" t="s">
        <v>34</v>
      </c>
      <c r="D7" s="10">
        <v>18</v>
      </c>
      <c r="E7" s="5">
        <v>68</v>
      </c>
      <c r="F7" s="5">
        <v>75</v>
      </c>
      <c r="G7" s="5">
        <v>56</v>
      </c>
      <c r="H7" s="5">
        <v>55</v>
      </c>
      <c r="I7">
        <f t="shared" si="0"/>
        <v>254</v>
      </c>
      <c r="J7" s="11">
        <f t="shared" si="1"/>
        <v>0.63500000000000001</v>
      </c>
      <c r="K7" t="str">
        <f t="shared" si="2"/>
        <v>B</v>
      </c>
      <c r="L7">
        <f t="shared" si="3"/>
        <v>55</v>
      </c>
      <c r="M7">
        <f t="shared" si="4"/>
        <v>75</v>
      </c>
      <c r="O7" t="str">
        <f>LOWER(B7)</f>
        <v>jay</v>
      </c>
      <c r="P7" t="str">
        <f t="shared" si="5"/>
        <v>JAY</v>
      </c>
      <c r="Q7" t="str">
        <f t="shared" si="6"/>
        <v>JAY RANPARA</v>
      </c>
      <c r="R7" t="str">
        <f t="shared" si="7"/>
        <v>JAY RANPARA</v>
      </c>
      <c r="S7" t="str">
        <f t="shared" si="8"/>
        <v>Jay Ranpara</v>
      </c>
    </row>
    <row r="8" spans="1:20" x14ac:dyDescent="0.45">
      <c r="A8" s="3">
        <v>24010101264</v>
      </c>
      <c r="B8" s="4" t="s">
        <v>16</v>
      </c>
      <c r="C8" s="4" t="s">
        <v>35</v>
      </c>
      <c r="D8" s="10">
        <v>18</v>
      </c>
      <c r="E8" s="5">
        <v>64</v>
      </c>
      <c r="F8" s="5">
        <v>75</v>
      </c>
      <c r="G8" s="5">
        <v>65</v>
      </c>
      <c r="H8" s="5">
        <v>62</v>
      </c>
      <c r="I8">
        <f t="shared" si="0"/>
        <v>266</v>
      </c>
      <c r="J8" s="11">
        <f t="shared" si="1"/>
        <v>0.66500000000000004</v>
      </c>
      <c r="K8" t="str">
        <f t="shared" si="2"/>
        <v>B</v>
      </c>
      <c r="L8">
        <f t="shared" si="3"/>
        <v>62</v>
      </c>
      <c r="M8">
        <f t="shared" si="4"/>
        <v>75</v>
      </c>
      <c r="O8" t="str">
        <f>LOWER(B8)</f>
        <v>shyam</v>
      </c>
      <c r="P8" t="str">
        <f t="shared" si="5"/>
        <v>SHYAM</v>
      </c>
      <c r="Q8" t="str">
        <f t="shared" si="6"/>
        <v>SHYAM MAKAD</v>
      </c>
      <c r="R8" t="str">
        <f t="shared" si="7"/>
        <v>SHYAM MAKAD</v>
      </c>
      <c r="S8" t="str">
        <f t="shared" si="8"/>
        <v>Shyam Makad</v>
      </c>
    </row>
    <row r="9" spans="1:20" x14ac:dyDescent="0.45">
      <c r="A9" s="3">
        <v>24010101265</v>
      </c>
      <c r="B9" s="4" t="s">
        <v>17</v>
      </c>
      <c r="C9" s="4" t="s">
        <v>36</v>
      </c>
      <c r="D9" s="10">
        <v>19</v>
      </c>
      <c r="E9" s="5">
        <v>89</v>
      </c>
      <c r="F9" s="5">
        <v>45</v>
      </c>
      <c r="G9" s="5">
        <v>56</v>
      </c>
      <c r="H9" s="5">
        <v>56</v>
      </c>
      <c r="I9">
        <f t="shared" si="0"/>
        <v>246</v>
      </c>
      <c r="J9" s="11">
        <f t="shared" si="1"/>
        <v>0.61499999999999999</v>
      </c>
      <c r="K9" t="str">
        <f t="shared" si="2"/>
        <v>B</v>
      </c>
      <c r="L9">
        <f t="shared" si="3"/>
        <v>45</v>
      </c>
      <c r="M9">
        <f t="shared" si="4"/>
        <v>89</v>
      </c>
      <c r="O9" t="str">
        <f>LOWER(B9)</f>
        <v>soumy</v>
      </c>
      <c r="P9" t="str">
        <f t="shared" si="5"/>
        <v>SOUMY</v>
      </c>
      <c r="Q9" t="str">
        <f t="shared" si="6"/>
        <v>SOUMY PIPLIYA</v>
      </c>
      <c r="R9" t="str">
        <f t="shared" si="7"/>
        <v>SOUMY PIPLIYA</v>
      </c>
      <c r="S9" t="str">
        <f t="shared" si="8"/>
        <v>Soumy Pipliya</v>
      </c>
    </row>
    <row r="10" spans="1:20" x14ac:dyDescent="0.45">
      <c r="A10" s="3">
        <v>24010101266</v>
      </c>
      <c r="B10" s="4" t="s">
        <v>8</v>
      </c>
      <c r="C10" s="4" t="s">
        <v>37</v>
      </c>
      <c r="D10" s="10">
        <v>17</v>
      </c>
      <c r="E10" s="5">
        <v>96</v>
      </c>
      <c r="F10" s="5">
        <v>39</v>
      </c>
      <c r="G10" s="5">
        <v>78</v>
      </c>
      <c r="H10" s="5">
        <v>57</v>
      </c>
      <c r="I10">
        <f t="shared" si="0"/>
        <v>270</v>
      </c>
      <c r="J10" s="11">
        <f t="shared" si="1"/>
        <v>0.67500000000000004</v>
      </c>
      <c r="K10" t="str">
        <f t="shared" si="2"/>
        <v>B</v>
      </c>
      <c r="L10">
        <f t="shared" si="3"/>
        <v>39</v>
      </c>
      <c r="M10">
        <f t="shared" si="4"/>
        <v>96</v>
      </c>
      <c r="O10" t="str">
        <f>LOWER(B10)</f>
        <v>kev</v>
      </c>
      <c r="P10" t="str">
        <f t="shared" si="5"/>
        <v>KEV</v>
      </c>
      <c r="Q10" t="str">
        <f t="shared" si="6"/>
        <v>KEV PRAJAPATI</v>
      </c>
      <c r="R10" t="str">
        <f t="shared" si="7"/>
        <v>KEV PRAJAPATI</v>
      </c>
      <c r="S10" t="str">
        <f t="shared" si="8"/>
        <v>Kev Prajapati</v>
      </c>
    </row>
    <row r="11" spans="1:20" x14ac:dyDescent="0.45">
      <c r="A11" s="3">
        <v>24010101267</v>
      </c>
      <c r="B11" s="4" t="s">
        <v>12</v>
      </c>
      <c r="C11" s="4" t="s">
        <v>38</v>
      </c>
      <c r="D11" s="10">
        <v>18</v>
      </c>
      <c r="E11" s="5">
        <v>44</v>
      </c>
      <c r="F11" s="5">
        <v>56</v>
      </c>
      <c r="G11" s="5">
        <v>56</v>
      </c>
      <c r="H11" s="5">
        <v>42</v>
      </c>
      <c r="I11">
        <f t="shared" si="0"/>
        <v>198</v>
      </c>
      <c r="J11" s="11">
        <f t="shared" si="1"/>
        <v>0.495</v>
      </c>
      <c r="K11" t="str">
        <f t="shared" si="2"/>
        <v>D</v>
      </c>
      <c r="L11">
        <f t="shared" si="3"/>
        <v>42</v>
      </c>
      <c r="M11">
        <f t="shared" si="4"/>
        <v>56</v>
      </c>
      <c r="O11" t="str">
        <f>LOWER(B11)</f>
        <v>prasant</v>
      </c>
      <c r="P11" t="str">
        <f t="shared" si="5"/>
        <v>PRASANT</v>
      </c>
      <c r="Q11" t="str">
        <f t="shared" si="6"/>
        <v>PRASANT BAKOTIYA</v>
      </c>
      <c r="R11" t="str">
        <f t="shared" si="7"/>
        <v>PRASANT BAKOTIYA</v>
      </c>
      <c r="S11" t="str">
        <f t="shared" si="8"/>
        <v>Prasant Bakotiya</v>
      </c>
    </row>
    <row r="12" spans="1:20" x14ac:dyDescent="0.45">
      <c r="A12" s="3">
        <v>24010101268</v>
      </c>
      <c r="B12" s="4" t="s">
        <v>13</v>
      </c>
      <c r="C12" s="4" t="s">
        <v>39</v>
      </c>
      <c r="D12" s="10">
        <v>18</v>
      </c>
      <c r="E12" s="5">
        <v>63</v>
      </c>
      <c r="F12" s="5">
        <v>67</v>
      </c>
      <c r="G12" s="5">
        <v>78</v>
      </c>
      <c r="H12" s="5">
        <v>84</v>
      </c>
      <c r="I12">
        <f t="shared" si="0"/>
        <v>292</v>
      </c>
      <c r="J12" s="11">
        <f t="shared" si="1"/>
        <v>0.73</v>
      </c>
      <c r="K12" t="str">
        <f t="shared" si="2"/>
        <v>B+</v>
      </c>
      <c r="L12">
        <f t="shared" si="3"/>
        <v>63</v>
      </c>
      <c r="M12">
        <f t="shared" si="4"/>
        <v>84</v>
      </c>
      <c r="O12" t="str">
        <f>LOWER(B12)</f>
        <v>raj</v>
      </c>
      <c r="P12" t="str">
        <f t="shared" si="5"/>
        <v>RAJ</v>
      </c>
      <c r="Q12" t="str">
        <f t="shared" si="6"/>
        <v>RAJ JETHVA</v>
      </c>
      <c r="R12" t="str">
        <f t="shared" si="7"/>
        <v>RAJ JETHVA</v>
      </c>
      <c r="S12" t="str">
        <f t="shared" si="8"/>
        <v>Raj Jethva</v>
      </c>
    </row>
    <row r="13" spans="1:20" x14ac:dyDescent="0.45">
      <c r="A13" s="3">
        <v>24010101269</v>
      </c>
      <c r="B13" s="4" t="s">
        <v>11</v>
      </c>
      <c r="C13" s="4" t="s">
        <v>30</v>
      </c>
      <c r="D13" s="10">
        <v>18</v>
      </c>
      <c r="E13" s="5">
        <v>44</v>
      </c>
      <c r="F13" s="5">
        <v>89</v>
      </c>
      <c r="G13" s="5">
        <v>90</v>
      </c>
      <c r="H13" s="5">
        <v>73</v>
      </c>
      <c r="I13">
        <f t="shared" si="0"/>
        <v>296</v>
      </c>
      <c r="J13" s="11">
        <f t="shared" si="1"/>
        <v>0.74</v>
      </c>
      <c r="K13" t="str">
        <f t="shared" si="2"/>
        <v>B+</v>
      </c>
      <c r="L13">
        <f t="shared" si="3"/>
        <v>44</v>
      </c>
      <c r="M13">
        <f t="shared" si="4"/>
        <v>90</v>
      </c>
      <c r="O13" t="str">
        <f>LOWER(B13)</f>
        <v>om</v>
      </c>
      <c r="P13" t="str">
        <f t="shared" si="5"/>
        <v>OM</v>
      </c>
      <c r="Q13" t="str">
        <f t="shared" si="6"/>
        <v>OM PATEL</v>
      </c>
      <c r="R13" t="str">
        <f t="shared" si="7"/>
        <v>OM PATEL</v>
      </c>
      <c r="S13" t="str">
        <f t="shared" si="8"/>
        <v>Om Patel</v>
      </c>
    </row>
    <row r="14" spans="1:20" x14ac:dyDescent="0.45">
      <c r="A14" s="3">
        <v>24010101270</v>
      </c>
      <c r="B14" s="4" t="s">
        <v>6</v>
      </c>
      <c r="C14" s="4" t="s">
        <v>40</v>
      </c>
      <c r="D14" s="10">
        <v>18</v>
      </c>
      <c r="E14" s="5">
        <v>77</v>
      </c>
      <c r="F14" s="5">
        <v>33</v>
      </c>
      <c r="G14" s="5">
        <v>57</v>
      </c>
      <c r="H14" s="5">
        <v>53</v>
      </c>
      <c r="I14">
        <f t="shared" si="0"/>
        <v>220</v>
      </c>
      <c r="J14" s="11">
        <f t="shared" si="1"/>
        <v>0.55000000000000004</v>
      </c>
      <c r="K14" t="str">
        <f t="shared" si="2"/>
        <v>C</v>
      </c>
      <c r="L14">
        <f t="shared" si="3"/>
        <v>33</v>
      </c>
      <c r="M14">
        <f t="shared" si="4"/>
        <v>77</v>
      </c>
      <c r="O14" t="str">
        <f>LOWER(B14)</f>
        <v>harsh</v>
      </c>
      <c r="P14" t="str">
        <f t="shared" si="5"/>
        <v>HARSH</v>
      </c>
      <c r="Q14" t="str">
        <f t="shared" si="6"/>
        <v>HARSH SINGALA</v>
      </c>
      <c r="R14" t="str">
        <f t="shared" si="7"/>
        <v>HARSH SINGALA</v>
      </c>
      <c r="S14" t="str">
        <f t="shared" si="8"/>
        <v>Harsh Singala</v>
      </c>
    </row>
    <row r="15" spans="1:20" x14ac:dyDescent="0.45">
      <c r="A15" s="3">
        <v>24010101271</v>
      </c>
      <c r="B15" s="4" t="s">
        <v>10</v>
      </c>
      <c r="C15" s="4" t="s">
        <v>41</v>
      </c>
      <c r="D15" s="10">
        <v>18</v>
      </c>
      <c r="E15" s="5">
        <v>66</v>
      </c>
      <c r="F15" s="5">
        <v>27</v>
      </c>
      <c r="G15" s="5">
        <v>78</v>
      </c>
      <c r="H15" s="5">
        <v>45</v>
      </c>
      <c r="I15">
        <f t="shared" si="0"/>
        <v>216</v>
      </c>
      <c r="J15" s="11">
        <f t="shared" si="1"/>
        <v>0.54</v>
      </c>
      <c r="K15" t="str">
        <f t="shared" si="2"/>
        <v>C</v>
      </c>
      <c r="L15">
        <f t="shared" si="3"/>
        <v>27</v>
      </c>
      <c r="M15">
        <f t="shared" si="4"/>
        <v>78</v>
      </c>
      <c r="O15" t="str">
        <f>LOWER(B15)</f>
        <v>manav</v>
      </c>
      <c r="P15" t="str">
        <f t="shared" si="5"/>
        <v>MANAV</v>
      </c>
      <c r="Q15" t="str">
        <f t="shared" si="6"/>
        <v>MANAV BHUVA</v>
      </c>
      <c r="R15" t="str">
        <f t="shared" si="7"/>
        <v>MANAV BHUVA</v>
      </c>
      <c r="S15" t="str">
        <f t="shared" si="8"/>
        <v>Manav Bhuva</v>
      </c>
    </row>
    <row r="16" spans="1:20" x14ac:dyDescent="0.45">
      <c r="A16" s="3">
        <v>24010101272</v>
      </c>
      <c r="B16" s="4" t="s">
        <v>14</v>
      </c>
      <c r="C16" s="4" t="s">
        <v>42</v>
      </c>
      <c r="D16" s="10">
        <v>18</v>
      </c>
      <c r="E16" s="5">
        <v>78</v>
      </c>
      <c r="F16" s="5">
        <v>78</v>
      </c>
      <c r="G16" s="5">
        <v>46</v>
      </c>
      <c r="H16" s="5">
        <v>66</v>
      </c>
      <c r="I16">
        <f t="shared" si="0"/>
        <v>268</v>
      </c>
      <c r="J16" s="11">
        <f t="shared" si="1"/>
        <v>0.67</v>
      </c>
      <c r="K16" t="str">
        <f t="shared" si="2"/>
        <v>B</v>
      </c>
      <c r="L16">
        <f t="shared" si="3"/>
        <v>46</v>
      </c>
      <c r="M16">
        <f t="shared" si="4"/>
        <v>78</v>
      </c>
      <c r="O16" t="str">
        <f>LOWER(B16)</f>
        <v>rushit</v>
      </c>
      <c r="P16" t="str">
        <f t="shared" si="5"/>
        <v>RUSHIT</v>
      </c>
      <c r="Q16" t="str">
        <f t="shared" si="6"/>
        <v>RUSHIT GAMDHA</v>
      </c>
      <c r="R16" t="str">
        <f t="shared" si="7"/>
        <v>RUSHIT GAMDHA</v>
      </c>
      <c r="S16" t="str">
        <f t="shared" si="8"/>
        <v>Rushit Gamdha</v>
      </c>
    </row>
    <row r="17" spans="1:19" x14ac:dyDescent="0.45">
      <c r="A17" s="3">
        <v>24010101273</v>
      </c>
      <c r="B17" s="4" t="s">
        <v>19</v>
      </c>
      <c r="C17" s="4" t="s">
        <v>43</v>
      </c>
      <c r="D17" s="10">
        <v>17</v>
      </c>
      <c r="E17" s="5">
        <v>88</v>
      </c>
      <c r="F17" s="5">
        <v>22</v>
      </c>
      <c r="G17" s="5">
        <v>33</v>
      </c>
      <c r="H17" s="5">
        <v>44</v>
      </c>
      <c r="I17">
        <f t="shared" si="0"/>
        <v>187</v>
      </c>
      <c r="J17" s="11">
        <f t="shared" si="1"/>
        <v>0.46750000000000003</v>
      </c>
      <c r="K17" t="str">
        <f t="shared" si="2"/>
        <v>D</v>
      </c>
      <c r="L17">
        <f t="shared" si="3"/>
        <v>22</v>
      </c>
      <c r="M17">
        <f t="shared" si="4"/>
        <v>88</v>
      </c>
      <c r="O17" t="str">
        <f>LOWER(B17)</f>
        <v>yug</v>
      </c>
      <c r="P17" t="str">
        <f t="shared" si="5"/>
        <v>YUG</v>
      </c>
      <c r="Q17" t="str">
        <f t="shared" si="6"/>
        <v>YUG BHESADDIYA</v>
      </c>
      <c r="R17" t="str">
        <f t="shared" si="7"/>
        <v>YUG BHESADDIYA</v>
      </c>
      <c r="S17" t="str">
        <f t="shared" si="8"/>
        <v>Yug Bhesaddiya</v>
      </c>
    </row>
    <row r="18" spans="1:19" x14ac:dyDescent="0.45">
      <c r="A18" s="3">
        <v>24010101274</v>
      </c>
      <c r="B18" s="4" t="s">
        <v>5</v>
      </c>
      <c r="C18" s="4" t="s">
        <v>44</v>
      </c>
      <c r="D18" s="10">
        <v>19</v>
      </c>
      <c r="E18" s="5">
        <v>45</v>
      </c>
      <c r="F18" s="5">
        <v>77</v>
      </c>
      <c r="G18" s="5">
        <v>55</v>
      </c>
      <c r="H18" s="5">
        <v>64</v>
      </c>
      <c r="I18">
        <f t="shared" si="0"/>
        <v>241</v>
      </c>
      <c r="J18" s="11">
        <f t="shared" si="1"/>
        <v>0.60250000000000004</v>
      </c>
      <c r="K18" t="str">
        <f t="shared" si="2"/>
        <v>B</v>
      </c>
      <c r="L18">
        <f t="shared" si="3"/>
        <v>45</v>
      </c>
      <c r="M18">
        <f t="shared" si="4"/>
        <v>77</v>
      </c>
      <c r="O18" t="str">
        <f>LOWER(B18)</f>
        <v>aryan</v>
      </c>
      <c r="P18" t="str">
        <f t="shared" si="5"/>
        <v>ARYAN</v>
      </c>
      <c r="Q18" t="str">
        <f t="shared" si="6"/>
        <v>ARYAN RAMANI</v>
      </c>
      <c r="R18" t="str">
        <f t="shared" si="7"/>
        <v>ARYAN RAMANI</v>
      </c>
      <c r="S18" t="str">
        <f t="shared" si="8"/>
        <v>Aryan Ramani</v>
      </c>
    </row>
    <row r="19" spans="1:19" x14ac:dyDescent="0.45">
      <c r="A19" s="3">
        <v>24010101275</v>
      </c>
      <c r="B19" s="4" t="s">
        <v>15</v>
      </c>
      <c r="C19" s="4" t="s">
        <v>45</v>
      </c>
      <c r="D19" s="10">
        <v>18</v>
      </c>
      <c r="E19" s="5">
        <v>70</v>
      </c>
      <c r="F19" s="5">
        <v>68</v>
      </c>
      <c r="G19" s="5">
        <v>96</v>
      </c>
      <c r="H19" s="5">
        <v>77</v>
      </c>
      <c r="I19">
        <f t="shared" si="0"/>
        <v>311</v>
      </c>
      <c r="J19" s="11">
        <f t="shared" si="1"/>
        <v>0.77749999999999997</v>
      </c>
      <c r="K19" t="str">
        <f t="shared" si="2"/>
        <v>B+</v>
      </c>
      <c r="L19">
        <f t="shared" si="3"/>
        <v>68</v>
      </c>
      <c r="M19">
        <f t="shared" si="4"/>
        <v>96</v>
      </c>
      <c r="O19" t="str">
        <f>LOWER(B19)</f>
        <v>shivraj</v>
      </c>
      <c r="P19" t="str">
        <f t="shared" si="5"/>
        <v>SHIVRAJ</v>
      </c>
      <c r="Q19" t="str">
        <f t="shared" si="6"/>
        <v>SHIVRAJ JADEJA</v>
      </c>
      <c r="R19" t="str">
        <f t="shared" si="7"/>
        <v>SHIVRAJ JADEJA</v>
      </c>
      <c r="S19" t="str">
        <f t="shared" si="8"/>
        <v>Shivraj Jadeja</v>
      </c>
    </row>
    <row r="22" spans="1:19" x14ac:dyDescent="0.45">
      <c r="B22" s="4"/>
    </row>
    <row r="23" spans="1:19" x14ac:dyDescent="0.45">
      <c r="B23" s="3">
        <v>24010101260</v>
      </c>
      <c r="C23">
        <f>VLOOKUP(B23,A4:J19,5,FALSE)</f>
        <v>100</v>
      </c>
      <c r="D23" t="s">
        <v>51</v>
      </c>
    </row>
  </sheetData>
  <mergeCells count="1">
    <mergeCell ref="A1:P2"/>
  </mergeCells>
  <dataValidations count="2">
    <dataValidation type="whole" errorStyle="warning" allowBlank="1" showInputMessage="1" showErrorMessage="1" errorTitle="invalid" error="Enter Valid Input" sqref="F19" xr:uid="{6A981333-6A4E-4EC8-B647-8B8847A20D43}">
      <formula1>30</formula1>
      <formula2>100</formula2>
    </dataValidation>
    <dataValidation type="whole" allowBlank="1" showInputMessage="1" showErrorMessage="1" errorTitle="invalid" error="Enter Valid Input" sqref="E19" xr:uid="{865B3960-804F-444F-91BF-1BEB992AFE28}">
      <formula1>30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E239-9E19-4E8C-8B79-5BCD02F5C1BA}">
  <dimension ref="A1:I14"/>
  <sheetViews>
    <sheetView tabSelected="1" workbookViewId="0">
      <selection activeCell="D15" sqref="D15"/>
    </sheetView>
  </sheetViews>
  <sheetFormatPr defaultRowHeight="14.25" x14ac:dyDescent="0.45"/>
  <cols>
    <col min="1" max="1" width="12.86328125" customWidth="1"/>
    <col min="2" max="2" width="15.06640625" customWidth="1"/>
    <col min="3" max="3" width="15.3984375" customWidth="1"/>
    <col min="4" max="4" width="17.1328125" customWidth="1"/>
    <col min="5" max="5" width="15.59765625" customWidth="1"/>
    <col min="6" max="6" width="16.3984375" customWidth="1"/>
    <col min="7" max="7" width="16.53125" customWidth="1"/>
    <col min="8" max="8" width="14.19921875" customWidth="1"/>
    <col min="9" max="9" width="17.33203125" customWidth="1"/>
  </cols>
  <sheetData>
    <row r="1" spans="1:9" x14ac:dyDescent="0.45">
      <c r="A1" s="8" t="s">
        <v>20</v>
      </c>
      <c r="B1" s="3">
        <v>24010101260</v>
      </c>
      <c r="C1" s="3">
        <v>24010101261</v>
      </c>
      <c r="D1" s="3">
        <v>24010101262</v>
      </c>
      <c r="E1" s="3">
        <v>24010101263</v>
      </c>
      <c r="F1" s="3">
        <v>24010101264</v>
      </c>
      <c r="G1" s="3">
        <v>24010101265</v>
      </c>
      <c r="H1" s="3">
        <v>24010101266</v>
      </c>
      <c r="I1" s="3">
        <v>24010101267</v>
      </c>
    </row>
    <row r="2" spans="1:9" x14ac:dyDescent="0.45">
      <c r="A2" s="2" t="s">
        <v>46</v>
      </c>
      <c r="B2" s="6" t="s">
        <v>9</v>
      </c>
      <c r="C2" s="4" t="s">
        <v>18</v>
      </c>
      <c r="D2" s="4" t="s">
        <v>32</v>
      </c>
      <c r="E2" s="4" t="s">
        <v>7</v>
      </c>
      <c r="F2" s="4" t="s">
        <v>16</v>
      </c>
      <c r="G2" s="4" t="s">
        <v>17</v>
      </c>
      <c r="H2" s="4" t="s">
        <v>8</v>
      </c>
      <c r="I2" s="4" t="s">
        <v>12</v>
      </c>
    </row>
    <row r="3" spans="1:9" x14ac:dyDescent="0.45">
      <c r="A3" s="2" t="s">
        <v>47</v>
      </c>
      <c r="B3" s="6" t="s">
        <v>30</v>
      </c>
      <c r="C3" s="4" t="s">
        <v>31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</row>
    <row r="4" spans="1:9" x14ac:dyDescent="0.45">
      <c r="A4" s="2" t="s">
        <v>21</v>
      </c>
      <c r="B4" s="9">
        <v>18</v>
      </c>
      <c r="C4" s="10">
        <v>19</v>
      </c>
      <c r="D4" s="10">
        <v>18</v>
      </c>
      <c r="E4" s="10">
        <v>18</v>
      </c>
      <c r="F4" s="10">
        <v>18</v>
      </c>
      <c r="G4" s="10">
        <v>19</v>
      </c>
      <c r="H4" s="10">
        <v>17</v>
      </c>
      <c r="I4" s="10">
        <v>18</v>
      </c>
    </row>
    <row r="5" spans="1:9" x14ac:dyDescent="0.45">
      <c r="A5" s="2" t="s">
        <v>1</v>
      </c>
      <c r="B5" s="5">
        <v>100</v>
      </c>
      <c r="C5" s="5">
        <v>95</v>
      </c>
      <c r="D5" s="5">
        <v>99</v>
      </c>
      <c r="E5" s="5">
        <v>68</v>
      </c>
      <c r="F5" s="5">
        <v>64</v>
      </c>
      <c r="G5" s="5">
        <v>89</v>
      </c>
      <c r="H5" s="5">
        <v>96</v>
      </c>
      <c r="I5" s="5">
        <v>44</v>
      </c>
    </row>
    <row r="6" spans="1:9" x14ac:dyDescent="0.45">
      <c r="A6" s="2" t="s">
        <v>2</v>
      </c>
      <c r="B6" s="5">
        <v>66</v>
      </c>
      <c r="C6" s="5">
        <v>87</v>
      </c>
      <c r="D6" s="5">
        <v>88</v>
      </c>
      <c r="E6" s="5">
        <v>75</v>
      </c>
      <c r="F6" s="5">
        <v>75</v>
      </c>
      <c r="G6" s="5">
        <v>45</v>
      </c>
      <c r="H6" s="5">
        <v>39</v>
      </c>
      <c r="I6" s="5">
        <v>56</v>
      </c>
    </row>
    <row r="7" spans="1:9" x14ac:dyDescent="0.45">
      <c r="A7" s="2" t="s">
        <v>3</v>
      </c>
      <c r="B7" s="5">
        <v>62</v>
      </c>
      <c r="C7" s="5">
        <v>65</v>
      </c>
      <c r="D7" s="5">
        <v>96</v>
      </c>
      <c r="E7" s="5">
        <v>56</v>
      </c>
      <c r="F7" s="5">
        <v>65</v>
      </c>
      <c r="G7" s="5">
        <v>56</v>
      </c>
      <c r="H7" s="5">
        <v>78</v>
      </c>
      <c r="I7" s="5">
        <v>56</v>
      </c>
    </row>
    <row r="8" spans="1:9" x14ac:dyDescent="0.45">
      <c r="A8" s="2" t="s">
        <v>4</v>
      </c>
      <c r="B8" s="7">
        <v>96</v>
      </c>
      <c r="C8" s="5">
        <v>88</v>
      </c>
      <c r="D8" s="5">
        <v>98</v>
      </c>
      <c r="E8" s="5">
        <v>55</v>
      </c>
      <c r="F8" s="5">
        <v>62</v>
      </c>
      <c r="G8" s="5">
        <v>56</v>
      </c>
      <c r="H8" s="5">
        <v>57</v>
      </c>
      <c r="I8" s="5">
        <v>42</v>
      </c>
    </row>
    <row r="9" spans="1:9" x14ac:dyDescent="0.45">
      <c r="A9" s="2" t="s">
        <v>22</v>
      </c>
      <c r="B9">
        <f>SUM(B5:B8)</f>
        <v>324</v>
      </c>
      <c r="C9">
        <f>SUM(C5:C8)</f>
        <v>335</v>
      </c>
      <c r="D9">
        <f>SUM(D5:D8)</f>
        <v>381</v>
      </c>
      <c r="E9">
        <f>SUM(E5:E8)</f>
        <v>254</v>
      </c>
      <c r="F9">
        <f>SUM(F5:F8)</f>
        <v>266</v>
      </c>
      <c r="G9">
        <f>SUM(G5:G8)</f>
        <v>246</v>
      </c>
      <c r="H9">
        <f>SUM(H5:H8)</f>
        <v>270</v>
      </c>
      <c r="I9">
        <f>SUM(I5:I8)</f>
        <v>198</v>
      </c>
    </row>
    <row r="14" spans="1:9" x14ac:dyDescent="0.45">
      <c r="C14" s="3">
        <v>24010101260</v>
      </c>
      <c r="D14">
        <f>HLOOKUP(C14,A1:I9,5,FALSE)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Vibhu Shihora</dc:creator>
  <cp:lastModifiedBy>Vibhu Shihora</cp:lastModifiedBy>
  <dcterms:created xsi:type="dcterms:W3CDTF">2025-08-08T07:02:58Z</dcterms:created>
  <dcterms:modified xsi:type="dcterms:W3CDTF">2025-08-08T14:38:30Z</dcterms:modified>
</cp:coreProperties>
</file>