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US 760 - Data Technology for BA\Project\"/>
    </mc:Choice>
  </mc:AlternateContent>
  <xr:revisionPtr revIDLastSave="0" documentId="13_ncr:1_{D6FC7C10-F238-4D37-8915-8DC6B62A4A98}" xr6:coauthVersionLast="45" xr6:coauthVersionMax="45" xr10:uidLastSave="{00000000-0000-0000-0000-000000000000}"/>
  <bookViews>
    <workbookView xWindow="-108" yWindow="-108" windowWidth="23256" windowHeight="13176" xr2:uid="{9511AC04-D4BB-49F2-9ECC-BF338CE6EF01}"/>
  </bookViews>
  <sheets>
    <sheet name="UberRegression" sheetId="7" r:id="rId1"/>
    <sheet name="LyftRegression" sheetId="8" r:id="rId2"/>
    <sheet name="TweetPolarity" sheetId="6" r:id="rId3"/>
    <sheet name="TweetEmotion" sheetId="5" r:id="rId4"/>
    <sheet name="ReviewEmotion" sheetId="1" r:id="rId5"/>
    <sheet name="ReviewSummary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2" i="6" l="1"/>
  <c r="B62" i="6"/>
  <c r="O17" i="4" l="1"/>
  <c r="E14" i="7"/>
  <c r="O27" i="4"/>
  <c r="E14" i="8"/>
  <c r="C14" i="8" l="1"/>
  <c r="F13" i="8"/>
  <c r="F12" i="8"/>
  <c r="F11" i="8" s="1"/>
  <c r="F6" i="8"/>
  <c r="F7" i="8"/>
  <c r="F8" i="8"/>
  <c r="F9" i="8"/>
  <c r="F10" i="8" s="1"/>
  <c r="F5" i="8"/>
  <c r="F4" i="8" s="1"/>
  <c r="E5" i="8"/>
  <c r="E6" i="8"/>
  <c r="E7" i="8"/>
  <c r="E8" i="8"/>
  <c r="E9" i="8"/>
  <c r="E10" i="8"/>
  <c r="E11" i="8"/>
  <c r="E12" i="8"/>
  <c r="E13" i="8"/>
  <c r="E4" i="8"/>
  <c r="D5" i="8"/>
  <c r="D14" i="8" s="1"/>
  <c r="D6" i="8"/>
  <c r="D7" i="8"/>
  <c r="D8" i="8"/>
  <c r="D9" i="8"/>
  <c r="D10" i="8"/>
  <c r="D11" i="8"/>
  <c r="D12" i="8"/>
  <c r="D13" i="8"/>
  <c r="D4" i="8"/>
  <c r="C5" i="8"/>
  <c r="C6" i="8"/>
  <c r="C7" i="8"/>
  <c r="C8" i="8"/>
  <c r="C9" i="8"/>
  <c r="C10" i="8"/>
  <c r="C11" i="8"/>
  <c r="C12" i="8"/>
  <c r="C13" i="8"/>
  <c r="C4" i="8"/>
  <c r="F10" i="7" l="1"/>
  <c r="F5" i="7"/>
  <c r="F4" i="7" s="1"/>
  <c r="F6" i="7"/>
  <c r="F7" i="7"/>
  <c r="F8" i="7"/>
  <c r="F9" i="7"/>
  <c r="F12" i="7"/>
  <c r="F11" i="7" s="1"/>
  <c r="F13" i="7"/>
  <c r="D5" i="7"/>
  <c r="D6" i="7"/>
  <c r="D7" i="7"/>
  <c r="D8" i="7"/>
  <c r="D9" i="7"/>
  <c r="D10" i="7"/>
  <c r="D11" i="7"/>
  <c r="D12" i="7"/>
  <c r="D13" i="7"/>
  <c r="D4" i="7"/>
  <c r="D14" i="7" s="1"/>
  <c r="C5" i="7"/>
  <c r="C14" i="7" s="1"/>
  <c r="C6" i="7"/>
  <c r="C7" i="7"/>
  <c r="C8" i="7"/>
  <c r="C9" i="7"/>
  <c r="C10" i="7"/>
  <c r="C11" i="7"/>
  <c r="C12" i="7"/>
  <c r="C13" i="7"/>
  <c r="C4" i="7"/>
  <c r="E5" i="7"/>
  <c r="E6" i="7"/>
  <c r="E7" i="7"/>
  <c r="E8" i="7"/>
  <c r="E9" i="7"/>
  <c r="E10" i="7"/>
  <c r="E11" i="7"/>
  <c r="E12" i="7"/>
  <c r="E13" i="7"/>
  <c r="E4" i="7"/>
  <c r="C27" i="4" l="1"/>
  <c r="AE27" i="4"/>
  <c r="AE26" i="4"/>
  <c r="AE17" i="4"/>
  <c r="AE25" i="4"/>
  <c r="AE24" i="4"/>
  <c r="AE23" i="4"/>
  <c r="AE22" i="4"/>
  <c r="AE21" i="4"/>
  <c r="AE20" i="4"/>
  <c r="AE19" i="4"/>
  <c r="AE18" i="4"/>
  <c r="N17" i="4"/>
  <c r="N27" i="4"/>
  <c r="O18" i="4"/>
  <c r="O19" i="4"/>
  <c r="O20" i="4"/>
  <c r="O21" i="4"/>
  <c r="O22" i="4"/>
  <c r="O23" i="4"/>
  <c r="O24" i="4"/>
  <c r="O25" i="4"/>
  <c r="O26" i="4"/>
  <c r="K42" i="6"/>
  <c r="B41" i="6"/>
  <c r="L14" i="6"/>
  <c r="N14" i="6"/>
  <c r="M14" i="6"/>
  <c r="K14" i="6"/>
  <c r="D13" i="6"/>
  <c r="E13" i="6"/>
  <c r="C13" i="6"/>
  <c r="B13" i="6"/>
  <c r="M27" i="5"/>
  <c r="L27" i="5"/>
  <c r="R29" i="5"/>
  <c r="G27" i="5" s="1"/>
  <c r="Z29" i="5"/>
  <c r="J26" i="5"/>
  <c r="M26" i="5"/>
  <c r="L26" i="5"/>
  <c r="C21" i="5"/>
  <c r="D26" i="5"/>
  <c r="E26" i="5"/>
  <c r="F26" i="5"/>
  <c r="G26" i="5"/>
  <c r="H26" i="5"/>
  <c r="I26" i="5"/>
  <c r="C26" i="5"/>
  <c r="K21" i="5"/>
  <c r="R28" i="5"/>
  <c r="S28" i="5"/>
  <c r="T28" i="5"/>
  <c r="U28" i="5"/>
  <c r="V28" i="5"/>
  <c r="W28" i="5"/>
  <c r="X28" i="5"/>
  <c r="Y28" i="5"/>
  <c r="Z28" i="5"/>
  <c r="AA28" i="5"/>
  <c r="Q28" i="5"/>
  <c r="AB19" i="5"/>
  <c r="AB28" i="5" s="1"/>
  <c r="AB20" i="5"/>
  <c r="AB21" i="5"/>
  <c r="AB22" i="5"/>
  <c r="AB23" i="5"/>
  <c r="AB24" i="5"/>
  <c r="AB25" i="5"/>
  <c r="AB26" i="5"/>
  <c r="AB27" i="5"/>
  <c r="AB18" i="5"/>
  <c r="M19" i="5"/>
  <c r="M18" i="5"/>
  <c r="C20" i="5"/>
  <c r="D20" i="5"/>
  <c r="E20" i="5"/>
  <c r="F20" i="5"/>
  <c r="G20" i="5"/>
  <c r="H20" i="5"/>
  <c r="I20" i="5"/>
  <c r="J20" i="5"/>
  <c r="K20" i="5"/>
  <c r="L20" i="5"/>
  <c r="B20" i="5"/>
  <c r="S27" i="4"/>
  <c r="R27" i="4"/>
  <c r="AD27" i="4"/>
  <c r="AD26" i="4"/>
  <c r="AD17" i="4"/>
  <c r="AD25" i="4"/>
  <c r="AD24" i="4"/>
  <c r="AD23" i="4"/>
  <c r="AD22" i="4"/>
  <c r="AD21" i="4"/>
  <c r="AD20" i="4"/>
  <c r="AD19" i="4"/>
  <c r="AD18" i="4"/>
  <c r="AC27" i="4"/>
  <c r="AB27" i="4"/>
  <c r="AA27" i="4"/>
  <c r="Z27" i="4"/>
  <c r="Y27" i="4"/>
  <c r="X27" i="4"/>
  <c r="W27" i="4"/>
  <c r="V27" i="4"/>
  <c r="U27" i="4"/>
  <c r="T27" i="4"/>
  <c r="D27" i="4"/>
  <c r="E27" i="4"/>
  <c r="F27" i="4"/>
  <c r="G27" i="4"/>
  <c r="H27" i="4"/>
  <c r="I27" i="4"/>
  <c r="J27" i="4"/>
  <c r="K27" i="4"/>
  <c r="L27" i="4"/>
  <c r="M27" i="4"/>
  <c r="B27" i="4"/>
  <c r="N18" i="4"/>
  <c r="N19" i="4"/>
  <c r="N20" i="4"/>
  <c r="N21" i="4"/>
  <c r="N22" i="4"/>
  <c r="N23" i="4"/>
  <c r="N24" i="4"/>
  <c r="N25" i="4"/>
  <c r="N26" i="4"/>
  <c r="M57" i="1"/>
  <c r="L57" i="1"/>
  <c r="X183" i="1"/>
  <c r="M56" i="1"/>
  <c r="L56" i="1"/>
  <c r="K53" i="1"/>
  <c r="P183" i="1"/>
  <c r="F57" i="1" s="1"/>
  <c r="C53" i="1"/>
  <c r="C56" i="1" s="1"/>
  <c r="C52" i="1"/>
  <c r="Q182" i="1"/>
  <c r="R182" i="1"/>
  <c r="S182" i="1"/>
  <c r="T182" i="1"/>
  <c r="U182" i="1"/>
  <c r="V182" i="1"/>
  <c r="W182" i="1"/>
  <c r="X182" i="1"/>
  <c r="Y182" i="1"/>
  <c r="P182" i="1"/>
  <c r="K52" i="1"/>
  <c r="E52" i="1"/>
  <c r="I52" i="1"/>
  <c r="H52" i="1"/>
  <c r="G52" i="1"/>
  <c r="F52" i="1"/>
  <c r="D52" i="1"/>
  <c r="L52" i="1"/>
  <c r="J52" i="1"/>
  <c r="F27" i="5" l="1"/>
  <c r="E27" i="5"/>
  <c r="J27" i="5"/>
  <c r="C27" i="5"/>
  <c r="I27" i="5"/>
  <c r="D27" i="5"/>
  <c r="H27" i="5"/>
  <c r="M20" i="5"/>
  <c r="E57" i="1"/>
  <c r="C57" i="1"/>
  <c r="D57" i="1"/>
  <c r="H57" i="1"/>
  <c r="J57" i="1"/>
  <c r="I57" i="1"/>
  <c r="G57" i="1"/>
  <c r="J56" i="1"/>
  <c r="H56" i="1"/>
  <c r="F56" i="1"/>
  <c r="G56" i="1"/>
  <c r="E56" i="1"/>
  <c r="D56" i="1"/>
  <c r="I56" i="1"/>
</calcChain>
</file>

<file path=xl/sharedStrings.xml><?xml version="1.0" encoding="utf-8"?>
<sst xmlns="http://schemas.openxmlformats.org/spreadsheetml/2006/main" count="381" uniqueCount="94">
  <si>
    <t>Date</t>
  </si>
  <si>
    <t>anger</t>
  </si>
  <si>
    <t>anticipation</t>
  </si>
  <si>
    <t>disgust</t>
  </si>
  <si>
    <t>fear</t>
  </si>
  <si>
    <t>joy</t>
  </si>
  <si>
    <t>sadness</t>
  </si>
  <si>
    <t>surprise</t>
  </si>
  <si>
    <t>trust</t>
  </si>
  <si>
    <t>negative</t>
  </si>
  <si>
    <t>positive</t>
  </si>
  <si>
    <t>Uber</t>
  </si>
  <si>
    <t>Lyft</t>
  </si>
  <si>
    <t>Total</t>
  </si>
  <si>
    <t>Day of Date</t>
  </si>
  <si>
    <t>Avg. Rating</t>
  </si>
  <si>
    <t>Joy</t>
  </si>
  <si>
    <t>Trust</t>
  </si>
  <si>
    <t>Anticipation</t>
  </si>
  <si>
    <t>Surprise</t>
  </si>
  <si>
    <t>Sadness</t>
  </si>
  <si>
    <t>Fear</t>
  </si>
  <si>
    <t>Disgust</t>
  </si>
  <si>
    <t>Anger</t>
  </si>
  <si>
    <t>Positive</t>
  </si>
  <si>
    <t>Negative</t>
  </si>
  <si>
    <t>November 29, 2020</t>
  </si>
  <si>
    <t>November 30, 2020</t>
  </si>
  <si>
    <t>December 1, 2020</t>
  </si>
  <si>
    <t>December 2, 2020</t>
  </si>
  <si>
    <t>December 3, 2020</t>
  </si>
  <si>
    <t>December 4, 2020</t>
  </si>
  <si>
    <t>December 5, 2020</t>
  </si>
  <si>
    <t>December 6, 2020</t>
  </si>
  <si>
    <t>December 7, 2020</t>
  </si>
  <si>
    <t>December 8, 2020</t>
  </si>
  <si>
    <t>Grand Total</t>
  </si>
  <si>
    <t>No. of Reviews</t>
  </si>
  <si>
    <t>Day of Created At</t>
  </si>
  <si>
    <t>No. of Tweets</t>
  </si>
  <si>
    <t>December 9, 2020</t>
  </si>
  <si>
    <t>Net Valence Scores</t>
  </si>
  <si>
    <t>Avg. Polarity</t>
  </si>
  <si>
    <t>Avg. Positive Polarity</t>
  </si>
  <si>
    <t>Avg. Negative Polarity</t>
  </si>
  <si>
    <t>11/29/2020</t>
  </si>
  <si>
    <t>11/30/2020</t>
  </si>
  <si>
    <t>12/1/2020</t>
  </si>
  <si>
    <t>12/2/2020</t>
  </si>
  <si>
    <t>12/3/2020</t>
  </si>
  <si>
    <t>12/4/2020</t>
  </si>
  <si>
    <t>12/5/2020</t>
  </si>
  <si>
    <t>12/6/2020</t>
  </si>
  <si>
    <t>12/7/2020</t>
  </si>
  <si>
    <t>12/8/2020</t>
  </si>
  <si>
    <t>12/9/2020</t>
  </si>
  <si>
    <t>Open</t>
  </si>
  <si>
    <t>High</t>
  </si>
  <si>
    <t>Low</t>
  </si>
  <si>
    <t>Close</t>
  </si>
  <si>
    <t>Adj Close</t>
  </si>
  <si>
    <t>Volume</t>
  </si>
  <si>
    <t>Net Valence Scores/per Review</t>
  </si>
  <si>
    <t>App Reviews</t>
  </si>
  <si>
    <t>Tweets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</si>
  <si>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</si>
  <si>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</si>
  <si>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</si>
  <si>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</si>
  <si>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</si>
  <si>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</si>
  <si>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</si>
  <si>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</si>
  <si>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</si>
  <si>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</si>
  <si>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</si>
  <si>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</si>
  <si>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</si>
  <si>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</si>
  <si>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</si>
  <si>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</si>
  <si>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</si>
  <si>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</si>
  <si>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</si>
  <si>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</si>
  <si>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</si>
  <si>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</si>
  <si>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Predicted Adj Close</t>
  </si>
  <si>
    <t>Residuals</t>
  </si>
  <si>
    <t>PROBABILITY OUTPUT</t>
  </si>
  <si>
    <t>Percentile</t>
  </si>
  <si>
    <t>Input the nearest day's stock price for Multivariate Regression Analysis</t>
  </si>
  <si>
    <t>Multivariate Regression Analysis Summary Output</t>
  </si>
  <si>
    <t>Avg. Net Valence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</si>
</sst>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"/>
    <numFmt numFmtId="165" formatCode="#,##0.00;\-#,##0.00"/>
    <numFmt numFmtId="166" formatCode="_(* #,##0_);_(* \(#,##0\);_(* &quot;-&quot;??_);_(@_)"/>
    <numFmt numFmtId="167" formatCode="#,##0.0000;\-#,##0.0000"/>
    <numFmt numFmtId="168" formatCode="#,##0.000;\-#,##0.000"/>
    <numFmt numFmtId="169" formatCode="0.0%"/>
  </numFmts>
  <fonts count="6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0" fillId="0" borderId="1" xfId="0" applyBorder="1"/>
    <xf numFmtId="14" fontId="0" fillId="0" borderId="0" xfId="0" applyNumberFormat="1" applyAlignment="1">
      <alignment horizontal="right"/>
    </xf>
    <xf numFmtId="10" fontId="0" fillId="0" borderId="0" xfId="0" applyNumberFormat="1"/>
    <xf numFmtId="14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3" fillId="0" borderId="0" xfId="0" applyFont="1"/>
    <xf numFmtId="0" fontId="3" fillId="0" borderId="0" xfId="0" quotePrefix="1" applyFont="1" applyAlignment="1">
      <alignment horizontal="left"/>
    </xf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 vertical="top"/>
    </xf>
    <xf numFmtId="164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4" fontId="3" fillId="0" borderId="1" xfId="0" applyNumberFormat="1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0" fontId="3" fillId="0" borderId="8" xfId="0" quotePrefix="1" applyFont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3" fillId="4" borderId="8" xfId="0" quotePrefix="1" applyFont="1" applyFill="1" applyBorder="1" applyAlignment="1">
      <alignment horizontal="center"/>
    </xf>
    <xf numFmtId="164" fontId="3" fillId="4" borderId="0" xfId="0" applyNumberFormat="1" applyFont="1" applyFill="1" applyAlignment="1">
      <alignment vertical="center"/>
    </xf>
    <xf numFmtId="165" fontId="3" fillId="4" borderId="0" xfId="0" applyNumberFormat="1" applyFont="1" applyFill="1" applyAlignment="1">
      <alignment vertical="center"/>
    </xf>
    <xf numFmtId="4" fontId="3" fillId="4" borderId="1" xfId="0" applyNumberFormat="1" applyFont="1" applyFill="1" applyBorder="1" applyAlignment="1">
      <alignment vertical="center"/>
    </xf>
    <xf numFmtId="0" fontId="4" fillId="2" borderId="0" xfId="0" applyFont="1" applyFill="1"/>
    <xf numFmtId="3" fontId="3" fillId="0" borderId="0" xfId="0" applyNumberFormat="1" applyFont="1" applyAlignment="1">
      <alignment vertical="center"/>
    </xf>
    <xf numFmtId="3" fontId="3" fillId="0" borderId="1" xfId="0" applyNumberFormat="1" applyFont="1" applyBorder="1" applyAlignment="1">
      <alignment vertical="center"/>
    </xf>
    <xf numFmtId="3" fontId="3" fillId="4" borderId="1" xfId="0" applyNumberFormat="1" applyFont="1" applyFill="1" applyBorder="1" applyAlignment="1">
      <alignment vertical="center"/>
    </xf>
    <xf numFmtId="0" fontId="3" fillId="0" borderId="8" xfId="0" quotePrefix="1" applyFont="1" applyFill="1" applyBorder="1" applyAlignment="1">
      <alignment horizontal="center"/>
    </xf>
    <xf numFmtId="164" fontId="3" fillId="0" borderId="0" xfId="0" applyNumberFormat="1" applyFont="1" applyFill="1" applyAlignment="1">
      <alignment vertical="center"/>
    </xf>
    <xf numFmtId="164" fontId="3" fillId="0" borderId="1" xfId="0" applyNumberFormat="1" applyFont="1" applyFill="1" applyBorder="1" applyAlignment="1">
      <alignment vertical="center"/>
    </xf>
    <xf numFmtId="166" fontId="3" fillId="4" borderId="0" xfId="1" applyNumberFormat="1" applyFont="1" applyFill="1"/>
    <xf numFmtId="166" fontId="3" fillId="4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right"/>
    </xf>
    <xf numFmtId="3" fontId="3" fillId="0" borderId="0" xfId="0" applyNumberFormat="1" applyFont="1"/>
    <xf numFmtId="167" fontId="3" fillId="0" borderId="0" xfId="0" applyNumberFormat="1" applyFont="1" applyAlignment="1">
      <alignment vertical="center"/>
    </xf>
    <xf numFmtId="167" fontId="3" fillId="0" borderId="1" xfId="0" applyNumberFormat="1" applyFont="1" applyBorder="1" applyAlignment="1">
      <alignment vertical="center"/>
    </xf>
    <xf numFmtId="0" fontId="3" fillId="0" borderId="8" xfId="0" applyFont="1" applyFill="1" applyBorder="1" applyAlignment="1">
      <alignment horizontal="center"/>
    </xf>
    <xf numFmtId="164" fontId="3" fillId="0" borderId="0" xfId="0" applyNumberFormat="1" applyFont="1" applyFill="1"/>
    <xf numFmtId="0" fontId="3" fillId="4" borderId="8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3" fillId="0" borderId="0" xfId="0" applyNumberFormat="1" applyFont="1" applyFill="1" applyBorder="1" applyAlignment="1">
      <alignment vertical="center"/>
    </xf>
    <xf numFmtId="168" fontId="3" fillId="0" borderId="1" xfId="0" applyNumberFormat="1" applyFont="1" applyBorder="1" applyAlignment="1">
      <alignment vertical="center"/>
    </xf>
    <xf numFmtId="4" fontId="3" fillId="0" borderId="1" xfId="0" applyNumberFormat="1" applyFont="1" applyFill="1" applyBorder="1" applyAlignment="1">
      <alignment vertical="center"/>
    </xf>
    <xf numFmtId="0" fontId="0" fillId="0" borderId="10" xfId="0" applyBorder="1"/>
    <xf numFmtId="0" fontId="0" fillId="0" borderId="12" xfId="0" applyBorder="1"/>
    <xf numFmtId="0" fontId="3" fillId="0" borderId="13" xfId="0" quotePrefix="1" applyFont="1" applyBorder="1" applyAlignment="1">
      <alignment horizontal="left"/>
    </xf>
    <xf numFmtId="14" fontId="3" fillId="0" borderId="13" xfId="0" quotePrefix="1" applyNumberFormat="1" applyFont="1" applyBorder="1" applyAlignment="1">
      <alignment horizontal="left" vertical="top"/>
    </xf>
    <xf numFmtId="165" fontId="3" fillId="0" borderId="0" xfId="0" applyNumberFormat="1" applyFont="1" applyBorder="1" applyAlignment="1">
      <alignment vertical="center"/>
    </xf>
    <xf numFmtId="165" fontId="3" fillId="0" borderId="0" xfId="0" applyNumberFormat="1" applyFont="1" applyFill="1" applyBorder="1" applyAlignment="1">
      <alignment vertical="center"/>
    </xf>
    <xf numFmtId="2" fontId="0" fillId="0" borderId="0" xfId="1" applyNumberFormat="1" applyFont="1" applyFill="1" applyBorder="1"/>
    <xf numFmtId="0" fontId="3" fillId="0" borderId="13" xfId="0" quotePrefix="1" applyFont="1" applyBorder="1" applyAlignment="1">
      <alignment horizontal="left" vertical="top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3" fillId="0" borderId="10" xfId="0" quotePrefix="1" applyFont="1" applyBorder="1" applyAlignment="1">
      <alignment horizontal="left"/>
    </xf>
    <xf numFmtId="0" fontId="3" fillId="0" borderId="19" xfId="0" quotePrefix="1" applyFont="1" applyBorder="1" applyAlignment="1">
      <alignment horizontal="center"/>
    </xf>
    <xf numFmtId="0" fontId="0" fillId="0" borderId="20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168" fontId="3" fillId="0" borderId="0" xfId="0" applyNumberFormat="1" applyFont="1" applyBorder="1" applyAlignment="1">
      <alignment vertical="center"/>
    </xf>
    <xf numFmtId="4" fontId="3" fillId="0" borderId="0" xfId="0" applyNumberFormat="1" applyFont="1" applyFill="1" applyBorder="1" applyAlignment="1">
      <alignment vertical="center"/>
    </xf>
    <xf numFmtId="0" fontId="0" fillId="5" borderId="16" xfId="0" applyFill="1" applyBorder="1"/>
    <xf numFmtId="0" fontId="0" fillId="0" borderId="8" xfId="0" applyFill="1" applyBorder="1" applyAlignment="1">
      <alignment horizontal="center" wrapText="1"/>
    </xf>
    <xf numFmtId="0" fontId="0" fillId="0" borderId="14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7" xfId="0" applyFill="1" applyBorder="1" applyAlignment="1"/>
    <xf numFmtId="0" fontId="5" fillId="0" borderId="19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17" xfId="0" applyFill="1" applyBorder="1" applyAlignment="1"/>
    <xf numFmtId="0" fontId="5" fillId="0" borderId="0" xfId="0" applyFont="1" applyFill="1" applyBorder="1" applyAlignment="1">
      <alignment horizontal="center"/>
    </xf>
    <xf numFmtId="43" fontId="3" fillId="5" borderId="15" xfId="1" applyFont="1" applyFill="1" applyBorder="1"/>
    <xf numFmtId="43" fontId="3" fillId="0" borderId="15" xfId="1" applyFont="1" applyFill="1" applyBorder="1"/>
    <xf numFmtId="4" fontId="3" fillId="4" borderId="0" xfId="0" applyNumberFormat="1" applyFont="1" applyFill="1"/>
    <xf numFmtId="0" fontId="5" fillId="3" borderId="21" xfId="0" applyFont="1" applyFill="1" applyBorder="1" applyAlignment="1">
      <alignment horizontal="center"/>
    </xf>
    <xf numFmtId="0" fontId="0" fillId="3" borderId="13" xfId="0" applyFill="1" applyBorder="1" applyAlignment="1"/>
    <xf numFmtId="0" fontId="0" fillId="3" borderId="16" xfId="0" applyFill="1" applyBorder="1" applyAlignment="1"/>
    <xf numFmtId="0" fontId="0" fillId="6" borderId="13" xfId="0" applyFill="1" applyBorder="1"/>
    <xf numFmtId="0" fontId="0" fillId="6" borderId="0" xfId="0" applyFill="1" applyBorder="1"/>
    <xf numFmtId="0" fontId="0" fillId="6" borderId="15" xfId="0" applyFill="1" applyBorder="1"/>
    <xf numFmtId="0" fontId="5" fillId="6" borderId="21" xfId="0" applyFont="1" applyFill="1" applyBorder="1" applyAlignment="1">
      <alignment horizontal="centerContinuous"/>
    </xf>
    <xf numFmtId="0" fontId="5" fillId="6" borderId="19" xfId="0" applyFont="1" applyFill="1" applyBorder="1" applyAlignment="1">
      <alignment horizontal="centerContinuous"/>
    </xf>
    <xf numFmtId="0" fontId="0" fillId="6" borderId="13" xfId="0" applyFill="1" applyBorder="1" applyAlignment="1"/>
    <xf numFmtId="0" fontId="0" fillId="6" borderId="0" xfId="0" applyFill="1" applyBorder="1" applyAlignment="1"/>
    <xf numFmtId="0" fontId="0" fillId="6" borderId="16" xfId="0" applyFill="1" applyBorder="1" applyAlignment="1"/>
    <xf numFmtId="0" fontId="0" fillId="6" borderId="17" xfId="0" applyFill="1" applyBorder="1" applyAlignment="1"/>
    <xf numFmtId="0" fontId="5" fillId="6" borderId="21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6" borderId="15" xfId="0" applyFill="1" applyBorder="1" applyAlignment="1"/>
    <xf numFmtId="0" fontId="0" fillId="6" borderId="18" xfId="0" applyFill="1" applyBorder="1" applyAlignment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2" fillId="3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9" fontId="0" fillId="0" borderId="0" xfId="2" applyNumberFormat="1" applyFont="1" applyFill="1" applyBorder="1"/>
    <xf numFmtId="169" fontId="0" fillId="0" borderId="8" xfId="2" applyNumberFormat="1" applyFont="1" applyBorder="1"/>
    <xf numFmtId="9" fontId="0" fillId="0" borderId="0" xfId="2" applyNumberFormat="1" applyFont="1" applyFill="1" applyBorder="1"/>
    <xf numFmtId="9" fontId="0" fillId="0" borderId="8" xfId="2" applyNumberFormat="1" applyFont="1" applyBorder="1"/>
    <xf numFmtId="169" fontId="0" fillId="0" borderId="6" xfId="2" applyNumberFormat="1" applyFont="1" applyFill="1" applyBorder="1"/>
    <xf numFmtId="169" fontId="0" fillId="0" borderId="9" xfId="2" applyNumberFormat="1" applyFont="1" applyBorder="1"/>
    <xf numFmtId="9" fontId="0" fillId="0" borderId="6" xfId="2" applyNumberFormat="1" applyFont="1" applyFill="1" applyBorder="1"/>
    <xf numFmtId="9" fontId="0" fillId="0" borderId="9" xfId="2" applyNumberFormat="1" applyFont="1" applyBorder="1"/>
    <xf numFmtId="0" fontId="2" fillId="3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8696B"/>
      <color rgb="FFCC99FF"/>
      <color rgb="FFFFCCCC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Polarity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UberRegression!$C$4:$C$13</c:f>
              <c:numCache>
                <c:formatCode>#,##0.00;\-#,##0.00</c:formatCode>
                <c:ptCount val="10"/>
                <c:pt idx="0">
                  <c:v>4.6992750030750194E-2</c:v>
                </c:pt>
                <c:pt idx="1">
                  <c:v>7.8808753359185579E-2</c:v>
                </c:pt>
                <c:pt idx="2">
                  <c:v>6.9681516716074976E-2</c:v>
                </c:pt>
                <c:pt idx="3">
                  <c:v>4.7753409617673361E-2</c:v>
                </c:pt>
                <c:pt idx="4">
                  <c:v>5.1221423082929561E-2</c:v>
                </c:pt>
                <c:pt idx="5">
                  <c:v>5.5442783156003095E-2</c:v>
                </c:pt>
                <c:pt idx="6">
                  <c:v>6.7893631618740805E-2</c:v>
                </c:pt>
                <c:pt idx="7">
                  <c:v>2.3153119889004769E-2</c:v>
                </c:pt>
                <c:pt idx="8">
                  <c:v>5.5267716055211177E-2</c:v>
                </c:pt>
                <c:pt idx="9">
                  <c:v>6.8688224263340703E-2</c:v>
                </c:pt>
              </c:numCache>
            </c:numRef>
          </c:xVal>
          <c:yVal>
            <c:numRef>
              <c:f>UberRegression!$D$46:$D$55</c:f>
              <c:numCache>
                <c:formatCode>General</c:formatCode>
                <c:ptCount val="10"/>
                <c:pt idx="0">
                  <c:v>-2.6110564286092384</c:v>
                </c:pt>
                <c:pt idx="1">
                  <c:v>-1.8538469260482913</c:v>
                </c:pt>
                <c:pt idx="2">
                  <c:v>-1.9714495830438636</c:v>
                </c:pt>
                <c:pt idx="3">
                  <c:v>0.55125951416727048</c:v>
                </c:pt>
                <c:pt idx="4">
                  <c:v>-0.58384260290515755</c:v>
                </c:pt>
                <c:pt idx="5">
                  <c:v>2.6389344073754302</c:v>
                </c:pt>
                <c:pt idx="6">
                  <c:v>3.1586743312031373</c:v>
                </c:pt>
                <c:pt idx="7">
                  <c:v>-6.7452317810889895E-3</c:v>
                </c:pt>
                <c:pt idx="8">
                  <c:v>-0.19159097112748213</c:v>
                </c:pt>
                <c:pt idx="9">
                  <c:v>0.86966349076915606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95-4DE9-9417-FBAEB2241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12824"/>
        <c:axId val="674513144"/>
      </c:scatterChart>
      <c:valAx>
        <c:axId val="67451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Polarity</a:t>
                </a:r>
              </a:p>
            </c:rich>
          </c:tx>
          <c:overlay val="0"/>
        </c:title>
        <c:numFmt formatCode="#,##0.00;\-#,##0.00" sourceLinked="1"/>
        <c:majorTickMark val="out"/>
        <c:minorTickMark val="none"/>
        <c:tickLblPos val="nextTo"/>
        <c:crossAx val="674513144"/>
        <c:crosses val="autoZero"/>
        <c:crossBetween val="midCat"/>
      </c:valAx>
      <c:valAx>
        <c:axId val="674513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4512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 Valence Scores/per Review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LyftRegression!$E$4:$E$13</c:f>
              <c:numCache>
                <c:formatCode>0.00</c:formatCode>
                <c:ptCount val="10"/>
                <c:pt idx="0">
                  <c:v>0.33333333333333331</c:v>
                </c:pt>
                <c:pt idx="1">
                  <c:v>0.44444444444444442</c:v>
                </c:pt>
                <c:pt idx="2">
                  <c:v>1.0434782608695652</c:v>
                </c:pt>
                <c:pt idx="3">
                  <c:v>0.43478260869565216</c:v>
                </c:pt>
                <c:pt idx="4">
                  <c:v>1.2</c:v>
                </c:pt>
                <c:pt idx="5">
                  <c:v>0.90909090909090906</c:v>
                </c:pt>
                <c:pt idx="6">
                  <c:v>0.66666666666666663</c:v>
                </c:pt>
                <c:pt idx="7">
                  <c:v>0.625</c:v>
                </c:pt>
                <c:pt idx="8">
                  <c:v>0.38461538461538464</c:v>
                </c:pt>
                <c:pt idx="9">
                  <c:v>0.55555555555555558</c:v>
                </c:pt>
              </c:numCache>
            </c:numRef>
          </c:xVal>
          <c:yVal>
            <c:numRef>
              <c:f>LyftRegression!$D$46:$D$55</c:f>
              <c:numCache>
                <c:formatCode>General</c:formatCode>
                <c:ptCount val="10"/>
                <c:pt idx="0">
                  <c:v>-1.6171953613456296</c:v>
                </c:pt>
                <c:pt idx="1">
                  <c:v>-1.5580085879385948</c:v>
                </c:pt>
                <c:pt idx="2">
                  <c:v>0.45236261707736247</c:v>
                </c:pt>
                <c:pt idx="3">
                  <c:v>-3.435796507222129</c:v>
                </c:pt>
                <c:pt idx="4">
                  <c:v>-2.2380425468512328</c:v>
                </c:pt>
                <c:pt idx="5">
                  <c:v>1.7978464652113928</c:v>
                </c:pt>
                <c:pt idx="6">
                  <c:v>1.5268487700479554</c:v>
                </c:pt>
                <c:pt idx="7">
                  <c:v>0.63977052492470676</c:v>
                </c:pt>
                <c:pt idx="8">
                  <c:v>3.3669361740333628</c:v>
                </c:pt>
                <c:pt idx="9">
                  <c:v>1.0652784520628344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45-432D-95B6-B573C295E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37488"/>
        <c:axId val="604339408"/>
      </c:scatterChart>
      <c:valAx>
        <c:axId val="60433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Net Valence Scores/per Review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04339408"/>
        <c:crosses val="autoZero"/>
        <c:crossBetween val="midCat"/>
      </c:valAx>
      <c:valAx>
        <c:axId val="60433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4337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Polarity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Adj Close</c:v>
          </c:tx>
          <c:spPr>
            <a:ln w="19050">
              <a:noFill/>
            </a:ln>
          </c:spPr>
          <c:xVal>
            <c:numRef>
              <c:f>LyftRegression!$C$4:$C$13</c:f>
              <c:numCache>
                <c:formatCode>#,##0.00;\-#,##0.00</c:formatCode>
                <c:ptCount val="10"/>
                <c:pt idx="0">
                  <c:v>-3.7478892266126315E-2</c:v>
                </c:pt>
                <c:pt idx="1">
                  <c:v>5.1203692351848996E-2</c:v>
                </c:pt>
                <c:pt idx="2">
                  <c:v>7.0030146368398646E-2</c:v>
                </c:pt>
                <c:pt idx="3">
                  <c:v>4.0132236471745714E-2</c:v>
                </c:pt>
                <c:pt idx="4">
                  <c:v>3.2453590546989465E-2</c:v>
                </c:pt>
                <c:pt idx="5">
                  <c:v>3.4328353436150885E-2</c:v>
                </c:pt>
                <c:pt idx="6">
                  <c:v>1.3862813018846891E-2</c:v>
                </c:pt>
                <c:pt idx="7">
                  <c:v>-7.071081503974435E-3</c:v>
                </c:pt>
                <c:pt idx="8">
                  <c:v>2.8137440198529623E-2</c:v>
                </c:pt>
                <c:pt idx="9">
                  <c:v>2.338184170518175E-2</c:v>
                </c:pt>
              </c:numCache>
            </c:numRef>
          </c:xVal>
          <c:yVal>
            <c:numRef>
              <c:f>LyftRegression!$F$4:$F$13</c:f>
              <c:numCache>
                <c:formatCode>_(* #,##0.00_);_(* \(#,##0.00\);_(* "-"??_);_(@_)</c:formatCode>
                <c:ptCount val="10"/>
                <c:pt idx="0">
                  <c:v>38.169998</c:v>
                </c:pt>
                <c:pt idx="1">
                  <c:v>38.169998</c:v>
                </c:pt>
                <c:pt idx="2">
                  <c:v>39.610000999999997</c:v>
                </c:pt>
                <c:pt idx="3">
                  <c:v>43.400002000000001</c:v>
                </c:pt>
                <c:pt idx="4">
                  <c:v>43.099997999999999</c:v>
                </c:pt>
                <c:pt idx="5">
                  <c:v>46.099997999999999</c:v>
                </c:pt>
                <c:pt idx="6">
                  <c:v>46.099997999999999</c:v>
                </c:pt>
                <c:pt idx="7">
                  <c:v>46.555</c:v>
                </c:pt>
                <c:pt idx="8">
                  <c:v>46.555</c:v>
                </c:pt>
                <c:pt idx="9">
                  <c:v>46.52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9-42C2-B8EC-68C1841C31EB}"/>
            </c:ext>
          </c:extLst>
        </c:ser>
        <c:ser>
          <c:idx val="1"/>
          <c:order val="1"/>
          <c:tx>
            <c:v>Predicted Adj Close</c:v>
          </c:tx>
          <c:spPr>
            <a:ln w="19050">
              <a:noFill/>
            </a:ln>
          </c:spPr>
          <c:xVal>
            <c:numRef>
              <c:f>LyftRegression!$C$4:$C$13</c:f>
              <c:numCache>
                <c:formatCode>#,##0.00;\-#,##0.00</c:formatCode>
                <c:ptCount val="10"/>
                <c:pt idx="0">
                  <c:v>-3.7478892266126315E-2</c:v>
                </c:pt>
                <c:pt idx="1">
                  <c:v>5.1203692351848996E-2</c:v>
                </c:pt>
                <c:pt idx="2">
                  <c:v>7.0030146368398646E-2</c:v>
                </c:pt>
                <c:pt idx="3">
                  <c:v>4.0132236471745714E-2</c:v>
                </c:pt>
                <c:pt idx="4">
                  <c:v>3.2453590546989465E-2</c:v>
                </c:pt>
                <c:pt idx="5">
                  <c:v>3.4328353436150885E-2</c:v>
                </c:pt>
                <c:pt idx="6">
                  <c:v>1.3862813018846891E-2</c:v>
                </c:pt>
                <c:pt idx="7">
                  <c:v>-7.071081503974435E-3</c:v>
                </c:pt>
                <c:pt idx="8">
                  <c:v>2.8137440198529623E-2</c:v>
                </c:pt>
                <c:pt idx="9">
                  <c:v>2.338184170518175E-2</c:v>
                </c:pt>
              </c:numCache>
            </c:numRef>
          </c:xVal>
          <c:yVal>
            <c:numRef>
              <c:f>LyftRegression!$C$46:$C$55</c:f>
              <c:numCache>
                <c:formatCode>General</c:formatCode>
                <c:ptCount val="10"/>
                <c:pt idx="0">
                  <c:v>39.787193361345629</c:v>
                </c:pt>
                <c:pt idx="1">
                  <c:v>39.728006587938594</c:v>
                </c:pt>
                <c:pt idx="2">
                  <c:v>39.157638382922634</c:v>
                </c:pt>
                <c:pt idx="3">
                  <c:v>46.83579850722213</c:v>
                </c:pt>
                <c:pt idx="4">
                  <c:v>45.338040546851232</c:v>
                </c:pt>
                <c:pt idx="5">
                  <c:v>44.302151534788607</c:v>
                </c:pt>
                <c:pt idx="6">
                  <c:v>44.573149229952044</c:v>
                </c:pt>
                <c:pt idx="7">
                  <c:v>45.915229475075293</c:v>
                </c:pt>
                <c:pt idx="8">
                  <c:v>43.188063825966637</c:v>
                </c:pt>
                <c:pt idx="9">
                  <c:v>45.454721547937169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89-42C2-B8EC-68C1841C3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39088"/>
        <c:axId val="604344208"/>
      </c:scatterChart>
      <c:valAx>
        <c:axId val="60433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Polarity</a:t>
                </a:r>
              </a:p>
            </c:rich>
          </c:tx>
          <c:overlay val="0"/>
        </c:title>
        <c:numFmt formatCode="#,##0.00;\-#,##0.00" sourceLinked="1"/>
        <c:majorTickMark val="out"/>
        <c:minorTickMark val="none"/>
        <c:tickLblPos val="nextTo"/>
        <c:crossAx val="604344208"/>
        <c:crosses val="autoZero"/>
        <c:crossBetween val="midCat"/>
      </c:valAx>
      <c:valAx>
        <c:axId val="60434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 Close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043390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Rating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Adj Close</c:v>
          </c:tx>
          <c:spPr>
            <a:ln w="19050">
              <a:noFill/>
            </a:ln>
          </c:spPr>
          <c:xVal>
            <c:numRef>
              <c:f>LyftRegression!$D$4:$D$13</c:f>
              <c:numCache>
                <c:formatCode>#,##0.00;\-#,##0.00</c:formatCode>
                <c:ptCount val="10"/>
                <c:pt idx="0">
                  <c:v>3.0833333333333335</c:v>
                </c:pt>
                <c:pt idx="1">
                  <c:v>3</c:v>
                </c:pt>
                <c:pt idx="2">
                  <c:v>3.7391304347826089</c:v>
                </c:pt>
                <c:pt idx="3">
                  <c:v>3.6956521739130435</c:v>
                </c:pt>
                <c:pt idx="4">
                  <c:v>4.6500000000000004</c:v>
                </c:pt>
                <c:pt idx="5">
                  <c:v>4.1363636363636367</c:v>
                </c:pt>
                <c:pt idx="6">
                  <c:v>3.875</c:v>
                </c:pt>
                <c:pt idx="7">
                  <c:v>4</c:v>
                </c:pt>
                <c:pt idx="8">
                  <c:v>3.3076923076923075</c:v>
                </c:pt>
                <c:pt idx="9">
                  <c:v>3.7777777777777777</c:v>
                </c:pt>
              </c:numCache>
            </c:numRef>
          </c:xVal>
          <c:yVal>
            <c:numRef>
              <c:f>LyftRegression!$F$4:$F$13</c:f>
              <c:numCache>
                <c:formatCode>_(* #,##0.00_);_(* \(#,##0.00\);_(* "-"??_);_(@_)</c:formatCode>
                <c:ptCount val="10"/>
                <c:pt idx="0">
                  <c:v>38.169998</c:v>
                </c:pt>
                <c:pt idx="1">
                  <c:v>38.169998</c:v>
                </c:pt>
                <c:pt idx="2">
                  <c:v>39.610000999999997</c:v>
                </c:pt>
                <c:pt idx="3">
                  <c:v>43.400002000000001</c:v>
                </c:pt>
                <c:pt idx="4">
                  <c:v>43.099997999999999</c:v>
                </c:pt>
                <c:pt idx="5">
                  <c:v>46.099997999999999</c:v>
                </c:pt>
                <c:pt idx="6">
                  <c:v>46.099997999999999</c:v>
                </c:pt>
                <c:pt idx="7">
                  <c:v>46.555</c:v>
                </c:pt>
                <c:pt idx="8">
                  <c:v>46.555</c:v>
                </c:pt>
                <c:pt idx="9">
                  <c:v>46.52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5-4B16-B8D5-7B404002D4B0}"/>
            </c:ext>
          </c:extLst>
        </c:ser>
        <c:ser>
          <c:idx val="1"/>
          <c:order val="1"/>
          <c:tx>
            <c:v>Predicted Adj Close</c:v>
          </c:tx>
          <c:spPr>
            <a:ln w="19050">
              <a:noFill/>
            </a:ln>
          </c:spPr>
          <c:xVal>
            <c:numRef>
              <c:f>LyftRegression!$D$4:$D$13</c:f>
              <c:numCache>
                <c:formatCode>#,##0.00;\-#,##0.00</c:formatCode>
                <c:ptCount val="10"/>
                <c:pt idx="0">
                  <c:v>3.0833333333333335</c:v>
                </c:pt>
                <c:pt idx="1">
                  <c:v>3</c:v>
                </c:pt>
                <c:pt idx="2">
                  <c:v>3.7391304347826089</c:v>
                </c:pt>
                <c:pt idx="3">
                  <c:v>3.6956521739130435</c:v>
                </c:pt>
                <c:pt idx="4">
                  <c:v>4.6500000000000004</c:v>
                </c:pt>
                <c:pt idx="5">
                  <c:v>4.1363636363636367</c:v>
                </c:pt>
                <c:pt idx="6">
                  <c:v>3.875</c:v>
                </c:pt>
                <c:pt idx="7">
                  <c:v>4</c:v>
                </c:pt>
                <c:pt idx="8">
                  <c:v>3.3076923076923075</c:v>
                </c:pt>
                <c:pt idx="9">
                  <c:v>3.7777777777777777</c:v>
                </c:pt>
              </c:numCache>
            </c:numRef>
          </c:xVal>
          <c:yVal>
            <c:numRef>
              <c:f>LyftRegression!$C$46:$C$55</c:f>
              <c:numCache>
                <c:formatCode>General</c:formatCode>
                <c:ptCount val="10"/>
                <c:pt idx="0">
                  <c:v>39.787193361345629</c:v>
                </c:pt>
                <c:pt idx="1">
                  <c:v>39.728006587938594</c:v>
                </c:pt>
                <c:pt idx="2">
                  <c:v>39.157638382922634</c:v>
                </c:pt>
                <c:pt idx="3">
                  <c:v>46.83579850722213</c:v>
                </c:pt>
                <c:pt idx="4">
                  <c:v>45.338040546851232</c:v>
                </c:pt>
                <c:pt idx="5">
                  <c:v>44.302151534788607</c:v>
                </c:pt>
                <c:pt idx="6">
                  <c:v>44.573149229952044</c:v>
                </c:pt>
                <c:pt idx="7">
                  <c:v>45.915229475075293</c:v>
                </c:pt>
                <c:pt idx="8">
                  <c:v>43.188063825966637</c:v>
                </c:pt>
                <c:pt idx="9">
                  <c:v>45.454721547937169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05-4B16-B8D5-7B404002D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42288"/>
        <c:axId val="604342928"/>
      </c:scatterChart>
      <c:valAx>
        <c:axId val="60434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Rating</a:t>
                </a:r>
              </a:p>
            </c:rich>
          </c:tx>
          <c:overlay val="0"/>
        </c:title>
        <c:numFmt formatCode="#,##0.00;\-#,##0.00" sourceLinked="1"/>
        <c:majorTickMark val="out"/>
        <c:minorTickMark val="none"/>
        <c:tickLblPos val="nextTo"/>
        <c:crossAx val="604342928"/>
        <c:crosses val="autoZero"/>
        <c:crossBetween val="midCat"/>
      </c:valAx>
      <c:valAx>
        <c:axId val="60434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 Close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04342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 Valence Scores/per Review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Adj Close</c:v>
          </c:tx>
          <c:spPr>
            <a:ln w="19050">
              <a:noFill/>
            </a:ln>
          </c:spPr>
          <c:xVal>
            <c:numRef>
              <c:f>LyftRegression!$E$4:$E$13</c:f>
              <c:numCache>
                <c:formatCode>0.00</c:formatCode>
                <c:ptCount val="10"/>
                <c:pt idx="0">
                  <c:v>0.33333333333333331</c:v>
                </c:pt>
                <c:pt idx="1">
                  <c:v>0.44444444444444442</c:v>
                </c:pt>
                <c:pt idx="2">
                  <c:v>1.0434782608695652</c:v>
                </c:pt>
                <c:pt idx="3">
                  <c:v>0.43478260869565216</c:v>
                </c:pt>
                <c:pt idx="4">
                  <c:v>1.2</c:v>
                </c:pt>
                <c:pt idx="5">
                  <c:v>0.90909090909090906</c:v>
                </c:pt>
                <c:pt idx="6">
                  <c:v>0.66666666666666663</c:v>
                </c:pt>
                <c:pt idx="7">
                  <c:v>0.625</c:v>
                </c:pt>
                <c:pt idx="8">
                  <c:v>0.38461538461538464</c:v>
                </c:pt>
                <c:pt idx="9">
                  <c:v>0.55555555555555558</c:v>
                </c:pt>
              </c:numCache>
            </c:numRef>
          </c:xVal>
          <c:yVal>
            <c:numRef>
              <c:f>LyftRegression!$F$4:$F$13</c:f>
              <c:numCache>
                <c:formatCode>_(* #,##0.00_);_(* \(#,##0.00\);_(* "-"??_);_(@_)</c:formatCode>
                <c:ptCount val="10"/>
                <c:pt idx="0">
                  <c:v>38.169998</c:v>
                </c:pt>
                <c:pt idx="1">
                  <c:v>38.169998</c:v>
                </c:pt>
                <c:pt idx="2">
                  <c:v>39.610000999999997</c:v>
                </c:pt>
                <c:pt idx="3">
                  <c:v>43.400002000000001</c:v>
                </c:pt>
                <c:pt idx="4">
                  <c:v>43.099997999999999</c:v>
                </c:pt>
                <c:pt idx="5">
                  <c:v>46.099997999999999</c:v>
                </c:pt>
                <c:pt idx="6">
                  <c:v>46.099997999999999</c:v>
                </c:pt>
                <c:pt idx="7">
                  <c:v>46.555</c:v>
                </c:pt>
                <c:pt idx="8">
                  <c:v>46.555</c:v>
                </c:pt>
                <c:pt idx="9">
                  <c:v>46.52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C1-47CF-B4C8-CE46AFEE478D}"/>
            </c:ext>
          </c:extLst>
        </c:ser>
        <c:ser>
          <c:idx val="1"/>
          <c:order val="1"/>
          <c:tx>
            <c:v>Predicted Adj Close</c:v>
          </c:tx>
          <c:spPr>
            <a:ln w="19050">
              <a:noFill/>
            </a:ln>
          </c:spPr>
          <c:xVal>
            <c:numRef>
              <c:f>LyftRegression!$E$4:$E$13</c:f>
              <c:numCache>
                <c:formatCode>0.00</c:formatCode>
                <c:ptCount val="10"/>
                <c:pt idx="0">
                  <c:v>0.33333333333333331</c:v>
                </c:pt>
                <c:pt idx="1">
                  <c:v>0.44444444444444442</c:v>
                </c:pt>
                <c:pt idx="2">
                  <c:v>1.0434782608695652</c:v>
                </c:pt>
                <c:pt idx="3">
                  <c:v>0.43478260869565216</c:v>
                </c:pt>
                <c:pt idx="4">
                  <c:v>1.2</c:v>
                </c:pt>
                <c:pt idx="5">
                  <c:v>0.90909090909090906</c:v>
                </c:pt>
                <c:pt idx="6">
                  <c:v>0.66666666666666663</c:v>
                </c:pt>
                <c:pt idx="7">
                  <c:v>0.625</c:v>
                </c:pt>
                <c:pt idx="8">
                  <c:v>0.38461538461538464</c:v>
                </c:pt>
                <c:pt idx="9">
                  <c:v>0.55555555555555558</c:v>
                </c:pt>
              </c:numCache>
            </c:numRef>
          </c:xVal>
          <c:yVal>
            <c:numRef>
              <c:f>LyftRegression!$C$46:$C$55</c:f>
              <c:numCache>
                <c:formatCode>General</c:formatCode>
                <c:ptCount val="10"/>
                <c:pt idx="0">
                  <c:v>39.787193361345629</c:v>
                </c:pt>
                <c:pt idx="1">
                  <c:v>39.728006587938594</c:v>
                </c:pt>
                <c:pt idx="2">
                  <c:v>39.157638382922634</c:v>
                </c:pt>
                <c:pt idx="3">
                  <c:v>46.83579850722213</c:v>
                </c:pt>
                <c:pt idx="4">
                  <c:v>45.338040546851232</c:v>
                </c:pt>
                <c:pt idx="5">
                  <c:v>44.302151534788607</c:v>
                </c:pt>
                <c:pt idx="6">
                  <c:v>44.573149229952044</c:v>
                </c:pt>
                <c:pt idx="7">
                  <c:v>45.915229475075293</c:v>
                </c:pt>
                <c:pt idx="8">
                  <c:v>43.188063825966637</c:v>
                </c:pt>
                <c:pt idx="9">
                  <c:v>45.454721547937169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C1-47CF-B4C8-CE46AFEE4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92888"/>
        <c:axId val="604348048"/>
      </c:scatterChart>
      <c:valAx>
        <c:axId val="60839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Net Valence Scores/per Review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04348048"/>
        <c:crosses val="autoZero"/>
        <c:crossBetween val="midCat"/>
      </c:valAx>
      <c:valAx>
        <c:axId val="60434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 Close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08392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LyftRegression!$F$46:$F$55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LyftRegression!$G$46:$G$55</c:f>
              <c:numCache>
                <c:formatCode>General</c:formatCode>
                <c:ptCount val="10"/>
                <c:pt idx="0">
                  <c:v>38.169998</c:v>
                </c:pt>
                <c:pt idx="1">
                  <c:v>38.169998</c:v>
                </c:pt>
                <c:pt idx="2">
                  <c:v>39.610000999999997</c:v>
                </c:pt>
                <c:pt idx="3">
                  <c:v>43.099997999999999</c:v>
                </c:pt>
                <c:pt idx="4">
                  <c:v>43.400002000000001</c:v>
                </c:pt>
                <c:pt idx="5">
                  <c:v>46.099997999999999</c:v>
                </c:pt>
                <c:pt idx="6">
                  <c:v>46.099997999999999</c:v>
                </c:pt>
                <c:pt idx="7">
                  <c:v>46.52</c:v>
                </c:pt>
                <c:pt idx="8">
                  <c:v>46.555</c:v>
                </c:pt>
                <c:pt idx="9">
                  <c:v>46.555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77-491F-909C-26B78B1DE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743800"/>
        <c:axId val="545743160"/>
      </c:scatterChart>
      <c:valAx>
        <c:axId val="54574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5743160"/>
        <c:crosses val="autoZero"/>
        <c:crossBetween val="midCat"/>
      </c:valAx>
      <c:valAx>
        <c:axId val="545743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 Close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5743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Uber</a:t>
            </a:r>
            <a:r>
              <a:rPr lang="en-US" baseline="0"/>
              <a:t> - </a:t>
            </a:r>
            <a:r>
              <a:rPr lang="en-US"/>
              <a:t>Tweets Average</a:t>
            </a:r>
            <a:r>
              <a:rPr lang="en-US" baseline="0"/>
              <a:t> Polarity vs. Stock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TweetPolarity!$C$30</c:f>
              <c:strCache>
                <c:ptCount val="1"/>
                <c:pt idx="0">
                  <c:v>Adj 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810356456839544"/>
                  <c:y val="-0.376257985153247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ysClr val="windowText" lastClr="000000"/>
                        </a:solidFill>
                      </a:rPr>
                      <a:t>y = -127.37x + 60.134</a:t>
                    </a:r>
                    <a:br>
                      <a:rPr lang="en-US" sz="105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050" baseline="0">
                        <a:solidFill>
                          <a:sysClr val="windowText" lastClr="000000"/>
                        </a:solidFill>
                      </a:rPr>
                      <a:t>R² = 0.5305</a:t>
                    </a:r>
                    <a:endParaRPr lang="en-US" sz="105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TweetPolarity!$B$31:$B$40</c:f>
              <c:numCache>
                <c:formatCode>#,##0.00;\-#,##0.00</c:formatCode>
                <c:ptCount val="10"/>
                <c:pt idx="0">
                  <c:v>4.6992750030750194E-2</c:v>
                </c:pt>
                <c:pt idx="1">
                  <c:v>7.8808753359185579E-2</c:v>
                </c:pt>
                <c:pt idx="2">
                  <c:v>6.9681516716074976E-2</c:v>
                </c:pt>
                <c:pt idx="3">
                  <c:v>4.7753409617673361E-2</c:v>
                </c:pt>
                <c:pt idx="4">
                  <c:v>5.1221423082929561E-2</c:v>
                </c:pt>
                <c:pt idx="5">
                  <c:v>5.5442783156003095E-2</c:v>
                </c:pt>
                <c:pt idx="6">
                  <c:v>6.7893631618740805E-2</c:v>
                </c:pt>
                <c:pt idx="7">
                  <c:v>2.3153119889004769E-2</c:v>
                </c:pt>
                <c:pt idx="8">
                  <c:v>5.5267716055211177E-2</c:v>
                </c:pt>
                <c:pt idx="9">
                  <c:v>6.8688224263340703E-2</c:v>
                </c:pt>
              </c:numCache>
            </c:numRef>
          </c:xVal>
          <c:yVal>
            <c:numRef>
              <c:f>TweetPolarity!$C$31:$C$40</c:f>
              <c:numCache>
                <c:formatCode>General</c:formatCode>
                <c:ptCount val="10"/>
                <c:pt idx="1">
                  <c:v>49.66</c:v>
                </c:pt>
                <c:pt idx="2">
                  <c:v>49.630001</c:v>
                </c:pt>
                <c:pt idx="3">
                  <c:v>53.09</c:v>
                </c:pt>
                <c:pt idx="4">
                  <c:v>52.52</c:v>
                </c:pt>
                <c:pt idx="5">
                  <c:v>54.860000999999997</c:v>
                </c:pt>
                <c:pt idx="8">
                  <c:v>53.799999</c:v>
                </c:pt>
                <c:pt idx="9">
                  <c:v>53.009998000000003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7-4F17-869A-855CFC9C5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136712"/>
        <c:axId val="940133192"/>
      </c:scatterChart>
      <c:valAx>
        <c:axId val="94013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Polarity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;\-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33192"/>
        <c:crosses val="autoZero"/>
        <c:crossBetween val="midCat"/>
      </c:valAx>
      <c:valAx>
        <c:axId val="940133192"/>
        <c:scaling>
          <c:orientation val="minMax"/>
          <c:max val="56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Adjusted Closing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3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Lyft - Tweets Average Polarity vs. Stock Price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TweetPolarity!$L$30</c:f>
              <c:strCache>
                <c:ptCount val="1"/>
                <c:pt idx="0">
                  <c:v>Adj 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358596927961321E-2"/>
                  <c:y val="-0.46328681571053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ysClr val="windowText" lastClr="000000"/>
                        </a:solidFill>
                      </a:rPr>
                      <a:t>y = -156.14x + 49.442</a:t>
                    </a:r>
                    <a:br>
                      <a:rPr lang="en-US" sz="105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050" baseline="0">
                        <a:solidFill>
                          <a:sysClr val="windowText" lastClr="000000"/>
                        </a:solidFill>
                      </a:rPr>
                      <a:t>R² = 0.7434</a:t>
                    </a:r>
                    <a:endParaRPr lang="en-US" sz="105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TweetPolarity!$K$31:$K$41</c:f>
              <c:numCache>
                <c:formatCode>#,##0.00;\-#,##0.00</c:formatCode>
                <c:ptCount val="11"/>
                <c:pt idx="0">
                  <c:v>-3.7478892266126315E-2</c:v>
                </c:pt>
                <c:pt idx="1">
                  <c:v>5.1203692351848996E-2</c:v>
                </c:pt>
                <c:pt idx="2">
                  <c:v>7.0030146368398646E-2</c:v>
                </c:pt>
                <c:pt idx="3">
                  <c:v>4.0132236471745714E-2</c:v>
                </c:pt>
                <c:pt idx="4">
                  <c:v>3.2453590546989465E-2</c:v>
                </c:pt>
                <c:pt idx="5">
                  <c:v>3.4328353436150885E-2</c:v>
                </c:pt>
                <c:pt idx="6">
                  <c:v>1.3862813018846891E-2</c:v>
                </c:pt>
                <c:pt idx="7">
                  <c:v>-7.071081503974435E-3</c:v>
                </c:pt>
                <c:pt idx="8">
                  <c:v>2.8137440198529623E-2</c:v>
                </c:pt>
                <c:pt idx="9">
                  <c:v>2.338184170518175E-2</c:v>
                </c:pt>
                <c:pt idx="10">
                  <c:v>5.6460258529794907E-3</c:v>
                </c:pt>
              </c:numCache>
            </c:numRef>
          </c:xVal>
          <c:yVal>
            <c:numRef>
              <c:f>TweetPolarity!$L$31:$L$41</c:f>
              <c:numCache>
                <c:formatCode>General</c:formatCode>
                <c:ptCount val="11"/>
                <c:pt idx="1">
                  <c:v>38.169998</c:v>
                </c:pt>
                <c:pt idx="2">
                  <c:v>39.610000999999997</c:v>
                </c:pt>
                <c:pt idx="3">
                  <c:v>43.400002000000001</c:v>
                </c:pt>
                <c:pt idx="4">
                  <c:v>43.099997999999999</c:v>
                </c:pt>
                <c:pt idx="5">
                  <c:v>46.099997999999999</c:v>
                </c:pt>
                <c:pt idx="8">
                  <c:v>46.555</c:v>
                </c:pt>
                <c:pt idx="9">
                  <c:v>46.52</c:v>
                </c:pt>
                <c:pt idx="10">
                  <c:v>47.529998999999997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9-4B23-90C4-806F6AD94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162040"/>
        <c:axId val="897157240"/>
      </c:scatterChart>
      <c:valAx>
        <c:axId val="897162040"/>
        <c:scaling>
          <c:orientation val="minMax"/>
          <c:min val="-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Polarity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;\-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7240"/>
        <c:crosses val="autoZero"/>
        <c:crossBetween val="midCat"/>
      </c:valAx>
      <c:valAx>
        <c:axId val="897157240"/>
        <c:scaling>
          <c:orientation val="minMax"/>
          <c:max val="50"/>
          <c:min val="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Adjusted Closing Price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88095238095238E-2"/>
              <c:y val="0.30404641902677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6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Uber - Tweets Average Polarity vs. Stock Price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TweetPolarity!$C$30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TweetPolarity!$A$31:$A$40</c:f>
              <c:numCache>
                <c:formatCode>m/d/yyyy</c:formatCode>
                <c:ptCount val="10"/>
                <c:pt idx="0">
                  <c:v>44164</c:v>
                </c:pt>
                <c:pt idx="1">
                  <c:v>44165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44170</c:v>
                </c:pt>
                <c:pt idx="7">
                  <c:v>44171</c:v>
                </c:pt>
                <c:pt idx="8">
                  <c:v>44172</c:v>
                </c:pt>
                <c:pt idx="9">
                  <c:v>44173</c:v>
                </c:pt>
              </c:numCache>
            </c:numRef>
          </c:cat>
          <c:val>
            <c:numRef>
              <c:f>TweetPolarity!$C$31:$C$40</c:f>
              <c:numCache>
                <c:formatCode>General</c:formatCode>
                <c:ptCount val="10"/>
                <c:pt idx="1">
                  <c:v>49.66</c:v>
                </c:pt>
                <c:pt idx="2">
                  <c:v>49.630001</c:v>
                </c:pt>
                <c:pt idx="3">
                  <c:v>53.09</c:v>
                </c:pt>
                <c:pt idx="4">
                  <c:v>52.52</c:v>
                </c:pt>
                <c:pt idx="5">
                  <c:v>54.860000999999997</c:v>
                </c:pt>
                <c:pt idx="8">
                  <c:v>53.799999</c:v>
                </c:pt>
                <c:pt idx="9">
                  <c:v>53.009998000000003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B-4F00-816F-86567034F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115912"/>
        <c:axId val="940114632"/>
      </c:lineChart>
      <c:lineChart>
        <c:grouping val="standard"/>
        <c:varyColors val="0"/>
        <c:ser>
          <c:idx val="0"/>
          <c:order val="0"/>
          <c:tx>
            <c:strRef>
              <c:f>TweetPolarity!$B$30</c:f>
              <c:strCache>
                <c:ptCount val="1"/>
                <c:pt idx="0">
                  <c:v>Avg. Polarity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TweetPolarity!$A$31:$A$40</c:f>
              <c:numCache>
                <c:formatCode>m/d/yyyy</c:formatCode>
                <c:ptCount val="10"/>
                <c:pt idx="0">
                  <c:v>44164</c:v>
                </c:pt>
                <c:pt idx="1">
                  <c:v>44165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44170</c:v>
                </c:pt>
                <c:pt idx="7">
                  <c:v>44171</c:v>
                </c:pt>
                <c:pt idx="8">
                  <c:v>44172</c:v>
                </c:pt>
                <c:pt idx="9">
                  <c:v>44173</c:v>
                </c:pt>
              </c:numCache>
            </c:numRef>
          </c:cat>
          <c:val>
            <c:numRef>
              <c:f>TweetPolarity!$B$31:$B$40</c:f>
              <c:numCache>
                <c:formatCode>#,##0.00;\-#,##0.00</c:formatCode>
                <c:ptCount val="10"/>
                <c:pt idx="0">
                  <c:v>4.6992750030750194E-2</c:v>
                </c:pt>
                <c:pt idx="1">
                  <c:v>7.8808753359185579E-2</c:v>
                </c:pt>
                <c:pt idx="2">
                  <c:v>6.9681516716074976E-2</c:v>
                </c:pt>
                <c:pt idx="3">
                  <c:v>4.7753409617673361E-2</c:v>
                </c:pt>
                <c:pt idx="4">
                  <c:v>5.1221423082929561E-2</c:v>
                </c:pt>
                <c:pt idx="5">
                  <c:v>5.5442783156003095E-2</c:v>
                </c:pt>
                <c:pt idx="6">
                  <c:v>6.7893631618740805E-2</c:v>
                </c:pt>
                <c:pt idx="7">
                  <c:v>2.3153119889004769E-2</c:v>
                </c:pt>
                <c:pt idx="8">
                  <c:v>5.5267716055211177E-2</c:v>
                </c:pt>
                <c:pt idx="9">
                  <c:v>6.8688224263340703E-2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B-4F00-816F-86567034F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112392"/>
        <c:axId val="940116232"/>
      </c:lineChart>
      <c:dateAx>
        <c:axId val="94011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(2020)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14632"/>
        <c:crosses val="autoZero"/>
        <c:auto val="0"/>
        <c:lblOffset val="100"/>
        <c:baseTimeUnit val="days"/>
      </c:dateAx>
      <c:valAx>
        <c:axId val="940114632"/>
        <c:scaling>
          <c:orientation val="minMax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Adjusted Closing Price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15912"/>
        <c:crosses val="autoZero"/>
        <c:crossBetween val="between"/>
      </c:valAx>
      <c:valAx>
        <c:axId val="940116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Polarity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;\-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12392"/>
        <c:crosses val="max"/>
        <c:crossBetween val="between"/>
      </c:valAx>
      <c:dateAx>
        <c:axId val="9401123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401162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Lyft - Tweets Average Polarity vs. Stock Price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TweetPolarity!$L$30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TweetPolarity!$J$31:$J$41</c:f>
              <c:numCache>
                <c:formatCode>m/d/yyyy</c:formatCode>
                <c:ptCount val="11"/>
                <c:pt idx="0">
                  <c:v>44164</c:v>
                </c:pt>
                <c:pt idx="1">
                  <c:v>44165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44170</c:v>
                </c:pt>
                <c:pt idx="7">
                  <c:v>44171</c:v>
                </c:pt>
                <c:pt idx="8">
                  <c:v>44172</c:v>
                </c:pt>
                <c:pt idx="9">
                  <c:v>44173</c:v>
                </c:pt>
                <c:pt idx="10">
                  <c:v>44174</c:v>
                </c:pt>
              </c:numCache>
            </c:numRef>
          </c:cat>
          <c:val>
            <c:numRef>
              <c:f>TweetPolarity!$L$31:$L$41</c:f>
              <c:numCache>
                <c:formatCode>General</c:formatCode>
                <c:ptCount val="11"/>
                <c:pt idx="1">
                  <c:v>38.169998</c:v>
                </c:pt>
                <c:pt idx="2">
                  <c:v>39.610000999999997</c:v>
                </c:pt>
                <c:pt idx="3">
                  <c:v>43.400002000000001</c:v>
                </c:pt>
                <c:pt idx="4">
                  <c:v>43.099997999999999</c:v>
                </c:pt>
                <c:pt idx="5">
                  <c:v>46.099997999999999</c:v>
                </c:pt>
                <c:pt idx="8">
                  <c:v>46.555</c:v>
                </c:pt>
                <c:pt idx="9">
                  <c:v>46.52</c:v>
                </c:pt>
                <c:pt idx="10">
                  <c:v>47.529998999999997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8-4682-9520-826997F00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130312"/>
        <c:axId val="940137032"/>
      </c:lineChart>
      <c:lineChart>
        <c:grouping val="standard"/>
        <c:varyColors val="0"/>
        <c:ser>
          <c:idx val="0"/>
          <c:order val="0"/>
          <c:tx>
            <c:strRef>
              <c:f>TweetPolarity!$K$30</c:f>
              <c:strCache>
                <c:ptCount val="1"/>
                <c:pt idx="0">
                  <c:v>Avg. Polarity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TweetPolarity!$J$31:$J$41</c:f>
              <c:numCache>
                <c:formatCode>m/d/yyyy</c:formatCode>
                <c:ptCount val="11"/>
                <c:pt idx="0">
                  <c:v>44164</c:v>
                </c:pt>
                <c:pt idx="1">
                  <c:v>44165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44170</c:v>
                </c:pt>
                <c:pt idx="7">
                  <c:v>44171</c:v>
                </c:pt>
                <c:pt idx="8">
                  <c:v>44172</c:v>
                </c:pt>
                <c:pt idx="9">
                  <c:v>44173</c:v>
                </c:pt>
                <c:pt idx="10">
                  <c:v>44174</c:v>
                </c:pt>
              </c:numCache>
            </c:numRef>
          </c:cat>
          <c:val>
            <c:numRef>
              <c:f>TweetPolarity!$K$31:$K$41</c:f>
              <c:numCache>
                <c:formatCode>#,##0.00;\-#,##0.00</c:formatCode>
                <c:ptCount val="11"/>
                <c:pt idx="0">
                  <c:v>-3.7478892266126315E-2</c:v>
                </c:pt>
                <c:pt idx="1">
                  <c:v>5.1203692351848996E-2</c:v>
                </c:pt>
                <c:pt idx="2">
                  <c:v>7.0030146368398646E-2</c:v>
                </c:pt>
                <c:pt idx="3">
                  <c:v>4.0132236471745714E-2</c:v>
                </c:pt>
                <c:pt idx="4">
                  <c:v>3.2453590546989465E-2</c:v>
                </c:pt>
                <c:pt idx="5">
                  <c:v>3.4328353436150885E-2</c:v>
                </c:pt>
                <c:pt idx="6">
                  <c:v>1.3862813018846891E-2</c:v>
                </c:pt>
                <c:pt idx="7">
                  <c:v>-7.071081503974435E-3</c:v>
                </c:pt>
                <c:pt idx="8">
                  <c:v>2.8137440198529623E-2</c:v>
                </c:pt>
                <c:pt idx="9">
                  <c:v>2.338184170518175E-2</c:v>
                </c:pt>
                <c:pt idx="10">
                  <c:v>5.6460258529794907E-3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8-4682-9520-826997F00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140232"/>
        <c:axId val="940139272"/>
      </c:lineChart>
      <c:dateAx>
        <c:axId val="94013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(2020)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37032"/>
        <c:crosses val="autoZero"/>
        <c:auto val="1"/>
        <c:lblOffset val="100"/>
        <c:baseTimeUnit val="days"/>
      </c:dateAx>
      <c:valAx>
        <c:axId val="940137032"/>
        <c:scaling>
          <c:orientation val="minMax"/>
          <c:min val="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Adjusted Closing Price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30312"/>
        <c:crosses val="autoZero"/>
        <c:crossBetween val="between"/>
      </c:valAx>
      <c:valAx>
        <c:axId val="940139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Polarity 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;\-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40232"/>
        <c:crosses val="max"/>
        <c:crossBetween val="between"/>
      </c:valAx>
      <c:dateAx>
        <c:axId val="9401402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401392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Emotions of Tweets by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TweetEmotion!$B$26</c:f>
              <c:strCache>
                <c:ptCount val="1"/>
                <c:pt idx="0">
                  <c:v>Uber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TweetEmotion!$C$25:$J$25</c:f>
              <c:strCache>
                <c:ptCount val="8"/>
                <c:pt idx="0">
                  <c:v>Joy</c:v>
                </c:pt>
                <c:pt idx="1">
                  <c:v>Trust</c:v>
                </c:pt>
                <c:pt idx="2">
                  <c:v>Anticipation</c:v>
                </c:pt>
                <c:pt idx="3">
                  <c:v>Surprise</c:v>
                </c:pt>
                <c:pt idx="4">
                  <c:v>Sadness</c:v>
                </c:pt>
                <c:pt idx="5">
                  <c:v>Fear</c:v>
                </c:pt>
                <c:pt idx="6">
                  <c:v>Disgust</c:v>
                </c:pt>
                <c:pt idx="7">
                  <c:v>Anger</c:v>
                </c:pt>
              </c:strCache>
            </c:strRef>
          </c:cat>
          <c:val>
            <c:numRef>
              <c:f>TweetEmotion!$C$26:$J$26</c:f>
              <c:numCache>
                <c:formatCode>0%</c:formatCode>
                <c:ptCount val="8"/>
                <c:pt idx="0">
                  <c:v>0.13042998410736359</c:v>
                </c:pt>
                <c:pt idx="1">
                  <c:v>0.22975896168108775</c:v>
                </c:pt>
                <c:pt idx="2">
                  <c:v>0.18084495850256049</c:v>
                </c:pt>
                <c:pt idx="3">
                  <c:v>7.835952675260463E-2</c:v>
                </c:pt>
                <c:pt idx="4">
                  <c:v>9.9395196892106658E-2</c:v>
                </c:pt>
                <c:pt idx="5">
                  <c:v>0.10943846018011655</c:v>
                </c:pt>
                <c:pt idx="6">
                  <c:v>6.7499558537877452E-2</c:v>
                </c:pt>
                <c:pt idx="7">
                  <c:v>0.10427335334628289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A-41F5-9F33-664EAE972154}"/>
            </c:ext>
          </c:extLst>
        </c:ser>
        <c:ser>
          <c:idx val="1"/>
          <c:order val="1"/>
          <c:tx>
            <c:strRef>
              <c:f>TweetEmotion!$B$27</c:f>
              <c:strCache>
                <c:ptCount val="1"/>
                <c:pt idx="0">
                  <c:v>Lyft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TweetEmotion!$C$25:$J$25</c:f>
              <c:strCache>
                <c:ptCount val="8"/>
                <c:pt idx="0">
                  <c:v>Joy</c:v>
                </c:pt>
                <c:pt idx="1">
                  <c:v>Trust</c:v>
                </c:pt>
                <c:pt idx="2">
                  <c:v>Anticipation</c:v>
                </c:pt>
                <c:pt idx="3">
                  <c:v>Surprise</c:v>
                </c:pt>
                <c:pt idx="4">
                  <c:v>Sadness</c:v>
                </c:pt>
                <c:pt idx="5">
                  <c:v>Fear</c:v>
                </c:pt>
                <c:pt idx="6">
                  <c:v>Disgust</c:v>
                </c:pt>
                <c:pt idx="7">
                  <c:v>Anger</c:v>
                </c:pt>
              </c:strCache>
            </c:strRef>
          </c:cat>
          <c:val>
            <c:numRef>
              <c:f>TweetEmotion!$C$27:$J$27</c:f>
              <c:numCache>
                <c:formatCode>0%</c:formatCode>
                <c:ptCount val="8"/>
                <c:pt idx="0">
                  <c:v>0.1333852867830424</c:v>
                </c:pt>
                <c:pt idx="1">
                  <c:v>0.19314214463840398</c:v>
                </c:pt>
                <c:pt idx="2">
                  <c:v>0.16175187032418953</c:v>
                </c:pt>
                <c:pt idx="3">
                  <c:v>7.4937655860349131E-2</c:v>
                </c:pt>
                <c:pt idx="4">
                  <c:v>0.1119077306733167</c:v>
                </c:pt>
                <c:pt idx="5">
                  <c:v>0.10956982543640897</c:v>
                </c:pt>
                <c:pt idx="6">
                  <c:v>8.3416458852867831E-2</c:v>
                </c:pt>
                <c:pt idx="7">
                  <c:v>0.13188902743142145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A-41F5-9F33-664EAE9721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7"/>
        <c:overlap val="-37"/>
        <c:axId val="873746232"/>
        <c:axId val="873741432"/>
      </c:barChart>
      <c:catAx>
        <c:axId val="87374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41432"/>
        <c:crosses val="autoZero"/>
        <c:auto val="1"/>
        <c:lblAlgn val="ctr"/>
        <c:lblOffset val="100"/>
        <c:noMultiLvlLbl val="0"/>
      </c:catAx>
      <c:valAx>
        <c:axId val="87374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4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Rating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UberRegression!$D$4:$D$13</c:f>
              <c:numCache>
                <c:formatCode>#,##0.00;\-#,##0.00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1.3333333333333333</c:v>
                </c:pt>
                <c:pt idx="3">
                  <c:v>1.1666666666666667</c:v>
                </c:pt>
                <c:pt idx="4">
                  <c:v>1.5</c:v>
                </c:pt>
                <c:pt idx="5">
                  <c:v>1.1666666666666667</c:v>
                </c:pt>
                <c:pt idx="6">
                  <c:v>1</c:v>
                </c:pt>
                <c:pt idx="7">
                  <c:v>1</c:v>
                </c:pt>
                <c:pt idx="8">
                  <c:v>2.3333333333333335</c:v>
                </c:pt>
                <c:pt idx="9">
                  <c:v>2.2000000000000002</c:v>
                </c:pt>
              </c:numCache>
            </c:numRef>
          </c:xVal>
          <c:yVal>
            <c:numRef>
              <c:f>UberRegression!$D$46:$D$55</c:f>
              <c:numCache>
                <c:formatCode>General</c:formatCode>
                <c:ptCount val="10"/>
                <c:pt idx="0">
                  <c:v>-2.6110564286092384</c:v>
                </c:pt>
                <c:pt idx="1">
                  <c:v>-1.8538469260482913</c:v>
                </c:pt>
                <c:pt idx="2">
                  <c:v>-1.9714495830438636</c:v>
                </c:pt>
                <c:pt idx="3">
                  <c:v>0.55125951416727048</c:v>
                </c:pt>
                <c:pt idx="4">
                  <c:v>-0.58384260290515755</c:v>
                </c:pt>
                <c:pt idx="5">
                  <c:v>2.6389344073754302</c:v>
                </c:pt>
                <c:pt idx="6">
                  <c:v>3.1586743312031373</c:v>
                </c:pt>
                <c:pt idx="7">
                  <c:v>-6.7452317810889895E-3</c:v>
                </c:pt>
                <c:pt idx="8">
                  <c:v>-0.19159097112748213</c:v>
                </c:pt>
                <c:pt idx="9">
                  <c:v>0.86966349076915606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A2-4638-B159-0A1D9A716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43544"/>
        <c:axId val="940147272"/>
      </c:scatterChart>
      <c:valAx>
        <c:axId val="67454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Rating</a:t>
                </a:r>
              </a:p>
            </c:rich>
          </c:tx>
          <c:overlay val="0"/>
        </c:title>
        <c:numFmt formatCode="#,##0.00;\-#,##0.00" sourceLinked="1"/>
        <c:majorTickMark val="out"/>
        <c:minorTickMark val="none"/>
        <c:tickLblPos val="nextTo"/>
        <c:crossAx val="940147272"/>
        <c:crosses val="autoZero"/>
        <c:crossBetween val="midCat"/>
      </c:valAx>
      <c:valAx>
        <c:axId val="940147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4543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Emotional Valence of Tweets by Companies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TweetEmotion!$K$26</c:f>
              <c:strCache>
                <c:ptCount val="1"/>
                <c:pt idx="0">
                  <c:v>Uber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TweetEmotion!$L$25:$M$25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TweetEmotion!$L$26:$M$26</c:f>
              <c:numCache>
                <c:formatCode>0%</c:formatCode>
                <c:ptCount val="2"/>
                <c:pt idx="0">
                  <c:v>0.6379992245056223</c:v>
                </c:pt>
                <c:pt idx="1">
                  <c:v>0.36200077549437765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1-4736-8A7A-445FEB6EF5C0}"/>
            </c:ext>
          </c:extLst>
        </c:ser>
        <c:ser>
          <c:idx val="1"/>
          <c:order val="1"/>
          <c:tx>
            <c:strRef>
              <c:f>TweetEmotion!$K$27</c:f>
              <c:strCache>
                <c:ptCount val="1"/>
                <c:pt idx="0">
                  <c:v>Lyft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TweetEmotion!$L$25:$M$25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TweetEmotion!$L$27:$M$27</c:f>
              <c:numCache>
                <c:formatCode>0%</c:formatCode>
                <c:ptCount val="2"/>
                <c:pt idx="0">
                  <c:v>0.5976086322543015</c:v>
                </c:pt>
                <c:pt idx="1">
                  <c:v>0.40239136774569845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1-4736-8A7A-445FEB6EF5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2205176"/>
        <c:axId val="882203256"/>
      </c:barChart>
      <c:catAx>
        <c:axId val="8822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3256"/>
        <c:crosses val="autoZero"/>
        <c:auto val="1"/>
        <c:lblAlgn val="ctr"/>
        <c:lblOffset val="100"/>
        <c:noMultiLvlLbl val="0"/>
      </c:catAx>
      <c:valAx>
        <c:axId val="88220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Emotions of App Reviews by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ReviewEmotion!$B$56</c:f>
              <c:strCache>
                <c:ptCount val="1"/>
                <c:pt idx="0">
                  <c:v>Uber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ReviewEmotion!$C$55:$J$55</c:f>
              <c:strCache>
                <c:ptCount val="8"/>
                <c:pt idx="0">
                  <c:v>Joy</c:v>
                </c:pt>
                <c:pt idx="1">
                  <c:v>Trust</c:v>
                </c:pt>
                <c:pt idx="2">
                  <c:v>Anticipation</c:v>
                </c:pt>
                <c:pt idx="3">
                  <c:v>Surprise</c:v>
                </c:pt>
                <c:pt idx="4">
                  <c:v>Sadness</c:v>
                </c:pt>
                <c:pt idx="5">
                  <c:v>Fear</c:v>
                </c:pt>
                <c:pt idx="6">
                  <c:v>Disgust</c:v>
                </c:pt>
                <c:pt idx="7">
                  <c:v>Anger</c:v>
                </c:pt>
              </c:strCache>
            </c:strRef>
          </c:cat>
          <c:val>
            <c:numRef>
              <c:f>ReviewEmotion!$C$56:$J$56</c:f>
              <c:numCache>
                <c:formatCode>0.0%</c:formatCode>
                <c:ptCount val="8"/>
                <c:pt idx="0">
                  <c:v>0.11528150134048257</c:v>
                </c:pt>
                <c:pt idx="1">
                  <c:v>0.20375335120643431</c:v>
                </c:pt>
                <c:pt idx="2">
                  <c:v>0.18230563002680966</c:v>
                </c:pt>
                <c:pt idx="3">
                  <c:v>9.3833780160857902E-2</c:v>
                </c:pt>
                <c:pt idx="4">
                  <c:v>0.12064343163538874</c:v>
                </c:pt>
                <c:pt idx="5">
                  <c:v>0.11528150134048257</c:v>
                </c:pt>
                <c:pt idx="6">
                  <c:v>6.1662198391420911E-2</c:v>
                </c:pt>
                <c:pt idx="7">
                  <c:v>0.10723860589812333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4-4AC5-BE73-BB0BEA52BC07}"/>
            </c:ext>
          </c:extLst>
        </c:ser>
        <c:ser>
          <c:idx val="1"/>
          <c:order val="1"/>
          <c:tx>
            <c:strRef>
              <c:f>ReviewEmotion!$B$57</c:f>
              <c:strCache>
                <c:ptCount val="1"/>
                <c:pt idx="0">
                  <c:v>Lyft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ReviewEmotion!$C$55:$J$55</c:f>
              <c:strCache>
                <c:ptCount val="8"/>
                <c:pt idx="0">
                  <c:v>Joy</c:v>
                </c:pt>
                <c:pt idx="1">
                  <c:v>Trust</c:v>
                </c:pt>
                <c:pt idx="2">
                  <c:v>Anticipation</c:v>
                </c:pt>
                <c:pt idx="3">
                  <c:v>Surprise</c:v>
                </c:pt>
                <c:pt idx="4">
                  <c:v>Sadness</c:v>
                </c:pt>
                <c:pt idx="5">
                  <c:v>Fear</c:v>
                </c:pt>
                <c:pt idx="6">
                  <c:v>Disgust</c:v>
                </c:pt>
                <c:pt idx="7">
                  <c:v>Anger</c:v>
                </c:pt>
              </c:strCache>
            </c:strRef>
          </c:cat>
          <c:val>
            <c:numRef>
              <c:f>ReviewEmotion!$C$57:$J$57</c:f>
              <c:numCache>
                <c:formatCode>0.0%</c:formatCode>
                <c:ptCount val="8"/>
                <c:pt idx="0">
                  <c:v>0.19142419601837674</c:v>
                </c:pt>
                <c:pt idx="1">
                  <c:v>0.23277182235834609</c:v>
                </c:pt>
                <c:pt idx="2">
                  <c:v>0.22052067381316998</c:v>
                </c:pt>
                <c:pt idx="3">
                  <c:v>9.8009188361408886E-2</c:v>
                </c:pt>
                <c:pt idx="4">
                  <c:v>8.7289433384379791E-2</c:v>
                </c:pt>
                <c:pt idx="5">
                  <c:v>5.9724349157733538E-2</c:v>
                </c:pt>
                <c:pt idx="6">
                  <c:v>4.2879019908116385E-2</c:v>
                </c:pt>
                <c:pt idx="7">
                  <c:v>6.738131699846861E-2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4-4AC5-BE73-BB0BEA52B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7"/>
        <c:overlap val="-37"/>
        <c:axId val="873746232"/>
        <c:axId val="873741432"/>
      </c:barChart>
      <c:catAx>
        <c:axId val="87374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41432"/>
        <c:crosses val="autoZero"/>
        <c:auto val="1"/>
        <c:lblAlgn val="ctr"/>
        <c:lblOffset val="100"/>
        <c:noMultiLvlLbl val="0"/>
      </c:catAx>
      <c:valAx>
        <c:axId val="87374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4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Emotional Valence of App Reviews by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ReviewEmotion!$K$56</c:f>
              <c:strCache>
                <c:ptCount val="1"/>
                <c:pt idx="0">
                  <c:v>Uber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ReviewEmotion!$L$55:$M$55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ReviewEmotion!$L$56:$M$56</c:f>
              <c:numCache>
                <c:formatCode>0.0%</c:formatCode>
                <c:ptCount val="2"/>
                <c:pt idx="0">
                  <c:v>0.55092592592592593</c:v>
                </c:pt>
                <c:pt idx="1">
                  <c:v>0.44907407407407407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6-4994-9EA3-486D8E185FA1}"/>
            </c:ext>
          </c:extLst>
        </c:ser>
        <c:ser>
          <c:idx val="1"/>
          <c:order val="1"/>
          <c:tx>
            <c:strRef>
              <c:f>ReviewEmotion!$K$57</c:f>
              <c:strCache>
                <c:ptCount val="1"/>
                <c:pt idx="0">
                  <c:v>Lyft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ReviewEmotion!$L$55:$M$55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ReviewEmotion!$L$57:$M$57</c:f>
              <c:numCache>
                <c:formatCode>0.0%</c:formatCode>
                <c:ptCount val="2"/>
                <c:pt idx="0">
                  <c:v>0.68</c:v>
                </c:pt>
                <c:pt idx="1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6-4994-9EA3-486D8E185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205176"/>
        <c:axId val="882203256"/>
      </c:barChart>
      <c:catAx>
        <c:axId val="8822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3256"/>
        <c:crosses val="autoZero"/>
        <c:auto val="1"/>
        <c:lblAlgn val="ctr"/>
        <c:lblOffset val="100"/>
        <c:noMultiLvlLbl val="0"/>
      </c:catAx>
      <c:valAx>
        <c:axId val="88220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 Valence Scores/per Review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UberRegression!$E$4:$E$13</c:f>
              <c:numCache>
                <c:formatCode>0.00</c:formatCode>
                <c:ptCount val="10"/>
                <c:pt idx="0">
                  <c:v>-1</c:v>
                </c:pt>
                <c:pt idx="1">
                  <c:v>0.4</c:v>
                </c:pt>
                <c:pt idx="2">
                  <c:v>-0.66666666666666663</c:v>
                </c:pt>
                <c:pt idx="3">
                  <c:v>-0.33333333333333331</c:v>
                </c:pt>
                <c:pt idx="4">
                  <c:v>1.3333333333333333</c:v>
                </c:pt>
                <c:pt idx="5">
                  <c:v>-0.33333333333333331</c:v>
                </c:pt>
                <c:pt idx="6">
                  <c:v>-0.1111111111111111</c:v>
                </c:pt>
                <c:pt idx="7">
                  <c:v>0.66666666666666663</c:v>
                </c:pt>
                <c:pt idx="8">
                  <c:v>3.3333333333333335</c:v>
                </c:pt>
                <c:pt idx="9">
                  <c:v>-0.4</c:v>
                </c:pt>
              </c:numCache>
            </c:numRef>
          </c:xVal>
          <c:yVal>
            <c:numRef>
              <c:f>UberRegression!$D$46:$D$55</c:f>
              <c:numCache>
                <c:formatCode>General</c:formatCode>
                <c:ptCount val="10"/>
                <c:pt idx="0">
                  <c:v>-2.6110564286092384</c:v>
                </c:pt>
                <c:pt idx="1">
                  <c:v>-1.8538469260482913</c:v>
                </c:pt>
                <c:pt idx="2">
                  <c:v>-1.9714495830438636</c:v>
                </c:pt>
                <c:pt idx="3">
                  <c:v>0.55125951416727048</c:v>
                </c:pt>
                <c:pt idx="4">
                  <c:v>-0.58384260290515755</c:v>
                </c:pt>
                <c:pt idx="5">
                  <c:v>2.6389344073754302</c:v>
                </c:pt>
                <c:pt idx="6">
                  <c:v>3.1586743312031373</c:v>
                </c:pt>
                <c:pt idx="7">
                  <c:v>-6.7452317810889895E-3</c:v>
                </c:pt>
                <c:pt idx="8">
                  <c:v>-0.19159097112748213</c:v>
                </c:pt>
                <c:pt idx="9">
                  <c:v>0.86966349076915606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3-4431-BCED-AFA67A936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6456"/>
        <c:axId val="882168056"/>
      </c:scatterChart>
      <c:valAx>
        <c:axId val="88216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Net Valence Scores/per Review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82168056"/>
        <c:crosses val="autoZero"/>
        <c:crossBetween val="midCat"/>
      </c:valAx>
      <c:valAx>
        <c:axId val="882168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2166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Polarity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Adj Close</c:v>
          </c:tx>
          <c:spPr>
            <a:ln w="19050">
              <a:noFill/>
            </a:ln>
          </c:spPr>
          <c:xVal>
            <c:numRef>
              <c:f>UberRegression!$C$4:$C$13</c:f>
              <c:numCache>
                <c:formatCode>#,##0.00;\-#,##0.00</c:formatCode>
                <c:ptCount val="10"/>
                <c:pt idx="0">
                  <c:v>4.6992750030750194E-2</c:v>
                </c:pt>
                <c:pt idx="1">
                  <c:v>7.8808753359185579E-2</c:v>
                </c:pt>
                <c:pt idx="2">
                  <c:v>6.9681516716074976E-2</c:v>
                </c:pt>
                <c:pt idx="3">
                  <c:v>4.7753409617673361E-2</c:v>
                </c:pt>
                <c:pt idx="4">
                  <c:v>5.1221423082929561E-2</c:v>
                </c:pt>
                <c:pt idx="5">
                  <c:v>5.5442783156003095E-2</c:v>
                </c:pt>
                <c:pt idx="6">
                  <c:v>6.7893631618740805E-2</c:v>
                </c:pt>
                <c:pt idx="7">
                  <c:v>2.3153119889004769E-2</c:v>
                </c:pt>
                <c:pt idx="8">
                  <c:v>5.5267716055211177E-2</c:v>
                </c:pt>
                <c:pt idx="9">
                  <c:v>6.8688224263340703E-2</c:v>
                </c:pt>
              </c:numCache>
            </c:numRef>
          </c:xVal>
          <c:yVal>
            <c:numRef>
              <c:f>UberRegression!$F$4:$F$13</c:f>
              <c:numCache>
                <c:formatCode>_(* #,##0.00_);_(* \(#,##0.00\);_(* "-"??_);_(@_)</c:formatCode>
                <c:ptCount val="10"/>
                <c:pt idx="0">
                  <c:v>49.66</c:v>
                </c:pt>
                <c:pt idx="1">
                  <c:v>49.66</c:v>
                </c:pt>
                <c:pt idx="2">
                  <c:v>49.630001</c:v>
                </c:pt>
                <c:pt idx="3">
                  <c:v>53.09</c:v>
                </c:pt>
                <c:pt idx="4">
                  <c:v>52.52</c:v>
                </c:pt>
                <c:pt idx="5">
                  <c:v>54.860000999999997</c:v>
                </c:pt>
                <c:pt idx="6">
                  <c:v>54.860000999999997</c:v>
                </c:pt>
                <c:pt idx="7">
                  <c:v>53.799999</c:v>
                </c:pt>
                <c:pt idx="8">
                  <c:v>53.799999</c:v>
                </c:pt>
                <c:pt idx="9">
                  <c:v>53.009998000000003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7-4BC3-971C-0A183B2DE219}"/>
            </c:ext>
          </c:extLst>
        </c:ser>
        <c:ser>
          <c:idx val="1"/>
          <c:order val="1"/>
          <c:tx>
            <c:v>Predicted Adj Close</c:v>
          </c:tx>
          <c:spPr>
            <a:ln w="19050">
              <a:noFill/>
            </a:ln>
          </c:spPr>
          <c:xVal>
            <c:numRef>
              <c:f>UberRegression!$C$4:$C$13</c:f>
              <c:numCache>
                <c:formatCode>#,##0.00;\-#,##0.00</c:formatCode>
                <c:ptCount val="10"/>
                <c:pt idx="0">
                  <c:v>4.6992750030750194E-2</c:v>
                </c:pt>
                <c:pt idx="1">
                  <c:v>7.8808753359185579E-2</c:v>
                </c:pt>
                <c:pt idx="2">
                  <c:v>6.9681516716074976E-2</c:v>
                </c:pt>
                <c:pt idx="3">
                  <c:v>4.7753409617673361E-2</c:v>
                </c:pt>
                <c:pt idx="4">
                  <c:v>5.1221423082929561E-2</c:v>
                </c:pt>
                <c:pt idx="5">
                  <c:v>5.5442783156003095E-2</c:v>
                </c:pt>
                <c:pt idx="6">
                  <c:v>6.7893631618740805E-2</c:v>
                </c:pt>
                <c:pt idx="7">
                  <c:v>2.3153119889004769E-2</c:v>
                </c:pt>
                <c:pt idx="8">
                  <c:v>5.5267716055211177E-2</c:v>
                </c:pt>
                <c:pt idx="9">
                  <c:v>6.8688224263340703E-2</c:v>
                </c:pt>
              </c:numCache>
            </c:numRef>
          </c:xVal>
          <c:yVal>
            <c:numRef>
              <c:f>UberRegression!$C$46:$C$55</c:f>
              <c:numCache>
                <c:formatCode>General</c:formatCode>
                <c:ptCount val="10"/>
                <c:pt idx="0">
                  <c:v>52.271056428609235</c:v>
                </c:pt>
                <c:pt idx="1">
                  <c:v>51.513846926048288</c:v>
                </c:pt>
                <c:pt idx="2">
                  <c:v>51.601450583043864</c:v>
                </c:pt>
                <c:pt idx="3">
                  <c:v>52.538740485832733</c:v>
                </c:pt>
                <c:pt idx="4">
                  <c:v>53.103842602905161</c:v>
                </c:pt>
                <c:pt idx="5">
                  <c:v>52.221066592624567</c:v>
                </c:pt>
                <c:pt idx="6">
                  <c:v>51.70132666879686</c:v>
                </c:pt>
                <c:pt idx="7">
                  <c:v>53.806744231781089</c:v>
                </c:pt>
                <c:pt idx="8">
                  <c:v>53.991589971127482</c:v>
                </c:pt>
                <c:pt idx="9">
                  <c:v>52.140334509230847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7-4BC3-971C-0A183B2DE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80216"/>
        <c:axId val="882180856"/>
      </c:scatterChart>
      <c:valAx>
        <c:axId val="88218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Polarity</a:t>
                </a:r>
              </a:p>
            </c:rich>
          </c:tx>
          <c:overlay val="0"/>
        </c:title>
        <c:numFmt formatCode="#,##0.00;\-#,##0.00" sourceLinked="1"/>
        <c:majorTickMark val="out"/>
        <c:minorTickMark val="none"/>
        <c:tickLblPos val="nextTo"/>
        <c:crossAx val="882180856"/>
        <c:crosses val="autoZero"/>
        <c:crossBetween val="midCat"/>
      </c:valAx>
      <c:valAx>
        <c:axId val="882180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 Close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821802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Rating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Adj Close</c:v>
          </c:tx>
          <c:spPr>
            <a:ln w="19050">
              <a:noFill/>
            </a:ln>
          </c:spPr>
          <c:xVal>
            <c:numRef>
              <c:f>UberRegression!$D$4:$D$13</c:f>
              <c:numCache>
                <c:formatCode>#,##0.00;\-#,##0.00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1.3333333333333333</c:v>
                </c:pt>
                <c:pt idx="3">
                  <c:v>1.1666666666666667</c:v>
                </c:pt>
                <c:pt idx="4">
                  <c:v>1.5</c:v>
                </c:pt>
                <c:pt idx="5">
                  <c:v>1.1666666666666667</c:v>
                </c:pt>
                <c:pt idx="6">
                  <c:v>1</c:v>
                </c:pt>
                <c:pt idx="7">
                  <c:v>1</c:v>
                </c:pt>
                <c:pt idx="8">
                  <c:v>2.3333333333333335</c:v>
                </c:pt>
                <c:pt idx="9">
                  <c:v>2.2000000000000002</c:v>
                </c:pt>
              </c:numCache>
            </c:numRef>
          </c:xVal>
          <c:yVal>
            <c:numRef>
              <c:f>UberRegression!$F$4:$F$13</c:f>
              <c:numCache>
                <c:formatCode>_(* #,##0.00_);_(* \(#,##0.00\);_(* "-"??_);_(@_)</c:formatCode>
                <c:ptCount val="10"/>
                <c:pt idx="0">
                  <c:v>49.66</c:v>
                </c:pt>
                <c:pt idx="1">
                  <c:v>49.66</c:v>
                </c:pt>
                <c:pt idx="2">
                  <c:v>49.630001</c:v>
                </c:pt>
                <c:pt idx="3">
                  <c:v>53.09</c:v>
                </c:pt>
                <c:pt idx="4">
                  <c:v>52.52</c:v>
                </c:pt>
                <c:pt idx="5">
                  <c:v>54.860000999999997</c:v>
                </c:pt>
                <c:pt idx="6">
                  <c:v>54.860000999999997</c:v>
                </c:pt>
                <c:pt idx="7">
                  <c:v>53.799999</c:v>
                </c:pt>
                <c:pt idx="8">
                  <c:v>53.799999</c:v>
                </c:pt>
                <c:pt idx="9">
                  <c:v>53.009998000000003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2-4ABC-9747-44B8E32BC2BA}"/>
            </c:ext>
          </c:extLst>
        </c:ser>
        <c:ser>
          <c:idx val="1"/>
          <c:order val="1"/>
          <c:tx>
            <c:v>Predicted Adj Close</c:v>
          </c:tx>
          <c:spPr>
            <a:ln w="19050">
              <a:noFill/>
            </a:ln>
          </c:spPr>
          <c:xVal>
            <c:numRef>
              <c:f>UberRegression!$D$4:$D$13</c:f>
              <c:numCache>
                <c:formatCode>#,##0.00;\-#,##0.00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1.3333333333333333</c:v>
                </c:pt>
                <c:pt idx="3">
                  <c:v>1.1666666666666667</c:v>
                </c:pt>
                <c:pt idx="4">
                  <c:v>1.5</c:v>
                </c:pt>
                <c:pt idx="5">
                  <c:v>1.1666666666666667</c:v>
                </c:pt>
                <c:pt idx="6">
                  <c:v>1</c:v>
                </c:pt>
                <c:pt idx="7">
                  <c:v>1</c:v>
                </c:pt>
                <c:pt idx="8">
                  <c:v>2.3333333333333335</c:v>
                </c:pt>
                <c:pt idx="9">
                  <c:v>2.2000000000000002</c:v>
                </c:pt>
              </c:numCache>
            </c:numRef>
          </c:xVal>
          <c:yVal>
            <c:numRef>
              <c:f>UberRegression!$C$46:$C$55</c:f>
              <c:numCache>
                <c:formatCode>General</c:formatCode>
                <c:ptCount val="10"/>
                <c:pt idx="0">
                  <c:v>52.271056428609235</c:v>
                </c:pt>
                <c:pt idx="1">
                  <c:v>51.513846926048288</c:v>
                </c:pt>
                <c:pt idx="2">
                  <c:v>51.601450583043864</c:v>
                </c:pt>
                <c:pt idx="3">
                  <c:v>52.538740485832733</c:v>
                </c:pt>
                <c:pt idx="4">
                  <c:v>53.103842602905161</c:v>
                </c:pt>
                <c:pt idx="5">
                  <c:v>52.221066592624567</c:v>
                </c:pt>
                <c:pt idx="6">
                  <c:v>51.70132666879686</c:v>
                </c:pt>
                <c:pt idx="7">
                  <c:v>53.806744231781089</c:v>
                </c:pt>
                <c:pt idx="8">
                  <c:v>53.991589971127482</c:v>
                </c:pt>
                <c:pt idx="9">
                  <c:v>52.140334509230847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82-4ABC-9747-44B8E32BC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89176"/>
        <c:axId val="882185656"/>
      </c:scatterChart>
      <c:valAx>
        <c:axId val="88218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Rating</a:t>
                </a:r>
              </a:p>
            </c:rich>
          </c:tx>
          <c:overlay val="0"/>
        </c:title>
        <c:numFmt formatCode="#,##0.00;\-#,##0.00" sourceLinked="1"/>
        <c:majorTickMark val="out"/>
        <c:minorTickMark val="none"/>
        <c:tickLblPos val="nextTo"/>
        <c:crossAx val="882185656"/>
        <c:crosses val="autoZero"/>
        <c:crossBetween val="midCat"/>
      </c:valAx>
      <c:valAx>
        <c:axId val="882185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 Close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82189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 Valence Scores/per Review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Adj Close</c:v>
          </c:tx>
          <c:spPr>
            <a:ln w="19050">
              <a:noFill/>
            </a:ln>
          </c:spPr>
          <c:xVal>
            <c:numRef>
              <c:f>UberRegression!$E$4:$E$13</c:f>
              <c:numCache>
                <c:formatCode>0.00</c:formatCode>
                <c:ptCount val="10"/>
                <c:pt idx="0">
                  <c:v>-1</c:v>
                </c:pt>
                <c:pt idx="1">
                  <c:v>0.4</c:v>
                </c:pt>
                <c:pt idx="2">
                  <c:v>-0.66666666666666663</c:v>
                </c:pt>
                <c:pt idx="3">
                  <c:v>-0.33333333333333331</c:v>
                </c:pt>
                <c:pt idx="4">
                  <c:v>1.3333333333333333</c:v>
                </c:pt>
                <c:pt idx="5">
                  <c:v>-0.33333333333333331</c:v>
                </c:pt>
                <c:pt idx="6">
                  <c:v>-0.1111111111111111</c:v>
                </c:pt>
                <c:pt idx="7">
                  <c:v>0.66666666666666663</c:v>
                </c:pt>
                <c:pt idx="8">
                  <c:v>3.3333333333333335</c:v>
                </c:pt>
                <c:pt idx="9">
                  <c:v>-0.4</c:v>
                </c:pt>
              </c:numCache>
            </c:numRef>
          </c:xVal>
          <c:yVal>
            <c:numRef>
              <c:f>UberRegression!$F$4:$F$13</c:f>
              <c:numCache>
                <c:formatCode>_(* #,##0.00_);_(* \(#,##0.00\);_(* "-"??_);_(@_)</c:formatCode>
                <c:ptCount val="10"/>
                <c:pt idx="0">
                  <c:v>49.66</c:v>
                </c:pt>
                <c:pt idx="1">
                  <c:v>49.66</c:v>
                </c:pt>
                <c:pt idx="2">
                  <c:v>49.630001</c:v>
                </c:pt>
                <c:pt idx="3">
                  <c:v>53.09</c:v>
                </c:pt>
                <c:pt idx="4">
                  <c:v>52.52</c:v>
                </c:pt>
                <c:pt idx="5">
                  <c:v>54.860000999999997</c:v>
                </c:pt>
                <c:pt idx="6">
                  <c:v>54.860000999999997</c:v>
                </c:pt>
                <c:pt idx="7">
                  <c:v>53.799999</c:v>
                </c:pt>
                <c:pt idx="8">
                  <c:v>53.799999</c:v>
                </c:pt>
                <c:pt idx="9">
                  <c:v>53.009998000000003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0-4E93-AC7A-5E90FE0A1B37}"/>
            </c:ext>
          </c:extLst>
        </c:ser>
        <c:ser>
          <c:idx val="1"/>
          <c:order val="1"/>
          <c:tx>
            <c:v>Predicted Adj Close</c:v>
          </c:tx>
          <c:spPr>
            <a:ln w="19050">
              <a:noFill/>
            </a:ln>
          </c:spPr>
          <c:xVal>
            <c:numRef>
              <c:f>UberRegression!$E$4:$E$13</c:f>
              <c:numCache>
                <c:formatCode>0.00</c:formatCode>
                <c:ptCount val="10"/>
                <c:pt idx="0">
                  <c:v>-1</c:v>
                </c:pt>
                <c:pt idx="1">
                  <c:v>0.4</c:v>
                </c:pt>
                <c:pt idx="2">
                  <c:v>-0.66666666666666663</c:v>
                </c:pt>
                <c:pt idx="3">
                  <c:v>-0.33333333333333331</c:v>
                </c:pt>
                <c:pt idx="4">
                  <c:v>1.3333333333333333</c:v>
                </c:pt>
                <c:pt idx="5">
                  <c:v>-0.33333333333333331</c:v>
                </c:pt>
                <c:pt idx="6">
                  <c:v>-0.1111111111111111</c:v>
                </c:pt>
                <c:pt idx="7">
                  <c:v>0.66666666666666663</c:v>
                </c:pt>
                <c:pt idx="8">
                  <c:v>3.3333333333333335</c:v>
                </c:pt>
                <c:pt idx="9">
                  <c:v>-0.4</c:v>
                </c:pt>
              </c:numCache>
            </c:numRef>
          </c:xVal>
          <c:yVal>
            <c:numRef>
              <c:f>UberRegression!$C$46:$C$55</c:f>
              <c:numCache>
                <c:formatCode>General</c:formatCode>
                <c:ptCount val="10"/>
                <c:pt idx="0">
                  <c:v>52.271056428609235</c:v>
                </c:pt>
                <c:pt idx="1">
                  <c:v>51.513846926048288</c:v>
                </c:pt>
                <c:pt idx="2">
                  <c:v>51.601450583043864</c:v>
                </c:pt>
                <c:pt idx="3">
                  <c:v>52.538740485832733</c:v>
                </c:pt>
                <c:pt idx="4">
                  <c:v>53.103842602905161</c:v>
                </c:pt>
                <c:pt idx="5">
                  <c:v>52.221066592624567</c:v>
                </c:pt>
                <c:pt idx="6">
                  <c:v>51.70132666879686</c:v>
                </c:pt>
                <c:pt idx="7">
                  <c:v>53.806744231781089</c:v>
                </c:pt>
                <c:pt idx="8">
                  <c:v>53.991589971127482</c:v>
                </c:pt>
                <c:pt idx="9">
                  <c:v>52.140334509230847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70-4E93-AC7A-5E90FE0A1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94936"/>
        <c:axId val="882192056"/>
      </c:scatterChart>
      <c:valAx>
        <c:axId val="88219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Net Valence Scores/per Review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82192056"/>
        <c:crosses val="autoZero"/>
        <c:crossBetween val="midCat"/>
      </c:valAx>
      <c:valAx>
        <c:axId val="882192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 Close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82194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UberRegression!$F$46:$F$55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UberRegression!$G$46:$G$55</c:f>
              <c:numCache>
                <c:formatCode>General</c:formatCode>
                <c:ptCount val="10"/>
                <c:pt idx="0">
                  <c:v>49.630001</c:v>
                </c:pt>
                <c:pt idx="1">
                  <c:v>49.66</c:v>
                </c:pt>
                <c:pt idx="2">
                  <c:v>49.66</c:v>
                </c:pt>
                <c:pt idx="3">
                  <c:v>52.52</c:v>
                </c:pt>
                <c:pt idx="4">
                  <c:v>53.009998000000003</c:v>
                </c:pt>
                <c:pt idx="5">
                  <c:v>53.09</c:v>
                </c:pt>
                <c:pt idx="6">
                  <c:v>53.799999</c:v>
                </c:pt>
                <c:pt idx="7">
                  <c:v>53.799999</c:v>
                </c:pt>
                <c:pt idx="8">
                  <c:v>54.860000999999997</c:v>
                </c:pt>
                <c:pt idx="9">
                  <c:v>54.860000999999997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95-424E-BF8F-9B8D2A723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95896"/>
        <c:axId val="882200376"/>
      </c:scatterChart>
      <c:valAx>
        <c:axId val="88219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2200376"/>
        <c:crosses val="autoZero"/>
        <c:crossBetween val="midCat"/>
      </c:valAx>
      <c:valAx>
        <c:axId val="882200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 Close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2195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Polarity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LyftRegression!$C$4:$C$13</c:f>
              <c:numCache>
                <c:formatCode>#,##0.00;\-#,##0.00</c:formatCode>
                <c:ptCount val="10"/>
                <c:pt idx="0">
                  <c:v>-3.7478892266126315E-2</c:v>
                </c:pt>
                <c:pt idx="1">
                  <c:v>5.1203692351848996E-2</c:v>
                </c:pt>
                <c:pt idx="2">
                  <c:v>7.0030146368398646E-2</c:v>
                </c:pt>
                <c:pt idx="3">
                  <c:v>4.0132236471745714E-2</c:v>
                </c:pt>
                <c:pt idx="4">
                  <c:v>3.2453590546989465E-2</c:v>
                </c:pt>
                <c:pt idx="5">
                  <c:v>3.4328353436150885E-2</c:v>
                </c:pt>
                <c:pt idx="6">
                  <c:v>1.3862813018846891E-2</c:v>
                </c:pt>
                <c:pt idx="7">
                  <c:v>-7.071081503974435E-3</c:v>
                </c:pt>
                <c:pt idx="8">
                  <c:v>2.8137440198529623E-2</c:v>
                </c:pt>
                <c:pt idx="9">
                  <c:v>2.338184170518175E-2</c:v>
                </c:pt>
              </c:numCache>
            </c:numRef>
          </c:xVal>
          <c:yVal>
            <c:numRef>
              <c:f>LyftRegression!$D$46:$D$55</c:f>
              <c:numCache>
                <c:formatCode>General</c:formatCode>
                <c:ptCount val="10"/>
                <c:pt idx="0">
                  <c:v>-1.6171953613456296</c:v>
                </c:pt>
                <c:pt idx="1">
                  <c:v>-1.5580085879385948</c:v>
                </c:pt>
                <c:pt idx="2">
                  <c:v>0.45236261707736247</c:v>
                </c:pt>
                <c:pt idx="3">
                  <c:v>-3.435796507222129</c:v>
                </c:pt>
                <c:pt idx="4">
                  <c:v>-2.2380425468512328</c:v>
                </c:pt>
                <c:pt idx="5">
                  <c:v>1.7978464652113928</c:v>
                </c:pt>
                <c:pt idx="6">
                  <c:v>1.5268487700479554</c:v>
                </c:pt>
                <c:pt idx="7">
                  <c:v>0.63977052492470676</c:v>
                </c:pt>
                <c:pt idx="8">
                  <c:v>3.3669361740333628</c:v>
                </c:pt>
                <c:pt idx="9">
                  <c:v>1.0652784520628344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4-4F42-B67B-E2FE4BDF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31088"/>
        <c:axId val="604332368"/>
      </c:scatterChart>
      <c:valAx>
        <c:axId val="60433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Polarity</a:t>
                </a:r>
              </a:p>
            </c:rich>
          </c:tx>
          <c:overlay val="0"/>
        </c:title>
        <c:numFmt formatCode="#,##0.00;\-#,##0.00" sourceLinked="1"/>
        <c:majorTickMark val="out"/>
        <c:minorTickMark val="none"/>
        <c:tickLblPos val="nextTo"/>
        <c:crossAx val="604332368"/>
        <c:crosses val="autoZero"/>
        <c:crossBetween val="midCat"/>
      </c:valAx>
      <c:valAx>
        <c:axId val="60433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4331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Rating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LyftRegression!$D$4:$D$13</c:f>
              <c:numCache>
                <c:formatCode>#,##0.00;\-#,##0.00</c:formatCode>
                <c:ptCount val="10"/>
                <c:pt idx="0">
                  <c:v>3.0833333333333335</c:v>
                </c:pt>
                <c:pt idx="1">
                  <c:v>3</c:v>
                </c:pt>
                <c:pt idx="2">
                  <c:v>3.7391304347826089</c:v>
                </c:pt>
                <c:pt idx="3">
                  <c:v>3.6956521739130435</c:v>
                </c:pt>
                <c:pt idx="4">
                  <c:v>4.6500000000000004</c:v>
                </c:pt>
                <c:pt idx="5">
                  <c:v>4.1363636363636367</c:v>
                </c:pt>
                <c:pt idx="6">
                  <c:v>3.875</c:v>
                </c:pt>
                <c:pt idx="7">
                  <c:v>4</c:v>
                </c:pt>
                <c:pt idx="8">
                  <c:v>3.3076923076923075</c:v>
                </c:pt>
                <c:pt idx="9">
                  <c:v>3.7777777777777777</c:v>
                </c:pt>
              </c:numCache>
            </c:numRef>
          </c:xVal>
          <c:yVal>
            <c:numRef>
              <c:f>LyftRegression!$D$46:$D$55</c:f>
              <c:numCache>
                <c:formatCode>General</c:formatCode>
                <c:ptCount val="10"/>
                <c:pt idx="0">
                  <c:v>-1.6171953613456296</c:v>
                </c:pt>
                <c:pt idx="1">
                  <c:v>-1.5580085879385948</c:v>
                </c:pt>
                <c:pt idx="2">
                  <c:v>0.45236261707736247</c:v>
                </c:pt>
                <c:pt idx="3">
                  <c:v>-3.435796507222129</c:v>
                </c:pt>
                <c:pt idx="4">
                  <c:v>-2.2380425468512328</c:v>
                </c:pt>
                <c:pt idx="5">
                  <c:v>1.7978464652113928</c:v>
                </c:pt>
                <c:pt idx="6">
                  <c:v>1.5268487700479554</c:v>
                </c:pt>
                <c:pt idx="7">
                  <c:v>0.63977052492470676</c:v>
                </c:pt>
                <c:pt idx="8">
                  <c:v>3.3669361740333628</c:v>
                </c:pt>
                <c:pt idx="9">
                  <c:v>1.0652784520628344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8-4969-BD22-3D023CB6A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32048"/>
        <c:axId val="604338448"/>
      </c:scatterChart>
      <c:valAx>
        <c:axId val="60433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Rating</a:t>
                </a:r>
              </a:p>
            </c:rich>
          </c:tx>
          <c:overlay val="0"/>
        </c:title>
        <c:numFmt formatCode="#,##0.00;\-#,##0.00" sourceLinked="1"/>
        <c:majorTickMark val="out"/>
        <c:minorTickMark val="none"/>
        <c:tickLblPos val="nextTo"/>
        <c:crossAx val="604338448"/>
        <c:crosses val="autoZero"/>
        <c:crossBetween val="midCat"/>
      </c:valAx>
      <c:valAx>
        <c:axId val="60433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4332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266700</xdr:colOff>
      <xdr:row>26</xdr:row>
      <xdr:rowOff>114300</xdr:rowOff>
    </xdr:from>
    <xdr:to>
      <xdr:col>32</xdr:col>
      <xdr:colOff>121920</xdr:colOff>
      <xdr:row>40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9FAEF-878A-45B4-AC52-12F910C1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27</xdr:row>
      <xdr:rowOff>22860</xdr:rowOff>
    </xdr:from>
    <xdr:to>
      <xdr:col>17</xdr:col>
      <xdr:colOff>266700</xdr:colOff>
      <xdr:row>40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CD95E-BD6B-4E63-A3B1-16FF5CD2F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525780</xdr:colOff>
      <xdr:row>26</xdr:row>
      <xdr:rowOff>182880</xdr:rowOff>
    </xdr:from>
    <xdr:to>
      <xdr:col>24</xdr:col>
      <xdr:colOff>243840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10896D-B80F-4827-89CD-519AC4542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60960</xdr:colOff>
      <xdr:row>43</xdr:row>
      <xdr:rowOff>160020</xdr:rowOff>
    </xdr:from>
    <xdr:to>
      <xdr:col>32</xdr:col>
      <xdr:colOff>22860</xdr:colOff>
      <xdr:row>60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F1521A-DA9F-424C-8C54-84ACE958B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167641</xdr:colOff>
      <xdr:row>43</xdr:row>
      <xdr:rowOff>182880</xdr:rowOff>
    </xdr:from>
    <xdr:to>
      <xdr:col>17</xdr:col>
      <xdr:colOff>205741</xdr:colOff>
      <xdr:row>60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218690-F9A1-4610-846B-156BC3E88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601980</xdr:colOff>
      <xdr:row>44</xdr:row>
      <xdr:rowOff>38100</xdr:rowOff>
    </xdr:from>
    <xdr:to>
      <xdr:col>24</xdr:col>
      <xdr:colOff>373380</xdr:colOff>
      <xdr:row>60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19ABB4-1CC7-4903-83EB-0B26C617C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83820</xdr:colOff>
      <xdr:row>56</xdr:row>
      <xdr:rowOff>53340</xdr:rowOff>
    </xdr:from>
    <xdr:to>
      <xdr:col>9</xdr:col>
      <xdr:colOff>205741</xdr:colOff>
      <xdr:row>66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D4CCDC-A9FE-4C7B-81E4-93F240AC5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304800</xdr:colOff>
      <xdr:row>36</xdr:row>
      <xdr:rowOff>175260</xdr:rowOff>
    </xdr:from>
    <xdr:to>
      <xdr:col>30</xdr:col>
      <xdr:colOff>304800</xdr:colOff>
      <xdr:row>46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63B30-B150-44C2-B164-0E86C9B3E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182880</xdr:colOff>
      <xdr:row>37</xdr:row>
      <xdr:rowOff>22860</xdr:rowOff>
    </xdr:from>
    <xdr:to>
      <xdr:col>23</xdr:col>
      <xdr:colOff>182880</xdr:colOff>
      <xdr:row>47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972763-1D1D-406C-8C02-F5D4C5AD1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</xdr:colOff>
      <xdr:row>36</xdr:row>
      <xdr:rowOff>175260</xdr:rowOff>
    </xdr:from>
    <xdr:to>
      <xdr:col>16</xdr:col>
      <xdr:colOff>22860</xdr:colOff>
      <xdr:row>46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786A47-156B-4C5B-A898-FE5277474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304800</xdr:colOff>
      <xdr:row>52</xdr:row>
      <xdr:rowOff>60960</xdr:rowOff>
    </xdr:from>
    <xdr:to>
      <xdr:col>30</xdr:col>
      <xdr:colOff>533400</xdr:colOff>
      <xdr:row>68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01032C-5AD6-4897-B195-6F697B52F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487680</xdr:colOff>
      <xdr:row>52</xdr:row>
      <xdr:rowOff>7620</xdr:rowOff>
    </xdr:from>
    <xdr:to>
      <xdr:col>23</xdr:col>
      <xdr:colOff>76200</xdr:colOff>
      <xdr:row>67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B9B542-8B5A-4DC8-97E5-8A8CBEDD3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52</xdr:row>
      <xdr:rowOff>7620</xdr:rowOff>
    </xdr:from>
    <xdr:to>
      <xdr:col>16</xdr:col>
      <xdr:colOff>449580</xdr:colOff>
      <xdr:row>68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3D796A-C3B0-4569-B487-2BE14E31E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91440</xdr:colOff>
      <xdr:row>57</xdr:row>
      <xdr:rowOff>106680</xdr:rowOff>
    </xdr:from>
    <xdr:to>
      <xdr:col>9</xdr:col>
      <xdr:colOff>403860</xdr:colOff>
      <xdr:row>67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813745-852F-4F89-A719-7745D4058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47</xdr:row>
      <xdr:rowOff>152400</xdr:rowOff>
    </xdr:from>
    <xdr:to>
      <xdr:col>8</xdr:col>
      <xdr:colOff>68580</xdr:colOff>
      <xdr:row>65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987D2-C275-4AB9-9CF8-2C70C39F3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990600</xdr:colOff>
      <xdr:row>48</xdr:row>
      <xdr:rowOff>68580</xdr:rowOff>
    </xdr:from>
    <xdr:to>
      <xdr:col>18</xdr:col>
      <xdr:colOff>426720</xdr:colOff>
      <xdr:row>66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846D0E-B34B-47A8-B734-D6FB8CB64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25</xdr:row>
      <xdr:rowOff>38100</xdr:rowOff>
    </xdr:from>
    <xdr:to>
      <xdr:col>8</xdr:col>
      <xdr:colOff>396240</xdr:colOff>
      <xdr:row>45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F8C933-E274-4B64-8EDF-6311E51ED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411480</xdr:colOff>
      <xdr:row>26</xdr:row>
      <xdr:rowOff>167640</xdr:rowOff>
    </xdr:from>
    <xdr:to>
      <xdr:col>19</xdr:col>
      <xdr:colOff>472440</xdr:colOff>
      <xdr:row>47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8F788E-E647-4FAA-ACED-AD67B31AB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13</xdr:col>
      <xdr:colOff>160020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AA9F4-30D0-498E-95EE-7BDFCC986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</xdr:colOff>
      <xdr:row>51</xdr:row>
      <xdr:rowOff>76200</xdr:rowOff>
    </xdr:from>
    <xdr:to>
      <xdr:col>11</xdr:col>
      <xdr:colOff>365760</xdr:colOff>
      <xdr:row>68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F0998B-F38B-400B-B1BC-7B59B1F9F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58</xdr:row>
      <xdr:rowOff>15240</xdr:rowOff>
    </xdr:from>
    <xdr:to>
      <xdr:col>11</xdr:col>
      <xdr:colOff>487680</xdr:colOff>
      <xdr:row>196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5DC56-E61F-4AA0-926D-FF5F8C81C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708660</xdr:colOff>
      <xdr:row>197</xdr:row>
      <xdr:rowOff>144780</xdr:rowOff>
    </xdr:from>
    <xdr:to>
      <xdr:col>8</xdr:col>
      <xdr:colOff>304800</xdr:colOff>
      <xdr:row>216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A1D385-68F2-45CC-87AF-5EDB438DD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784C-6E24-48EA-98AA-F384CEF1F164}">
  <sheetPr>
    <tabColor rgb="FFF8696B"/>
  </sheetPr>
  <dimension ref="A1:J55"/>
  <sheetViews>
    <sheetView tabSelected="1" zoomScale="94" workbookViewId="0">
      <pane ySplit="1" topLeftCell="A14" activePane="bottomLeft" state="frozen"/>
      <selection pane="bottomLeft" activeCell="J15" sqref="J15"/>
    </sheetView>
  </sheetViews>
  <sheetFormatPr defaultRowHeight="14.4" x14ac:dyDescent="0.3"/>
  <cols>
    <col min="2" max="2" width="14.33203125" customWidth="1"/>
    <col min="3" max="3" width="15.5546875" customWidth="1"/>
    <col min="4" max="4" width="14.21875" customWidth="1"/>
    <col min="5" max="5" width="14.44140625" customWidth="1"/>
    <col min="6" max="6" width="15.21875" customWidth="1"/>
    <col min="7" max="7" width="12.6640625" bestFit="1" customWidth="1"/>
    <col min="8" max="8" width="12" bestFit="1" customWidth="1"/>
    <col min="9" max="9" width="12.6640625" bestFit="1" customWidth="1"/>
    <col min="10" max="10" width="12.109375" bestFit="1" customWidth="1"/>
  </cols>
  <sheetData>
    <row r="1" spans="1:6" ht="15" thickBot="1" x14ac:dyDescent="0.35">
      <c r="A1" s="26" t="s">
        <v>11</v>
      </c>
    </row>
    <row r="2" spans="1:6" x14ac:dyDescent="0.3">
      <c r="B2" s="47"/>
      <c r="C2" s="100" t="s">
        <v>64</v>
      </c>
      <c r="D2" s="110" t="s">
        <v>63</v>
      </c>
      <c r="E2" s="110"/>
      <c r="F2" s="48"/>
    </row>
    <row r="3" spans="1:6" ht="28.8" x14ac:dyDescent="0.3">
      <c r="B3" s="49" t="s">
        <v>0</v>
      </c>
      <c r="C3" s="18" t="s">
        <v>42</v>
      </c>
      <c r="D3" s="30" t="s">
        <v>15</v>
      </c>
      <c r="E3" s="68" t="s">
        <v>93</v>
      </c>
      <c r="F3" s="69" t="s">
        <v>60</v>
      </c>
    </row>
    <row r="4" spans="1:6" x14ac:dyDescent="0.3">
      <c r="B4" s="50">
        <v>44164</v>
      </c>
      <c r="C4" s="51">
        <f>TweetPolarity!B31</f>
        <v>4.6992750030750194E-2</v>
      </c>
      <c r="D4" s="52">
        <f>ReviewSummary!C17</f>
        <v>1</v>
      </c>
      <c r="E4" s="53">
        <f>ReviewSummary!O17</f>
        <v>-1</v>
      </c>
      <c r="F4" s="77">
        <f>F5</f>
        <v>49.66</v>
      </c>
    </row>
    <row r="5" spans="1:6" x14ac:dyDescent="0.3">
      <c r="B5" s="50">
        <v>44165</v>
      </c>
      <c r="C5" s="51">
        <f>TweetPolarity!B32</f>
        <v>7.8808753359185579E-2</v>
      </c>
      <c r="D5" s="52">
        <f>ReviewSummary!C18</f>
        <v>1.2</v>
      </c>
      <c r="E5" s="53">
        <f>ReviewSummary!O18</f>
        <v>0.4</v>
      </c>
      <c r="F5" s="78">
        <f>TweetPolarity!C32</f>
        <v>49.66</v>
      </c>
    </row>
    <row r="6" spans="1:6" x14ac:dyDescent="0.3">
      <c r="B6" s="50">
        <v>44166</v>
      </c>
      <c r="C6" s="51">
        <f>TweetPolarity!B33</f>
        <v>6.9681516716074976E-2</v>
      </c>
      <c r="D6" s="52">
        <f>ReviewSummary!C19</f>
        <v>1.3333333333333333</v>
      </c>
      <c r="E6" s="53">
        <f>ReviewSummary!O19</f>
        <v>-0.66666666666666663</v>
      </c>
      <c r="F6" s="78">
        <f>TweetPolarity!C33</f>
        <v>49.630001</v>
      </c>
    </row>
    <row r="7" spans="1:6" x14ac:dyDescent="0.3">
      <c r="B7" s="50">
        <v>44167</v>
      </c>
      <c r="C7" s="51">
        <f>TweetPolarity!B34</f>
        <v>4.7753409617673361E-2</v>
      </c>
      <c r="D7" s="52">
        <f>ReviewSummary!C20</f>
        <v>1.1666666666666667</v>
      </c>
      <c r="E7" s="53">
        <f>ReviewSummary!O20</f>
        <v>-0.33333333333333331</v>
      </c>
      <c r="F7" s="78">
        <f>TweetPolarity!C34</f>
        <v>53.09</v>
      </c>
    </row>
    <row r="8" spans="1:6" x14ac:dyDescent="0.3">
      <c r="B8" s="50">
        <v>44168</v>
      </c>
      <c r="C8" s="51">
        <f>TweetPolarity!B35</f>
        <v>5.1221423082929561E-2</v>
      </c>
      <c r="D8" s="52">
        <f>ReviewSummary!C21</f>
        <v>1.5</v>
      </c>
      <c r="E8" s="53">
        <f>ReviewSummary!O21</f>
        <v>1.3333333333333333</v>
      </c>
      <c r="F8" s="78">
        <f>TweetPolarity!C35</f>
        <v>52.52</v>
      </c>
    </row>
    <row r="9" spans="1:6" x14ac:dyDescent="0.3">
      <c r="B9" s="50">
        <v>44169</v>
      </c>
      <c r="C9" s="51">
        <f>TweetPolarity!B36</f>
        <v>5.5442783156003095E-2</v>
      </c>
      <c r="D9" s="52">
        <f>ReviewSummary!C22</f>
        <v>1.1666666666666667</v>
      </c>
      <c r="E9" s="53">
        <f>ReviewSummary!O22</f>
        <v>-0.33333333333333331</v>
      </c>
      <c r="F9" s="78">
        <f>TweetPolarity!C36</f>
        <v>54.860000999999997</v>
      </c>
    </row>
    <row r="10" spans="1:6" x14ac:dyDescent="0.3">
      <c r="B10" s="50">
        <v>44170</v>
      </c>
      <c r="C10" s="51">
        <f>TweetPolarity!B37</f>
        <v>6.7893631618740805E-2</v>
      </c>
      <c r="D10" s="52">
        <f>ReviewSummary!C23</f>
        <v>1</v>
      </c>
      <c r="E10" s="53">
        <f>ReviewSummary!O23</f>
        <v>-0.1111111111111111</v>
      </c>
      <c r="F10" s="77">
        <f>F9</f>
        <v>54.860000999999997</v>
      </c>
    </row>
    <row r="11" spans="1:6" x14ac:dyDescent="0.3">
      <c r="B11" s="50">
        <v>44171</v>
      </c>
      <c r="C11" s="51">
        <f>TweetPolarity!B38</f>
        <v>2.3153119889004769E-2</v>
      </c>
      <c r="D11" s="52">
        <f>ReviewSummary!C24</f>
        <v>1</v>
      </c>
      <c r="E11" s="53">
        <f>ReviewSummary!O24</f>
        <v>0.66666666666666663</v>
      </c>
      <c r="F11" s="77">
        <f>F12</f>
        <v>53.799999</v>
      </c>
    </row>
    <row r="12" spans="1:6" x14ac:dyDescent="0.3">
      <c r="B12" s="50">
        <v>44172</v>
      </c>
      <c r="C12" s="51">
        <f>TweetPolarity!B39</f>
        <v>5.5267716055211177E-2</v>
      </c>
      <c r="D12" s="52">
        <f>ReviewSummary!C25</f>
        <v>2.3333333333333335</v>
      </c>
      <c r="E12" s="53">
        <f>ReviewSummary!O25</f>
        <v>3.3333333333333335</v>
      </c>
      <c r="F12" s="78">
        <f>TweetPolarity!C39</f>
        <v>53.799999</v>
      </c>
    </row>
    <row r="13" spans="1:6" x14ac:dyDescent="0.3">
      <c r="B13" s="50">
        <v>44173</v>
      </c>
      <c r="C13" s="51">
        <f>TweetPolarity!B40</f>
        <v>6.8688224263340703E-2</v>
      </c>
      <c r="D13" s="52">
        <f>ReviewSummary!C26</f>
        <v>2.2000000000000002</v>
      </c>
      <c r="E13" s="53">
        <f>ReviewSummary!O26</f>
        <v>-0.4</v>
      </c>
      <c r="F13" s="78">
        <f>TweetPolarity!C40</f>
        <v>53.009998000000003</v>
      </c>
    </row>
    <row r="14" spans="1:6" ht="15" thickBot="1" x14ac:dyDescent="0.35">
      <c r="B14" s="54" t="s">
        <v>36</v>
      </c>
      <c r="C14" s="17">
        <f>AVERAGE(C4:C13)</f>
        <v>5.6490332778891414E-2</v>
      </c>
      <c r="D14" s="46">
        <f>AVERAGE(D4:D13)</f>
        <v>1.3900000000000001</v>
      </c>
      <c r="E14" s="46">
        <f>AVERAGE(E4:E13)</f>
        <v>0.28888888888888892</v>
      </c>
      <c r="F14" s="55"/>
    </row>
    <row r="15" spans="1:6" ht="15" thickTop="1" x14ac:dyDescent="0.3">
      <c r="B15" s="54"/>
      <c r="C15" s="65"/>
      <c r="D15" s="66"/>
      <c r="E15" s="66"/>
      <c r="F15" s="55"/>
    </row>
    <row r="16" spans="1:6" ht="15" thickBot="1" x14ac:dyDescent="0.35">
      <c r="B16" s="67"/>
      <c r="C16" s="56" t="s">
        <v>91</v>
      </c>
      <c r="D16" s="56"/>
      <c r="E16" s="56"/>
      <c r="F16" s="57"/>
    </row>
    <row r="19" spans="2:8" ht="15" thickBot="1" x14ac:dyDescent="0.35"/>
    <row r="20" spans="2:8" x14ac:dyDescent="0.3">
      <c r="B20" s="111" t="s">
        <v>92</v>
      </c>
      <c r="C20" s="112"/>
      <c r="D20" s="112"/>
      <c r="E20" s="112"/>
      <c r="F20" s="112"/>
      <c r="G20" s="112"/>
      <c r="H20" s="113"/>
    </row>
    <row r="21" spans="2:8" ht="15" thickBot="1" x14ac:dyDescent="0.35">
      <c r="B21" s="83"/>
      <c r="C21" s="84"/>
      <c r="D21" s="84"/>
      <c r="E21" s="84"/>
      <c r="F21" s="84"/>
      <c r="G21" s="84"/>
      <c r="H21" s="85"/>
    </row>
    <row r="22" spans="2:8" x14ac:dyDescent="0.3">
      <c r="B22" s="86" t="s">
        <v>65</v>
      </c>
      <c r="C22" s="87"/>
      <c r="D22" s="84"/>
      <c r="E22" s="84"/>
      <c r="F22" s="84"/>
      <c r="G22" s="84"/>
      <c r="H22" s="85"/>
    </row>
    <row r="23" spans="2:8" x14ac:dyDescent="0.3">
      <c r="B23" s="88" t="s">
        <v>66</v>
      </c>
      <c r="C23" s="89">
        <v>0.42023569294061547</v>
      </c>
      <c r="D23" s="84"/>
      <c r="E23" s="84"/>
      <c r="F23" s="84"/>
      <c r="G23" s="84"/>
      <c r="H23" s="85"/>
    </row>
    <row r="24" spans="2:8" x14ac:dyDescent="0.3">
      <c r="B24" s="81" t="s">
        <v>67</v>
      </c>
      <c r="C24" s="74">
        <v>0.17659803762127926</v>
      </c>
      <c r="D24" s="84"/>
      <c r="E24" s="84"/>
      <c r="F24" s="84"/>
      <c r="G24" s="84"/>
      <c r="H24" s="85"/>
    </row>
    <row r="25" spans="2:8" x14ac:dyDescent="0.3">
      <c r="B25" s="88" t="s">
        <v>68</v>
      </c>
      <c r="C25" s="89">
        <v>-0.23510294356808112</v>
      </c>
      <c r="D25" s="84"/>
      <c r="E25" s="84"/>
      <c r="F25" s="84"/>
      <c r="G25" s="84"/>
      <c r="H25" s="85"/>
    </row>
    <row r="26" spans="2:8" x14ac:dyDescent="0.3">
      <c r="B26" s="88" t="s">
        <v>69</v>
      </c>
      <c r="C26" s="89">
        <v>2.3280894282862357</v>
      </c>
      <c r="D26" s="84"/>
      <c r="E26" s="84"/>
      <c r="F26" s="84"/>
      <c r="G26" s="84"/>
      <c r="H26" s="85"/>
    </row>
    <row r="27" spans="2:8" ht="15" thickBot="1" x14ac:dyDescent="0.35">
      <c r="B27" s="90" t="s">
        <v>70</v>
      </c>
      <c r="C27" s="91">
        <v>10</v>
      </c>
      <c r="D27" s="84"/>
      <c r="E27" s="84"/>
      <c r="F27" s="84"/>
      <c r="G27" s="84"/>
      <c r="H27" s="85"/>
    </row>
    <row r="28" spans="2:8" x14ac:dyDescent="0.3">
      <c r="B28" s="83"/>
      <c r="C28" s="84"/>
      <c r="D28" s="84"/>
      <c r="E28" s="84"/>
      <c r="F28" s="84"/>
      <c r="G28" s="84"/>
      <c r="H28" s="85"/>
    </row>
    <row r="29" spans="2:8" ht="15" thickBot="1" x14ac:dyDescent="0.35">
      <c r="B29" s="83" t="s">
        <v>71</v>
      </c>
      <c r="C29" s="84"/>
      <c r="D29" s="84"/>
      <c r="E29" s="84"/>
      <c r="F29" s="84"/>
      <c r="G29" s="84"/>
      <c r="H29" s="85"/>
    </row>
    <row r="30" spans="2:8" x14ac:dyDescent="0.3">
      <c r="B30" s="92"/>
      <c r="C30" s="93" t="s">
        <v>75</v>
      </c>
      <c r="D30" s="93" t="s">
        <v>76</v>
      </c>
      <c r="E30" s="93" t="s">
        <v>77</v>
      </c>
      <c r="F30" s="93" t="s">
        <v>78</v>
      </c>
      <c r="G30" s="93" t="s">
        <v>79</v>
      </c>
      <c r="H30" s="85"/>
    </row>
    <row r="31" spans="2:8" x14ac:dyDescent="0.3">
      <c r="B31" s="88" t="s">
        <v>72</v>
      </c>
      <c r="C31" s="89">
        <v>3</v>
      </c>
      <c r="D31" s="89">
        <v>6.9746841214201254</v>
      </c>
      <c r="E31" s="89">
        <v>2.3248947071400416</v>
      </c>
      <c r="F31" s="89">
        <v>0.42894733238455318</v>
      </c>
      <c r="G31" s="89">
        <v>0.7397850161194891</v>
      </c>
      <c r="H31" s="85"/>
    </row>
    <row r="32" spans="2:8" x14ac:dyDescent="0.3">
      <c r="B32" s="88" t="s">
        <v>73</v>
      </c>
      <c r="C32" s="89">
        <v>6</v>
      </c>
      <c r="D32" s="89">
        <v>32.520002316588787</v>
      </c>
      <c r="E32" s="89">
        <v>5.4200003860981312</v>
      </c>
      <c r="F32" s="89"/>
      <c r="G32" s="89"/>
      <c r="H32" s="85"/>
    </row>
    <row r="33" spans="2:10" ht="15" thickBot="1" x14ac:dyDescent="0.35">
      <c r="B33" s="90" t="s">
        <v>13</v>
      </c>
      <c r="C33" s="91">
        <v>9</v>
      </c>
      <c r="D33" s="91">
        <v>39.494686438008912</v>
      </c>
      <c r="E33" s="91"/>
      <c r="F33" s="91"/>
      <c r="G33" s="91"/>
      <c r="H33" s="85"/>
    </row>
    <row r="34" spans="2:10" ht="15" thickBot="1" x14ac:dyDescent="0.35">
      <c r="B34" s="83"/>
      <c r="C34" s="84"/>
      <c r="D34" s="84"/>
      <c r="E34" s="84"/>
      <c r="F34" s="84"/>
      <c r="G34" s="84"/>
      <c r="H34" s="85"/>
    </row>
    <row r="35" spans="2:10" x14ac:dyDescent="0.3">
      <c r="B35" s="80"/>
      <c r="C35" s="73" t="s">
        <v>80</v>
      </c>
      <c r="D35" s="93" t="s">
        <v>69</v>
      </c>
      <c r="E35" s="93" t="s">
        <v>81</v>
      </c>
      <c r="F35" s="93" t="s">
        <v>82</v>
      </c>
      <c r="G35" s="93" t="s">
        <v>83</v>
      </c>
      <c r="H35" s="94" t="s">
        <v>84</v>
      </c>
      <c r="I35" s="76"/>
      <c r="J35" s="76"/>
    </row>
    <row r="36" spans="2:10" x14ac:dyDescent="0.3">
      <c r="B36" s="81" t="s">
        <v>74</v>
      </c>
      <c r="C36" s="74">
        <v>54.070205670781192</v>
      </c>
      <c r="D36" s="89">
        <v>3.304969081361973</v>
      </c>
      <c r="E36" s="89">
        <v>16.360275796740265</v>
      </c>
      <c r="F36" s="89">
        <v>3.321083543636491E-6</v>
      </c>
      <c r="G36" s="89">
        <v>45.983237657928875</v>
      </c>
      <c r="H36" s="95">
        <v>62.157173683633509</v>
      </c>
      <c r="I36" s="70"/>
      <c r="J36" s="70"/>
    </row>
    <row r="37" spans="2:10" x14ac:dyDescent="0.3">
      <c r="B37" s="81" t="s">
        <v>42</v>
      </c>
      <c r="C37" s="74">
        <v>-41.313364687596021</v>
      </c>
      <c r="D37" s="89">
        <v>54.561135969945951</v>
      </c>
      <c r="E37" s="89">
        <v>-0.75719399812996502</v>
      </c>
      <c r="F37" s="89">
        <v>0.47760517329135377</v>
      </c>
      <c r="G37" s="89">
        <v>-174.81965490438887</v>
      </c>
      <c r="H37" s="95">
        <v>92.192925529196827</v>
      </c>
      <c r="I37" s="70"/>
      <c r="J37" s="70"/>
    </row>
    <row r="38" spans="2:10" x14ac:dyDescent="0.3">
      <c r="B38" s="81" t="s">
        <v>15</v>
      </c>
      <c r="C38" s="74">
        <v>0.47275485898657915</v>
      </c>
      <c r="D38" s="89">
        <v>2.1493758738548521</v>
      </c>
      <c r="E38" s="89">
        <v>0.21994983043087066</v>
      </c>
      <c r="F38" s="89">
        <v>0.83320269394447877</v>
      </c>
      <c r="G38" s="89">
        <v>-4.7865784393139341</v>
      </c>
      <c r="H38" s="95">
        <v>5.7320881572870919</v>
      </c>
      <c r="I38" s="70"/>
      <c r="J38" s="70"/>
    </row>
    <row r="39" spans="2:10" ht="15" thickBot="1" x14ac:dyDescent="0.35">
      <c r="B39" s="82" t="s">
        <v>62</v>
      </c>
      <c r="C39" s="75">
        <v>0.33047548146511274</v>
      </c>
      <c r="D39" s="91">
        <v>0.81035068821742506</v>
      </c>
      <c r="E39" s="91">
        <v>0.4078178574662269</v>
      </c>
      <c r="F39" s="91">
        <v>0.69756026911094726</v>
      </c>
      <c r="G39" s="91">
        <v>-1.652381221117587</v>
      </c>
      <c r="H39" s="96">
        <v>2.3133321840478125</v>
      </c>
      <c r="I39" s="70"/>
      <c r="J39" s="70"/>
    </row>
    <row r="40" spans="2:10" ht="15" thickBot="1" x14ac:dyDescent="0.35">
      <c r="B40" s="97"/>
      <c r="C40" s="98"/>
      <c r="D40" s="98"/>
      <c r="E40" s="98"/>
      <c r="F40" s="98"/>
      <c r="G40" s="98"/>
      <c r="H40" s="99"/>
    </row>
    <row r="43" spans="2:10" x14ac:dyDescent="0.3">
      <c r="B43" t="s">
        <v>85</v>
      </c>
      <c r="F43" t="s">
        <v>89</v>
      </c>
    </row>
    <row r="44" spans="2:10" ht="15" thickBot="1" x14ac:dyDescent="0.35"/>
    <row r="45" spans="2:10" x14ac:dyDescent="0.3">
      <c r="B45" s="72" t="s">
        <v>86</v>
      </c>
      <c r="C45" s="72" t="s">
        <v>87</v>
      </c>
      <c r="D45" s="72" t="s">
        <v>88</v>
      </c>
      <c r="F45" s="72" t="s">
        <v>90</v>
      </c>
      <c r="G45" s="72" t="s">
        <v>60</v>
      </c>
    </row>
    <row r="46" spans="2:10" x14ac:dyDescent="0.3">
      <c r="B46" s="70">
        <v>1</v>
      </c>
      <c r="C46" s="70">
        <v>52.271056428609235</v>
      </c>
      <c r="D46" s="70">
        <v>-2.6110564286092384</v>
      </c>
      <c r="F46" s="70">
        <v>5</v>
      </c>
      <c r="G46" s="70">
        <v>49.630001</v>
      </c>
    </row>
    <row r="47" spans="2:10" x14ac:dyDescent="0.3">
      <c r="B47" s="70">
        <v>2</v>
      </c>
      <c r="C47" s="70">
        <v>51.513846926048288</v>
      </c>
      <c r="D47" s="70">
        <v>-1.8538469260482913</v>
      </c>
      <c r="F47" s="70">
        <v>15</v>
      </c>
      <c r="G47" s="70">
        <v>49.66</v>
      </c>
    </row>
    <row r="48" spans="2:10" x14ac:dyDescent="0.3">
      <c r="B48" s="70">
        <v>3</v>
      </c>
      <c r="C48" s="70">
        <v>51.601450583043864</v>
      </c>
      <c r="D48" s="70">
        <v>-1.9714495830438636</v>
      </c>
      <c r="F48" s="70">
        <v>25</v>
      </c>
      <c r="G48" s="70">
        <v>49.66</v>
      </c>
    </row>
    <row r="49" spans="2:7" x14ac:dyDescent="0.3">
      <c r="B49" s="70">
        <v>4</v>
      </c>
      <c r="C49" s="70">
        <v>52.538740485832733</v>
      </c>
      <c r="D49" s="70">
        <v>0.55125951416727048</v>
      </c>
      <c r="F49" s="70">
        <v>35</v>
      </c>
      <c r="G49" s="70">
        <v>52.52</v>
      </c>
    </row>
    <row r="50" spans="2:7" x14ac:dyDescent="0.3">
      <c r="B50" s="70">
        <v>5</v>
      </c>
      <c r="C50" s="70">
        <v>53.103842602905161</v>
      </c>
      <c r="D50" s="70">
        <v>-0.58384260290515755</v>
      </c>
      <c r="F50" s="70">
        <v>45</v>
      </c>
      <c r="G50" s="70">
        <v>53.009998000000003</v>
      </c>
    </row>
    <row r="51" spans="2:7" x14ac:dyDescent="0.3">
      <c r="B51" s="70">
        <v>6</v>
      </c>
      <c r="C51" s="70">
        <v>52.221066592624567</v>
      </c>
      <c r="D51" s="70">
        <v>2.6389344073754302</v>
      </c>
      <c r="F51" s="70">
        <v>55</v>
      </c>
      <c r="G51" s="70">
        <v>53.09</v>
      </c>
    </row>
    <row r="52" spans="2:7" x14ac:dyDescent="0.3">
      <c r="B52" s="70">
        <v>7</v>
      </c>
      <c r="C52" s="70">
        <v>51.70132666879686</v>
      </c>
      <c r="D52" s="70">
        <v>3.1586743312031373</v>
      </c>
      <c r="F52" s="70">
        <v>65</v>
      </c>
      <c r="G52" s="70">
        <v>53.799999</v>
      </c>
    </row>
    <row r="53" spans="2:7" x14ac:dyDescent="0.3">
      <c r="B53" s="70">
        <v>8</v>
      </c>
      <c r="C53" s="70">
        <v>53.806744231781089</v>
      </c>
      <c r="D53" s="70">
        <v>-6.7452317810889895E-3</v>
      </c>
      <c r="F53" s="70">
        <v>75</v>
      </c>
      <c r="G53" s="70">
        <v>53.799999</v>
      </c>
    </row>
    <row r="54" spans="2:7" x14ac:dyDescent="0.3">
      <c r="B54" s="70">
        <v>9</v>
      </c>
      <c r="C54" s="70">
        <v>53.991589971127482</v>
      </c>
      <c r="D54" s="70">
        <v>-0.19159097112748213</v>
      </c>
      <c r="F54" s="70">
        <v>85</v>
      </c>
      <c r="G54" s="70">
        <v>54.860000999999997</v>
      </c>
    </row>
    <row r="55" spans="2:7" ht="15" thickBot="1" x14ac:dyDescent="0.35">
      <c r="B55" s="71">
        <v>10</v>
      </c>
      <c r="C55" s="71">
        <v>52.140334509230847</v>
      </c>
      <c r="D55" s="71">
        <v>0.86966349076915606</v>
      </c>
      <c r="F55" s="71">
        <v>95</v>
      </c>
      <c r="G55" s="71">
        <v>54.860000999999997</v>
      </c>
    </row>
  </sheetData>
  <sortState xmlns:xlrd2="http://schemas.microsoft.com/office/spreadsheetml/2017/richdata2" ref="G46:G55">
    <sortCondition ref="G46"/>
  </sortState>
  <mergeCells count="2">
    <mergeCell ref="D2:E2"/>
    <mergeCell ref="B20:H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35753-BA0E-4A1C-907C-40BF3CAB6377}">
  <sheetPr>
    <tabColor rgb="FFF8696B"/>
  </sheetPr>
  <dimension ref="A1:J55"/>
  <sheetViews>
    <sheetView workbookViewId="0">
      <pane ySplit="1" topLeftCell="A2" activePane="bottomLeft" state="frozen"/>
      <selection pane="bottomLeft" activeCell="F4" sqref="F4:F13"/>
    </sheetView>
  </sheetViews>
  <sheetFormatPr defaultRowHeight="14.4" x14ac:dyDescent="0.3"/>
  <cols>
    <col min="2" max="2" width="10.5546875" bestFit="1" customWidth="1"/>
    <col min="3" max="3" width="16.77734375" customWidth="1"/>
    <col min="4" max="4" width="13.21875" customWidth="1"/>
    <col min="5" max="5" width="13.88671875" customWidth="1"/>
    <col min="6" max="6" width="13.77734375" customWidth="1"/>
    <col min="7" max="7" width="11.33203125" customWidth="1"/>
    <col min="8" max="8" width="11" customWidth="1"/>
    <col min="9" max="10" width="12.6640625" bestFit="1" customWidth="1"/>
  </cols>
  <sheetData>
    <row r="1" spans="1:6" ht="15" thickBot="1" x14ac:dyDescent="0.35">
      <c r="A1" s="26" t="s">
        <v>12</v>
      </c>
    </row>
    <row r="2" spans="1:6" x14ac:dyDescent="0.3">
      <c r="B2" s="47"/>
      <c r="C2" s="101" t="s">
        <v>64</v>
      </c>
      <c r="D2" s="110" t="s">
        <v>63</v>
      </c>
      <c r="E2" s="110"/>
      <c r="F2" s="48"/>
    </row>
    <row r="3" spans="1:6" ht="28.8" x14ac:dyDescent="0.3">
      <c r="B3" s="49" t="s">
        <v>0</v>
      </c>
      <c r="C3" s="18" t="s">
        <v>42</v>
      </c>
      <c r="D3" s="30" t="s">
        <v>15</v>
      </c>
      <c r="E3" s="68" t="s">
        <v>93</v>
      </c>
      <c r="F3" s="69" t="s">
        <v>60</v>
      </c>
    </row>
    <row r="4" spans="1:6" x14ac:dyDescent="0.3">
      <c r="B4" s="50">
        <v>44164</v>
      </c>
      <c r="C4" s="51">
        <f>TweetPolarity!K31</f>
        <v>-3.7478892266126315E-2</v>
      </c>
      <c r="D4" s="52">
        <f>ReviewSummary!S17</f>
        <v>3.0833333333333335</v>
      </c>
      <c r="E4" s="53">
        <f>ReviewSummary!AE17</f>
        <v>0.33333333333333331</v>
      </c>
      <c r="F4" s="77">
        <f>F5</f>
        <v>38.169998</v>
      </c>
    </row>
    <row r="5" spans="1:6" x14ac:dyDescent="0.3">
      <c r="B5" s="50">
        <v>44165</v>
      </c>
      <c r="C5" s="51">
        <f>TweetPolarity!K32</f>
        <v>5.1203692351848996E-2</v>
      </c>
      <c r="D5" s="52">
        <f>ReviewSummary!S18</f>
        <v>3</v>
      </c>
      <c r="E5" s="53">
        <f>ReviewSummary!AE18</f>
        <v>0.44444444444444442</v>
      </c>
      <c r="F5" s="78">
        <f>TweetPolarity!L32</f>
        <v>38.169998</v>
      </c>
    </row>
    <row r="6" spans="1:6" x14ac:dyDescent="0.3">
      <c r="B6" s="50">
        <v>44166</v>
      </c>
      <c r="C6" s="51">
        <f>TweetPolarity!K33</f>
        <v>7.0030146368398646E-2</v>
      </c>
      <c r="D6" s="52">
        <f>ReviewSummary!S19</f>
        <v>3.7391304347826089</v>
      </c>
      <c r="E6" s="53">
        <f>ReviewSummary!AE19</f>
        <v>1.0434782608695652</v>
      </c>
      <c r="F6" s="78">
        <f>TweetPolarity!L33</f>
        <v>39.610000999999997</v>
      </c>
    </row>
    <row r="7" spans="1:6" x14ac:dyDescent="0.3">
      <c r="B7" s="50">
        <v>44167</v>
      </c>
      <c r="C7" s="51">
        <f>TweetPolarity!K34</f>
        <v>4.0132236471745714E-2</v>
      </c>
      <c r="D7" s="52">
        <f>ReviewSummary!S20</f>
        <v>3.6956521739130435</v>
      </c>
      <c r="E7" s="53">
        <f>ReviewSummary!AE20</f>
        <v>0.43478260869565216</v>
      </c>
      <c r="F7" s="78">
        <f>TweetPolarity!L34</f>
        <v>43.400002000000001</v>
      </c>
    </row>
    <row r="8" spans="1:6" x14ac:dyDescent="0.3">
      <c r="B8" s="50">
        <v>44168</v>
      </c>
      <c r="C8" s="51">
        <f>TweetPolarity!K35</f>
        <v>3.2453590546989465E-2</v>
      </c>
      <c r="D8" s="52">
        <f>ReviewSummary!S21</f>
        <v>4.6500000000000004</v>
      </c>
      <c r="E8" s="53">
        <f>ReviewSummary!AE21</f>
        <v>1.2</v>
      </c>
      <c r="F8" s="78">
        <f>TweetPolarity!L35</f>
        <v>43.099997999999999</v>
      </c>
    </row>
    <row r="9" spans="1:6" x14ac:dyDescent="0.3">
      <c r="B9" s="50">
        <v>44169</v>
      </c>
      <c r="C9" s="51">
        <f>TweetPolarity!K36</f>
        <v>3.4328353436150885E-2</v>
      </c>
      <c r="D9" s="52">
        <f>ReviewSummary!S22</f>
        <v>4.1363636363636367</v>
      </c>
      <c r="E9" s="53">
        <f>ReviewSummary!AE22</f>
        <v>0.90909090909090906</v>
      </c>
      <c r="F9" s="78">
        <f>TweetPolarity!L36</f>
        <v>46.099997999999999</v>
      </c>
    </row>
    <row r="10" spans="1:6" x14ac:dyDescent="0.3">
      <c r="B10" s="50">
        <v>44170</v>
      </c>
      <c r="C10" s="51">
        <f>TweetPolarity!K37</f>
        <v>1.3862813018846891E-2</v>
      </c>
      <c r="D10" s="52">
        <f>ReviewSummary!S23</f>
        <v>3.875</v>
      </c>
      <c r="E10" s="53">
        <f>ReviewSummary!AE23</f>
        <v>0.66666666666666663</v>
      </c>
      <c r="F10" s="77">
        <f>F9</f>
        <v>46.099997999999999</v>
      </c>
    </row>
    <row r="11" spans="1:6" x14ac:dyDescent="0.3">
      <c r="B11" s="50">
        <v>44171</v>
      </c>
      <c r="C11" s="51">
        <f>TweetPolarity!K38</f>
        <v>-7.071081503974435E-3</v>
      </c>
      <c r="D11" s="52">
        <f>ReviewSummary!S24</f>
        <v>4</v>
      </c>
      <c r="E11" s="53">
        <f>ReviewSummary!AE24</f>
        <v>0.625</v>
      </c>
      <c r="F11" s="77">
        <f>F12</f>
        <v>46.555</v>
      </c>
    </row>
    <row r="12" spans="1:6" x14ac:dyDescent="0.3">
      <c r="B12" s="50">
        <v>44172</v>
      </c>
      <c r="C12" s="51">
        <f>TweetPolarity!K39</f>
        <v>2.8137440198529623E-2</v>
      </c>
      <c r="D12" s="52">
        <f>ReviewSummary!S25</f>
        <v>3.3076923076923075</v>
      </c>
      <c r="E12" s="53">
        <f>ReviewSummary!AE25</f>
        <v>0.38461538461538464</v>
      </c>
      <c r="F12" s="78">
        <f>TweetPolarity!L39</f>
        <v>46.555</v>
      </c>
    </row>
    <row r="13" spans="1:6" x14ac:dyDescent="0.3">
      <c r="B13" s="50">
        <v>44173</v>
      </c>
      <c r="C13" s="51">
        <f>TweetPolarity!K40</f>
        <v>2.338184170518175E-2</v>
      </c>
      <c r="D13" s="52">
        <f>ReviewSummary!S26</f>
        <v>3.7777777777777777</v>
      </c>
      <c r="E13" s="53">
        <f>ReviewSummary!AE26</f>
        <v>0.55555555555555558</v>
      </c>
      <c r="F13" s="78">
        <f>TweetPolarity!L40</f>
        <v>46.52</v>
      </c>
    </row>
    <row r="14" spans="1:6" ht="15" thickBot="1" x14ac:dyDescent="0.35">
      <c r="B14" s="54" t="s">
        <v>36</v>
      </c>
      <c r="C14" s="17">
        <f>AVERAGE(C4:C13)</f>
        <v>2.4898014032759125E-2</v>
      </c>
      <c r="D14" s="46">
        <f>AVERAGE(D4:D13)</f>
        <v>3.7264949663862708</v>
      </c>
      <c r="E14" s="46">
        <f>AVERAGE(E4:E13)</f>
        <v>0.6596967163271511</v>
      </c>
      <c r="F14" s="55"/>
    </row>
    <row r="15" spans="1:6" ht="15" thickTop="1" x14ac:dyDescent="0.3">
      <c r="B15" s="54"/>
      <c r="C15" s="65"/>
      <c r="D15" s="66"/>
      <c r="E15" s="66"/>
      <c r="F15" s="55"/>
    </row>
    <row r="16" spans="1:6" ht="15" thickBot="1" x14ac:dyDescent="0.35">
      <c r="B16" s="67"/>
      <c r="C16" s="56" t="s">
        <v>91</v>
      </c>
      <c r="D16" s="56"/>
      <c r="E16" s="56"/>
      <c r="F16" s="57"/>
    </row>
    <row r="19" spans="2:8" ht="15" thickBot="1" x14ac:dyDescent="0.35"/>
    <row r="20" spans="2:8" x14ac:dyDescent="0.3">
      <c r="B20" s="111" t="s">
        <v>92</v>
      </c>
      <c r="C20" s="112"/>
      <c r="D20" s="112"/>
      <c r="E20" s="112"/>
      <c r="F20" s="112"/>
      <c r="G20" s="112"/>
      <c r="H20" s="113"/>
    </row>
    <row r="21" spans="2:8" ht="15" thickBot="1" x14ac:dyDescent="0.35">
      <c r="B21" s="83"/>
      <c r="C21" s="84"/>
      <c r="D21" s="84"/>
      <c r="E21" s="84"/>
      <c r="F21" s="84"/>
      <c r="G21" s="84"/>
      <c r="H21" s="85"/>
    </row>
    <row r="22" spans="2:8" x14ac:dyDescent="0.3">
      <c r="B22" s="86" t="s">
        <v>65</v>
      </c>
      <c r="C22" s="87"/>
      <c r="D22" s="84"/>
      <c r="E22" s="84"/>
      <c r="F22" s="84"/>
      <c r="G22" s="84"/>
      <c r="H22" s="85"/>
    </row>
    <row r="23" spans="2:8" x14ac:dyDescent="0.3">
      <c r="B23" s="88" t="s">
        <v>66</v>
      </c>
      <c r="C23" s="89">
        <v>0.80170739318154816</v>
      </c>
      <c r="D23" s="84"/>
      <c r="E23" s="84"/>
      <c r="F23" s="84"/>
      <c r="G23" s="84"/>
      <c r="H23" s="85"/>
    </row>
    <row r="24" spans="2:8" x14ac:dyDescent="0.3">
      <c r="B24" s="81" t="s">
        <v>67</v>
      </c>
      <c r="C24" s="74">
        <v>0.64273474428195343</v>
      </c>
      <c r="D24" s="84"/>
      <c r="E24" s="84"/>
      <c r="F24" s="84"/>
      <c r="G24" s="84"/>
      <c r="H24" s="85"/>
    </row>
    <row r="25" spans="2:8" x14ac:dyDescent="0.3">
      <c r="B25" s="88" t="s">
        <v>68</v>
      </c>
      <c r="C25" s="89">
        <v>0.46410211642293014</v>
      </c>
      <c r="D25" s="84"/>
      <c r="E25" s="84"/>
      <c r="F25" s="84"/>
      <c r="G25" s="84"/>
      <c r="H25" s="85"/>
    </row>
    <row r="26" spans="2:8" x14ac:dyDescent="0.3">
      <c r="B26" s="88" t="s">
        <v>69</v>
      </c>
      <c r="C26" s="89">
        <v>2.5982294740460561</v>
      </c>
      <c r="D26" s="84"/>
      <c r="E26" s="84"/>
      <c r="F26" s="84"/>
      <c r="G26" s="84"/>
      <c r="H26" s="85"/>
    </row>
    <row r="27" spans="2:8" ht="15" thickBot="1" x14ac:dyDescent="0.35">
      <c r="B27" s="90" t="s">
        <v>70</v>
      </c>
      <c r="C27" s="91">
        <v>10</v>
      </c>
      <c r="D27" s="84"/>
      <c r="E27" s="84"/>
      <c r="F27" s="84"/>
      <c r="G27" s="84"/>
      <c r="H27" s="85"/>
    </row>
    <row r="28" spans="2:8" x14ac:dyDescent="0.3">
      <c r="B28" s="83"/>
      <c r="C28" s="84"/>
      <c r="D28" s="84"/>
      <c r="E28" s="84"/>
      <c r="F28" s="84"/>
      <c r="G28" s="84"/>
      <c r="H28" s="85"/>
    </row>
    <row r="29" spans="2:8" ht="15" thickBot="1" x14ac:dyDescent="0.35">
      <c r="B29" s="83" t="s">
        <v>71</v>
      </c>
      <c r="C29" s="84"/>
      <c r="D29" s="84"/>
      <c r="E29" s="84"/>
      <c r="F29" s="84"/>
      <c r="G29" s="84"/>
      <c r="H29" s="85"/>
    </row>
    <row r="30" spans="2:8" x14ac:dyDescent="0.3">
      <c r="B30" s="92"/>
      <c r="C30" s="93" t="s">
        <v>75</v>
      </c>
      <c r="D30" s="93" t="s">
        <v>76</v>
      </c>
      <c r="E30" s="93" t="s">
        <v>77</v>
      </c>
      <c r="F30" s="93" t="s">
        <v>78</v>
      </c>
      <c r="G30" s="93" t="s">
        <v>79</v>
      </c>
      <c r="H30" s="85"/>
    </row>
    <row r="31" spans="2:8" x14ac:dyDescent="0.3">
      <c r="B31" s="88" t="s">
        <v>72</v>
      </c>
      <c r="C31" s="89">
        <v>3</v>
      </c>
      <c r="D31" s="89">
        <v>72.869745853210304</v>
      </c>
      <c r="E31" s="89">
        <v>24.289915284403435</v>
      </c>
      <c r="F31" s="89">
        <v>3.5980814478595642</v>
      </c>
      <c r="G31" s="89">
        <v>8.5255412921300427E-2</v>
      </c>
      <c r="H31" s="85"/>
    </row>
    <row r="32" spans="2:8" x14ac:dyDescent="0.3">
      <c r="B32" s="88" t="s">
        <v>73</v>
      </c>
      <c r="C32" s="89">
        <v>6</v>
      </c>
      <c r="D32" s="89">
        <v>40.504778398809869</v>
      </c>
      <c r="E32" s="89">
        <v>6.7507963998016445</v>
      </c>
      <c r="F32" s="89"/>
      <c r="G32" s="89"/>
      <c r="H32" s="85"/>
    </row>
    <row r="33" spans="2:10" ht="15" thickBot="1" x14ac:dyDescent="0.35">
      <c r="B33" s="90" t="s">
        <v>13</v>
      </c>
      <c r="C33" s="91">
        <v>9</v>
      </c>
      <c r="D33" s="91">
        <v>113.37452425202017</v>
      </c>
      <c r="E33" s="91"/>
      <c r="F33" s="91"/>
      <c r="G33" s="91"/>
      <c r="H33" s="85"/>
    </row>
    <row r="34" spans="2:10" ht="15" thickBot="1" x14ac:dyDescent="0.35">
      <c r="B34" s="83"/>
      <c r="C34" s="84"/>
      <c r="D34" s="84"/>
      <c r="E34" s="84"/>
      <c r="F34" s="84"/>
      <c r="G34" s="84"/>
      <c r="H34" s="85"/>
    </row>
    <row r="35" spans="2:10" x14ac:dyDescent="0.3">
      <c r="B35" s="80"/>
      <c r="C35" s="73" t="s">
        <v>80</v>
      </c>
      <c r="D35" s="93" t="s">
        <v>69</v>
      </c>
      <c r="E35" s="93" t="s">
        <v>81</v>
      </c>
      <c r="F35" s="93" t="s">
        <v>82</v>
      </c>
      <c r="G35" s="93" t="s">
        <v>83</v>
      </c>
      <c r="H35" s="94" t="s">
        <v>84</v>
      </c>
      <c r="I35" s="76"/>
      <c r="J35" s="76"/>
    </row>
    <row r="36" spans="2:10" x14ac:dyDescent="0.3">
      <c r="B36" s="81" t="s">
        <v>74</v>
      </c>
      <c r="C36" s="74">
        <v>13.499033106904792</v>
      </c>
      <c r="D36" s="89">
        <v>9.3196066215976199</v>
      </c>
      <c r="E36" s="89">
        <v>1.448455246557468</v>
      </c>
      <c r="F36" s="89">
        <v>0.19765583642899293</v>
      </c>
      <c r="G36" s="89">
        <v>-9.3052227834915566</v>
      </c>
      <c r="H36" s="95">
        <v>36.303288997301138</v>
      </c>
      <c r="I36" s="70"/>
      <c r="J36" s="70"/>
    </row>
    <row r="37" spans="2:10" x14ac:dyDescent="0.3">
      <c r="B37" s="81" t="s">
        <v>42</v>
      </c>
      <c r="C37" s="74">
        <v>27.592089315437818</v>
      </c>
      <c r="D37" s="89">
        <v>34.86578553805407</v>
      </c>
      <c r="E37" s="89">
        <v>0.79138011347320958</v>
      </c>
      <c r="F37" s="89">
        <v>0.45885491049300975</v>
      </c>
      <c r="G37" s="89">
        <v>-57.721414517105572</v>
      </c>
      <c r="H37" s="95">
        <v>112.90559314798121</v>
      </c>
      <c r="I37" s="70"/>
      <c r="J37" s="70"/>
    </row>
    <row r="38" spans="2:10" x14ac:dyDescent="0.3">
      <c r="B38" s="81" t="s">
        <v>15</v>
      </c>
      <c r="C38" s="74">
        <v>10.452196471206518</v>
      </c>
      <c r="D38" s="89">
        <v>3.2338838760021553</v>
      </c>
      <c r="E38" s="89">
        <v>3.2320877532955521</v>
      </c>
      <c r="F38" s="89">
        <v>1.7863552971638129E-2</v>
      </c>
      <c r="G38" s="89">
        <v>2.5391676897902142</v>
      </c>
      <c r="H38" s="95">
        <v>18.365225252622821</v>
      </c>
      <c r="I38" s="70"/>
      <c r="J38" s="70"/>
    </row>
    <row r="39" spans="2:10" ht="15" thickBot="1" x14ac:dyDescent="0.35">
      <c r="B39" s="82" t="s">
        <v>62</v>
      </c>
      <c r="C39" s="75">
        <v>-14.715973766785876</v>
      </c>
      <c r="D39" s="91">
        <v>5.9820611016920715</v>
      </c>
      <c r="E39" s="91">
        <v>-2.4600172944778764</v>
      </c>
      <c r="F39" s="91">
        <v>4.9118317648102719E-2</v>
      </c>
      <c r="G39" s="91">
        <v>-29.353549970789537</v>
      </c>
      <c r="H39" s="96">
        <v>-7.839756278221266E-2</v>
      </c>
      <c r="I39" s="70"/>
      <c r="J39" s="70"/>
    </row>
    <row r="40" spans="2:10" ht="15" thickBot="1" x14ac:dyDescent="0.35">
      <c r="B40" s="97"/>
      <c r="C40" s="98"/>
      <c r="D40" s="98"/>
      <c r="E40" s="98"/>
      <c r="F40" s="98"/>
      <c r="G40" s="98"/>
      <c r="H40" s="99"/>
    </row>
    <row r="43" spans="2:10" x14ac:dyDescent="0.3">
      <c r="B43" t="s">
        <v>85</v>
      </c>
      <c r="F43" t="s">
        <v>89</v>
      </c>
    </row>
    <row r="44" spans="2:10" ht="15" thickBot="1" x14ac:dyDescent="0.35"/>
    <row r="45" spans="2:10" x14ac:dyDescent="0.3">
      <c r="B45" s="72" t="s">
        <v>86</v>
      </c>
      <c r="C45" s="72" t="s">
        <v>87</v>
      </c>
      <c r="D45" s="72" t="s">
        <v>88</v>
      </c>
      <c r="F45" s="72" t="s">
        <v>90</v>
      </c>
      <c r="G45" s="72" t="s">
        <v>60</v>
      </c>
    </row>
    <row r="46" spans="2:10" x14ac:dyDescent="0.3">
      <c r="B46" s="70">
        <v>1</v>
      </c>
      <c r="C46" s="70">
        <v>39.787193361345629</v>
      </c>
      <c r="D46" s="70">
        <v>-1.6171953613456296</v>
      </c>
      <c r="F46" s="70">
        <v>5</v>
      </c>
      <c r="G46" s="70">
        <v>38.169998</v>
      </c>
    </row>
    <row r="47" spans="2:10" x14ac:dyDescent="0.3">
      <c r="B47" s="70">
        <v>2</v>
      </c>
      <c r="C47" s="70">
        <v>39.728006587938594</v>
      </c>
      <c r="D47" s="70">
        <v>-1.5580085879385948</v>
      </c>
      <c r="F47" s="70">
        <v>15</v>
      </c>
      <c r="G47" s="70">
        <v>38.169998</v>
      </c>
    </row>
    <row r="48" spans="2:10" x14ac:dyDescent="0.3">
      <c r="B48" s="70">
        <v>3</v>
      </c>
      <c r="C48" s="70">
        <v>39.157638382922634</v>
      </c>
      <c r="D48" s="70">
        <v>0.45236261707736247</v>
      </c>
      <c r="F48" s="70">
        <v>25</v>
      </c>
      <c r="G48" s="70">
        <v>39.610000999999997</v>
      </c>
    </row>
    <row r="49" spans="2:7" x14ac:dyDescent="0.3">
      <c r="B49" s="70">
        <v>4</v>
      </c>
      <c r="C49" s="70">
        <v>46.83579850722213</v>
      </c>
      <c r="D49" s="70">
        <v>-3.435796507222129</v>
      </c>
      <c r="F49" s="70">
        <v>35</v>
      </c>
      <c r="G49" s="70">
        <v>43.099997999999999</v>
      </c>
    </row>
    <row r="50" spans="2:7" x14ac:dyDescent="0.3">
      <c r="B50" s="70">
        <v>5</v>
      </c>
      <c r="C50" s="70">
        <v>45.338040546851232</v>
      </c>
      <c r="D50" s="70">
        <v>-2.2380425468512328</v>
      </c>
      <c r="F50" s="70">
        <v>45</v>
      </c>
      <c r="G50" s="70">
        <v>43.400002000000001</v>
      </c>
    </row>
    <row r="51" spans="2:7" x14ac:dyDescent="0.3">
      <c r="B51" s="70">
        <v>6</v>
      </c>
      <c r="C51" s="70">
        <v>44.302151534788607</v>
      </c>
      <c r="D51" s="70">
        <v>1.7978464652113928</v>
      </c>
      <c r="F51" s="70">
        <v>55</v>
      </c>
      <c r="G51" s="70">
        <v>46.099997999999999</v>
      </c>
    </row>
    <row r="52" spans="2:7" x14ac:dyDescent="0.3">
      <c r="B52" s="70">
        <v>7</v>
      </c>
      <c r="C52" s="70">
        <v>44.573149229952044</v>
      </c>
      <c r="D52" s="70">
        <v>1.5268487700479554</v>
      </c>
      <c r="F52" s="70">
        <v>65</v>
      </c>
      <c r="G52" s="70">
        <v>46.099997999999999</v>
      </c>
    </row>
    <row r="53" spans="2:7" x14ac:dyDescent="0.3">
      <c r="B53" s="70">
        <v>8</v>
      </c>
      <c r="C53" s="70">
        <v>45.915229475075293</v>
      </c>
      <c r="D53" s="70">
        <v>0.63977052492470676</v>
      </c>
      <c r="F53" s="70">
        <v>75</v>
      </c>
      <c r="G53" s="70">
        <v>46.52</v>
      </c>
    </row>
    <row r="54" spans="2:7" x14ac:dyDescent="0.3">
      <c r="B54" s="70">
        <v>9</v>
      </c>
      <c r="C54" s="70">
        <v>43.188063825966637</v>
      </c>
      <c r="D54" s="70">
        <v>3.3669361740333628</v>
      </c>
      <c r="F54" s="70">
        <v>85</v>
      </c>
      <c r="G54" s="70">
        <v>46.555</v>
      </c>
    </row>
    <row r="55" spans="2:7" ht="15" thickBot="1" x14ac:dyDescent="0.35">
      <c r="B55" s="71">
        <v>10</v>
      </c>
      <c r="C55" s="71">
        <v>45.454721547937169</v>
      </c>
      <c r="D55" s="71">
        <v>1.0652784520628344</v>
      </c>
      <c r="F55" s="71">
        <v>95</v>
      </c>
      <c r="G55" s="71">
        <v>46.555</v>
      </c>
    </row>
  </sheetData>
  <sortState xmlns:xlrd2="http://schemas.microsoft.com/office/spreadsheetml/2017/richdata2" ref="G46:G55">
    <sortCondition ref="G46"/>
  </sortState>
  <mergeCells count="2">
    <mergeCell ref="D2:E2"/>
    <mergeCell ref="B20:H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46E37-7473-4895-9B05-AA8EA63EEBA5}">
  <sheetPr>
    <tabColor rgb="FFCC99FF"/>
  </sheetPr>
  <dimension ref="A1:P62"/>
  <sheetViews>
    <sheetView workbookViewId="0">
      <pane ySplit="1" topLeftCell="A11" activePane="bottomLeft" state="frozen"/>
      <selection pane="bottomLeft" activeCell="L63" sqref="L63"/>
    </sheetView>
  </sheetViews>
  <sheetFormatPr defaultRowHeight="14.4" x14ac:dyDescent="0.3"/>
  <cols>
    <col min="1" max="1" width="10.5546875" style="10" bestFit="1" customWidth="1"/>
    <col min="2" max="2" width="12.5546875" style="10" bestFit="1" customWidth="1"/>
    <col min="3" max="3" width="12.109375" style="10" customWidth="1"/>
    <col min="4" max="4" width="25.44140625" style="10" customWidth="1"/>
    <col min="5" max="5" width="19" style="10" bestFit="1" customWidth="1"/>
    <col min="6" max="6" width="10" style="10" bestFit="1" customWidth="1"/>
    <col min="7" max="7" width="9" style="10" bestFit="1" customWidth="1"/>
    <col min="8" max="8" width="13" style="10" customWidth="1"/>
    <col min="9" max="9" width="7.33203125" style="10" customWidth="1"/>
    <col min="10" max="10" width="10.5546875" style="10" bestFit="1" customWidth="1"/>
    <col min="11" max="11" width="12.5546875" style="10" bestFit="1" customWidth="1"/>
    <col min="12" max="12" width="12.88671875" style="10" customWidth="1"/>
    <col min="13" max="13" width="18.109375" style="10" bestFit="1" customWidth="1"/>
    <col min="14" max="14" width="19" style="10" bestFit="1" customWidth="1"/>
    <col min="15" max="16384" width="8.88671875" style="10"/>
  </cols>
  <sheetData>
    <row r="1" spans="1:14" x14ac:dyDescent="0.3">
      <c r="A1" s="26" t="s">
        <v>11</v>
      </c>
      <c r="I1" s="26" t="s">
        <v>12</v>
      </c>
    </row>
    <row r="2" spans="1:14" x14ac:dyDescent="0.3">
      <c r="A2" s="11" t="s">
        <v>0</v>
      </c>
      <c r="B2" s="12" t="s">
        <v>39</v>
      </c>
      <c r="C2" s="12" t="s">
        <v>42</v>
      </c>
      <c r="D2" s="12" t="s">
        <v>43</v>
      </c>
      <c r="E2" s="12" t="s">
        <v>44</v>
      </c>
      <c r="J2" s="11" t="s">
        <v>0</v>
      </c>
      <c r="K2" s="12" t="s">
        <v>39</v>
      </c>
      <c r="L2" s="12" t="s">
        <v>42</v>
      </c>
      <c r="M2" s="12" t="s">
        <v>43</v>
      </c>
      <c r="N2" s="12" t="s">
        <v>44</v>
      </c>
    </row>
    <row r="3" spans="1:14" x14ac:dyDescent="0.3">
      <c r="A3" s="13" t="s">
        <v>45</v>
      </c>
      <c r="B3" s="27">
        <v>6451</v>
      </c>
      <c r="C3" s="37">
        <v>4.6992750030750194E-2</v>
      </c>
      <c r="D3" s="37">
        <v>0.1016150814324769</v>
      </c>
      <c r="E3" s="37">
        <v>-5.4622331401726412E-2</v>
      </c>
      <c r="J3" s="13" t="s">
        <v>45</v>
      </c>
      <c r="K3" s="27">
        <v>94</v>
      </c>
      <c r="L3" s="37">
        <v>-3.7478892266126315E-2</v>
      </c>
      <c r="M3" s="37">
        <v>8.5969689294157381E-2</v>
      </c>
      <c r="N3" s="37">
        <v>-0.1234485815602837</v>
      </c>
    </row>
    <row r="4" spans="1:14" x14ac:dyDescent="0.3">
      <c r="A4" s="13" t="s">
        <v>46</v>
      </c>
      <c r="B4" s="27">
        <v>15616</v>
      </c>
      <c r="C4" s="37">
        <v>7.8808753359185579E-2</v>
      </c>
      <c r="D4" s="37">
        <v>0.12813312369616589</v>
      </c>
      <c r="E4" s="37">
        <v>-4.9324370336981185E-2</v>
      </c>
      <c r="J4" s="13" t="s">
        <v>46</v>
      </c>
      <c r="K4" s="27">
        <v>1224</v>
      </c>
      <c r="L4" s="37">
        <v>5.1203692351848996E-2</v>
      </c>
      <c r="M4" s="37">
        <v>0.11695492937810646</v>
      </c>
      <c r="N4" s="37">
        <v>-6.5751237026257417E-2</v>
      </c>
    </row>
    <row r="5" spans="1:14" x14ac:dyDescent="0.3">
      <c r="A5" s="13" t="s">
        <v>47</v>
      </c>
      <c r="B5" s="27">
        <v>18079</v>
      </c>
      <c r="C5" s="37">
        <v>6.9681516716074976E-2</v>
      </c>
      <c r="D5" s="37">
        <v>0.12047788427217199</v>
      </c>
      <c r="E5" s="37">
        <v>-5.0796367556097309E-2</v>
      </c>
      <c r="J5" s="13" t="s">
        <v>47</v>
      </c>
      <c r="K5" s="27">
        <v>1998</v>
      </c>
      <c r="L5" s="37">
        <v>7.0030146368398646E-2</v>
      </c>
      <c r="M5" s="37">
        <v>0.10983068613421619</v>
      </c>
      <c r="N5" s="37">
        <v>-3.9800539765817565E-2</v>
      </c>
    </row>
    <row r="6" spans="1:14" x14ac:dyDescent="0.3">
      <c r="A6" s="13" t="s">
        <v>48</v>
      </c>
      <c r="B6" s="27">
        <v>27346</v>
      </c>
      <c r="C6" s="37">
        <v>4.7753409617673361E-2</v>
      </c>
      <c r="D6" s="37">
        <v>8.2842585092085794E-2</v>
      </c>
      <c r="E6" s="37">
        <v>-3.5089175474412544E-2</v>
      </c>
      <c r="J6" s="13" t="s">
        <v>48</v>
      </c>
      <c r="K6" s="27">
        <v>2806</v>
      </c>
      <c r="L6" s="37">
        <v>4.0132236471745714E-2</v>
      </c>
      <c r="M6" s="37">
        <v>8.3440657545670094E-2</v>
      </c>
      <c r="N6" s="37">
        <v>-4.3308421073923464E-2</v>
      </c>
    </row>
    <row r="7" spans="1:14" x14ac:dyDescent="0.3">
      <c r="A7" s="13" t="s">
        <v>49</v>
      </c>
      <c r="B7" s="27">
        <v>19807</v>
      </c>
      <c r="C7" s="37">
        <v>5.1221423082929561E-2</v>
      </c>
      <c r="D7" s="37">
        <v>0.10240253800497577</v>
      </c>
      <c r="E7" s="37">
        <v>-5.1181114922047417E-2</v>
      </c>
      <c r="J7" s="13" t="s">
        <v>49</v>
      </c>
      <c r="K7" s="27">
        <v>1780</v>
      </c>
      <c r="L7" s="37">
        <v>3.2453590546989465E-2</v>
      </c>
      <c r="M7" s="37">
        <v>9.489899125011475E-2</v>
      </c>
      <c r="N7" s="37">
        <v>-6.244540070312532E-2</v>
      </c>
    </row>
    <row r="8" spans="1:14" x14ac:dyDescent="0.3">
      <c r="A8" s="13" t="s">
        <v>50</v>
      </c>
      <c r="B8" s="27">
        <v>15369</v>
      </c>
      <c r="C8" s="37">
        <v>5.5442783156003095E-2</v>
      </c>
      <c r="D8" s="37">
        <v>0.11055955033676518</v>
      </c>
      <c r="E8" s="37">
        <v>-5.5116767180762687E-2</v>
      </c>
      <c r="J8" s="13" t="s">
        <v>50</v>
      </c>
      <c r="K8" s="27">
        <v>1654</v>
      </c>
      <c r="L8" s="37">
        <v>3.4328353436150885E-2</v>
      </c>
      <c r="M8" s="37">
        <v>0.1060952568070725</v>
      </c>
      <c r="N8" s="37">
        <v>-7.1766903370921939E-2</v>
      </c>
    </row>
    <row r="9" spans="1:14" x14ac:dyDescent="0.3">
      <c r="A9" s="13" t="s">
        <v>51</v>
      </c>
      <c r="B9" s="27">
        <v>15562</v>
      </c>
      <c r="C9" s="37">
        <v>6.7893631618740805E-2</v>
      </c>
      <c r="D9" s="37">
        <v>0.11602658619157877</v>
      </c>
      <c r="E9" s="37">
        <v>-4.813295457283772E-2</v>
      </c>
      <c r="J9" s="13" t="s">
        <v>51</v>
      </c>
      <c r="K9" s="27">
        <v>1387</v>
      </c>
      <c r="L9" s="37">
        <v>1.3862813018846891E-2</v>
      </c>
      <c r="M9" s="37">
        <v>0.12137118494139033</v>
      </c>
      <c r="N9" s="37">
        <v>-0.10750837192254356</v>
      </c>
    </row>
    <row r="10" spans="1:14" x14ac:dyDescent="0.3">
      <c r="A10" s="13" t="s">
        <v>52</v>
      </c>
      <c r="B10" s="27">
        <v>16420</v>
      </c>
      <c r="C10" s="37">
        <v>2.3153119889004769E-2</v>
      </c>
      <c r="D10" s="37">
        <v>0.10351664342960346</v>
      </c>
      <c r="E10" s="37">
        <v>-8.0363523540600279E-2</v>
      </c>
      <c r="J10" s="13" t="s">
        <v>52</v>
      </c>
      <c r="K10" s="27">
        <v>1282</v>
      </c>
      <c r="L10" s="37">
        <v>-7.071081503974435E-3</v>
      </c>
      <c r="M10" s="37">
        <v>0.10570747890792247</v>
      </c>
      <c r="N10" s="37">
        <v>-0.11277856041189686</v>
      </c>
    </row>
    <row r="11" spans="1:14" x14ac:dyDescent="0.3">
      <c r="A11" s="13" t="s">
        <v>53</v>
      </c>
      <c r="B11" s="27">
        <v>18766</v>
      </c>
      <c r="C11" s="37">
        <v>5.5267716055211177E-2</v>
      </c>
      <c r="D11" s="37">
        <v>0.11085802112459127</v>
      </c>
      <c r="E11" s="37">
        <v>-5.5590305069379425E-2</v>
      </c>
      <c r="J11" s="13" t="s">
        <v>53</v>
      </c>
      <c r="K11" s="27">
        <v>1530</v>
      </c>
      <c r="L11" s="37">
        <v>2.8137440198529623E-2</v>
      </c>
      <c r="M11" s="37">
        <v>0.10921002873169808</v>
      </c>
      <c r="N11" s="37">
        <v>-8.1072588533168483E-2</v>
      </c>
    </row>
    <row r="12" spans="1:14" x14ac:dyDescent="0.3">
      <c r="A12" s="13" t="s">
        <v>54</v>
      </c>
      <c r="B12" s="27">
        <v>23426</v>
      </c>
      <c r="C12" s="37">
        <v>6.8688224263340703E-2</v>
      </c>
      <c r="D12" s="37">
        <v>0.11373002072861402</v>
      </c>
      <c r="E12" s="37">
        <v>-4.5041796465273697E-2</v>
      </c>
      <c r="J12" s="13" t="s">
        <v>54</v>
      </c>
      <c r="K12" s="27">
        <v>1858</v>
      </c>
      <c r="L12" s="37">
        <v>2.338184170518175E-2</v>
      </c>
      <c r="M12" s="37">
        <v>0.11896075839899813</v>
      </c>
      <c r="N12" s="37">
        <v>-9.5578916693816837E-2</v>
      </c>
    </row>
    <row r="13" spans="1:14" ht="15" thickBot="1" x14ac:dyDescent="0.35">
      <c r="A13" s="13" t="s">
        <v>36</v>
      </c>
      <c r="B13" s="28">
        <f>SUM(B3:B12)</f>
        <v>176842</v>
      </c>
      <c r="C13" s="38">
        <f>AVERAGE(C3:C12)</f>
        <v>5.6490332778891414E-2</v>
      </c>
      <c r="D13" s="38">
        <f t="shared" ref="D13:E13" si="0">AVERAGE(D3:D12)</f>
        <v>0.1090162034309029</v>
      </c>
      <c r="E13" s="38">
        <f t="shared" si="0"/>
        <v>-5.2525870652011877E-2</v>
      </c>
      <c r="J13" s="13" t="s">
        <v>55</v>
      </c>
      <c r="K13" s="27">
        <v>151</v>
      </c>
      <c r="L13" s="37">
        <v>5.6460258529794907E-3</v>
      </c>
      <c r="M13" s="37">
        <v>0.12666915130491291</v>
      </c>
      <c r="N13" s="37">
        <v>-0.12102312545193336</v>
      </c>
    </row>
    <row r="14" spans="1:14" ht="15.6" thickTop="1" thickBot="1" x14ac:dyDescent="0.35">
      <c r="J14" s="13" t="s">
        <v>36</v>
      </c>
      <c r="K14" s="28">
        <f>SUM(K3:K13)</f>
        <v>15764</v>
      </c>
      <c r="L14" s="38">
        <f>AVERAGE(L3:L13)</f>
        <v>2.3147833289142793E-2</v>
      </c>
      <c r="M14" s="38">
        <f t="shared" ref="M14" si="1">AVERAGE(M3:M13)</f>
        <v>0.10719171024493267</v>
      </c>
      <c r="N14" s="38">
        <f>AVERAGE(N3:N13)</f>
        <v>-8.4043876955789867E-2</v>
      </c>
    </row>
    <row r="15" spans="1:14" ht="15" thickTop="1" x14ac:dyDescent="0.3"/>
    <row r="18" spans="1:16" x14ac:dyDescent="0.3">
      <c r="A18" t="s">
        <v>0</v>
      </c>
      <c r="B18" t="s">
        <v>56</v>
      </c>
      <c r="C18" t="s">
        <v>57</v>
      </c>
      <c r="D18" t="s">
        <v>58</v>
      </c>
      <c r="E18" t="s">
        <v>59</v>
      </c>
      <c r="F18" t="s">
        <v>60</v>
      </c>
      <c r="G18" t="s">
        <v>61</v>
      </c>
      <c r="J18" t="s">
        <v>0</v>
      </c>
      <c r="K18" t="s">
        <v>56</v>
      </c>
      <c r="L18" t="s">
        <v>57</v>
      </c>
      <c r="M18" t="s">
        <v>58</v>
      </c>
      <c r="N18" t="s">
        <v>59</v>
      </c>
      <c r="O18" t="s">
        <v>60</v>
      </c>
      <c r="P18" t="s">
        <v>61</v>
      </c>
    </row>
    <row r="19" spans="1:16" x14ac:dyDescent="0.3">
      <c r="A19" s="1">
        <v>44165</v>
      </c>
      <c r="B19">
        <v>50.220001000000003</v>
      </c>
      <c r="C19">
        <v>51.005001</v>
      </c>
      <c r="D19">
        <v>48.529998999999997</v>
      </c>
      <c r="E19">
        <v>49.66</v>
      </c>
      <c r="F19">
        <v>49.66</v>
      </c>
      <c r="G19">
        <v>17221500</v>
      </c>
      <c r="J19" s="1">
        <v>44165</v>
      </c>
      <c r="K19">
        <v>38.790000999999997</v>
      </c>
      <c r="L19">
        <v>39.349997999999999</v>
      </c>
      <c r="M19">
        <v>37.630001</v>
      </c>
      <c r="N19">
        <v>38.169998</v>
      </c>
      <c r="O19">
        <v>38.169998</v>
      </c>
      <c r="P19">
        <v>5303100</v>
      </c>
    </row>
    <row r="20" spans="1:16" x14ac:dyDescent="0.3">
      <c r="A20" s="1">
        <v>44166</v>
      </c>
      <c r="B20">
        <v>50</v>
      </c>
      <c r="C20">
        <v>51.41</v>
      </c>
      <c r="D20">
        <v>49.07</v>
      </c>
      <c r="E20">
        <v>49.630001</v>
      </c>
      <c r="F20">
        <v>49.630001</v>
      </c>
      <c r="G20">
        <v>20619100</v>
      </c>
      <c r="J20" s="1">
        <v>44166</v>
      </c>
      <c r="K20">
        <v>39.080002</v>
      </c>
      <c r="L20">
        <v>40.869999</v>
      </c>
      <c r="M20">
        <v>38.729999999999997</v>
      </c>
      <c r="N20">
        <v>39.610000999999997</v>
      </c>
      <c r="O20">
        <v>39.610000999999997</v>
      </c>
      <c r="P20">
        <v>6966000</v>
      </c>
    </row>
    <row r="21" spans="1:16" x14ac:dyDescent="0.3">
      <c r="A21" s="1">
        <v>44167</v>
      </c>
      <c r="B21">
        <v>49.259998000000003</v>
      </c>
      <c r="C21">
        <v>53.450001</v>
      </c>
      <c r="D21">
        <v>48.529998999999997</v>
      </c>
      <c r="E21">
        <v>53.09</v>
      </c>
      <c r="F21">
        <v>53.09</v>
      </c>
      <c r="G21">
        <v>30381500</v>
      </c>
      <c r="J21" s="1">
        <v>44167</v>
      </c>
      <c r="K21">
        <v>39.025002000000001</v>
      </c>
      <c r="L21">
        <v>43.860000999999997</v>
      </c>
      <c r="M21">
        <v>38.200001</v>
      </c>
      <c r="N21">
        <v>43.400002000000001</v>
      </c>
      <c r="O21">
        <v>43.400002000000001</v>
      </c>
      <c r="P21">
        <v>17157800</v>
      </c>
    </row>
    <row r="22" spans="1:16" x14ac:dyDescent="0.3">
      <c r="A22" s="1">
        <v>44168</v>
      </c>
      <c r="B22">
        <v>53.299999</v>
      </c>
      <c r="C22">
        <v>53.490001999999997</v>
      </c>
      <c r="D22">
        <v>52.119999</v>
      </c>
      <c r="E22">
        <v>52.52</v>
      </c>
      <c r="F22">
        <v>52.52</v>
      </c>
      <c r="G22">
        <v>13122400</v>
      </c>
      <c r="J22" s="1">
        <v>44168</v>
      </c>
      <c r="K22">
        <v>43.41</v>
      </c>
      <c r="L22">
        <v>44.060001</v>
      </c>
      <c r="M22">
        <v>42.400002000000001</v>
      </c>
      <c r="N22">
        <v>43.099997999999999</v>
      </c>
      <c r="O22">
        <v>43.099997999999999</v>
      </c>
      <c r="P22">
        <v>8617000</v>
      </c>
    </row>
    <row r="23" spans="1:16" x14ac:dyDescent="0.3">
      <c r="A23" s="1">
        <v>44169</v>
      </c>
      <c r="B23">
        <v>52.709999000000003</v>
      </c>
      <c r="C23">
        <v>54.860000999999997</v>
      </c>
      <c r="D23">
        <v>52.709999000000003</v>
      </c>
      <c r="E23">
        <v>54.860000999999997</v>
      </c>
      <c r="F23">
        <v>54.860000999999997</v>
      </c>
      <c r="G23">
        <v>22207900</v>
      </c>
      <c r="J23" s="1">
        <v>44169</v>
      </c>
      <c r="K23">
        <v>43.400002000000001</v>
      </c>
      <c r="L23">
        <v>46.139999000000003</v>
      </c>
      <c r="M23">
        <v>43.400002000000001</v>
      </c>
      <c r="N23">
        <v>46.099997999999999</v>
      </c>
      <c r="O23">
        <v>46.099997999999999</v>
      </c>
      <c r="P23">
        <v>10547900</v>
      </c>
    </row>
    <row r="24" spans="1:16" x14ac:dyDescent="0.3">
      <c r="A24" s="1">
        <v>44172</v>
      </c>
      <c r="B24">
        <v>54.59</v>
      </c>
      <c r="C24">
        <v>54.869999</v>
      </c>
      <c r="D24">
        <v>53.650002000000001</v>
      </c>
      <c r="E24">
        <v>53.799999</v>
      </c>
      <c r="F24">
        <v>53.799999</v>
      </c>
      <c r="G24">
        <v>13764400</v>
      </c>
      <c r="J24" s="1">
        <v>44172</v>
      </c>
      <c r="K24">
        <v>47.349997999999999</v>
      </c>
      <c r="L24">
        <v>47.749001</v>
      </c>
      <c r="M24">
        <v>46.029998999999997</v>
      </c>
      <c r="N24">
        <v>46.555</v>
      </c>
      <c r="O24">
        <v>46.555</v>
      </c>
      <c r="P24">
        <v>8608200</v>
      </c>
    </row>
    <row r="25" spans="1:16" x14ac:dyDescent="0.3">
      <c r="A25" s="1">
        <v>44173</v>
      </c>
      <c r="B25">
        <v>52.400002000000001</v>
      </c>
      <c r="C25">
        <v>54.220001000000003</v>
      </c>
      <c r="D25">
        <v>52.349997999999999</v>
      </c>
      <c r="E25">
        <v>53.009998000000003</v>
      </c>
      <c r="F25">
        <v>53.009998000000003</v>
      </c>
      <c r="G25">
        <v>26167300</v>
      </c>
      <c r="J25" s="1">
        <v>44173</v>
      </c>
      <c r="K25">
        <v>46.040000999999997</v>
      </c>
      <c r="L25">
        <v>47.900002000000001</v>
      </c>
      <c r="M25">
        <v>46.040000999999997</v>
      </c>
      <c r="N25">
        <v>46.52</v>
      </c>
      <c r="O25">
        <v>46.52</v>
      </c>
      <c r="P25">
        <v>7448800</v>
      </c>
    </row>
    <row r="26" spans="1:16" x14ac:dyDescent="0.3">
      <c r="J26" s="1">
        <v>44174</v>
      </c>
      <c r="K26">
        <v>47.23</v>
      </c>
      <c r="L26">
        <v>48.75</v>
      </c>
      <c r="M26">
        <v>46.23</v>
      </c>
      <c r="N26">
        <v>47.529998999999997</v>
      </c>
      <c r="O26">
        <v>47.529998999999997</v>
      </c>
      <c r="P26">
        <v>11659500</v>
      </c>
    </row>
    <row r="29" spans="1:16" ht="15" thickBot="1" x14ac:dyDescent="0.35"/>
    <row r="30" spans="1:16" x14ac:dyDescent="0.3">
      <c r="A30" s="58" t="s">
        <v>0</v>
      </c>
      <c r="B30" s="59" t="s">
        <v>42</v>
      </c>
      <c r="C30" s="60" t="s">
        <v>60</v>
      </c>
      <c r="D30" s="42"/>
      <c r="J30" s="58" t="s">
        <v>0</v>
      </c>
      <c r="K30" s="59" t="s">
        <v>42</v>
      </c>
      <c r="L30" s="60" t="s">
        <v>60</v>
      </c>
      <c r="M30" s="42"/>
    </row>
    <row r="31" spans="1:16" x14ac:dyDescent="0.3">
      <c r="A31" s="50">
        <v>44164</v>
      </c>
      <c r="B31" s="51">
        <v>4.6992750030750194E-2</v>
      </c>
      <c r="C31" s="61"/>
      <c r="D31" s="43"/>
      <c r="J31" s="50">
        <v>44164</v>
      </c>
      <c r="K31" s="51">
        <v>-3.7478892266126315E-2</v>
      </c>
      <c r="L31" s="61"/>
      <c r="M31" s="43"/>
    </row>
    <row r="32" spans="1:16" x14ac:dyDescent="0.3">
      <c r="A32" s="50">
        <v>44165</v>
      </c>
      <c r="B32" s="51">
        <v>7.8808753359185579E-2</v>
      </c>
      <c r="C32" s="55">
        <v>49.66</v>
      </c>
      <c r="D32" s="43"/>
      <c r="J32" s="50">
        <v>44165</v>
      </c>
      <c r="K32" s="51">
        <v>5.1203692351848996E-2</v>
      </c>
      <c r="L32" s="55">
        <v>38.169998</v>
      </c>
      <c r="M32" s="43"/>
    </row>
    <row r="33" spans="1:13" x14ac:dyDescent="0.3">
      <c r="A33" s="50">
        <v>44166</v>
      </c>
      <c r="B33" s="51">
        <v>6.9681516716074976E-2</v>
      </c>
      <c r="C33" s="55">
        <v>49.630001</v>
      </c>
      <c r="D33" s="43"/>
      <c r="J33" s="50">
        <v>44166</v>
      </c>
      <c r="K33" s="51">
        <v>7.0030146368398646E-2</v>
      </c>
      <c r="L33" s="55">
        <v>39.610000999999997</v>
      </c>
      <c r="M33" s="43"/>
    </row>
    <row r="34" spans="1:13" x14ac:dyDescent="0.3">
      <c r="A34" s="50">
        <v>44167</v>
      </c>
      <c r="B34" s="51">
        <v>4.7753409617673361E-2</v>
      </c>
      <c r="C34" s="55">
        <v>53.09</v>
      </c>
      <c r="D34" s="43"/>
      <c r="J34" s="50">
        <v>44167</v>
      </c>
      <c r="K34" s="51">
        <v>4.0132236471745714E-2</v>
      </c>
      <c r="L34" s="55">
        <v>43.400002000000001</v>
      </c>
      <c r="M34" s="43"/>
    </row>
    <row r="35" spans="1:13" x14ac:dyDescent="0.3">
      <c r="A35" s="50">
        <v>44168</v>
      </c>
      <c r="B35" s="51">
        <v>5.1221423082929561E-2</v>
      </c>
      <c r="C35" s="55">
        <v>52.52</v>
      </c>
      <c r="D35" s="43"/>
      <c r="J35" s="50">
        <v>44168</v>
      </c>
      <c r="K35" s="51">
        <v>3.2453590546989465E-2</v>
      </c>
      <c r="L35" s="55">
        <v>43.099997999999999</v>
      </c>
      <c r="M35" s="43"/>
    </row>
    <row r="36" spans="1:13" x14ac:dyDescent="0.3">
      <c r="A36" s="50">
        <v>44169</v>
      </c>
      <c r="B36" s="51">
        <v>5.5442783156003095E-2</v>
      </c>
      <c r="C36" s="55">
        <v>54.860000999999997</v>
      </c>
      <c r="D36" s="43"/>
      <c r="J36" s="50">
        <v>44169</v>
      </c>
      <c r="K36" s="51">
        <v>3.4328353436150885E-2</v>
      </c>
      <c r="L36" s="55">
        <v>46.099997999999999</v>
      </c>
      <c r="M36" s="43"/>
    </row>
    <row r="37" spans="1:13" x14ac:dyDescent="0.3">
      <c r="A37" s="50">
        <v>44170</v>
      </c>
      <c r="B37" s="51">
        <v>6.7893631618740805E-2</v>
      </c>
      <c r="C37" s="61"/>
      <c r="D37" s="43"/>
      <c r="J37" s="50">
        <v>44170</v>
      </c>
      <c r="K37" s="51">
        <v>1.3862813018846891E-2</v>
      </c>
      <c r="L37" s="61"/>
      <c r="M37" s="43"/>
    </row>
    <row r="38" spans="1:13" x14ac:dyDescent="0.3">
      <c r="A38" s="50">
        <v>44171</v>
      </c>
      <c r="B38" s="51">
        <v>2.3153119889004769E-2</v>
      </c>
      <c r="C38" s="61"/>
      <c r="D38" s="43"/>
      <c r="J38" s="50">
        <v>44171</v>
      </c>
      <c r="K38" s="51">
        <v>-7.071081503974435E-3</v>
      </c>
      <c r="L38" s="61"/>
      <c r="M38" s="43"/>
    </row>
    <row r="39" spans="1:13" x14ac:dyDescent="0.3">
      <c r="A39" s="50">
        <v>44172</v>
      </c>
      <c r="B39" s="51">
        <v>5.5267716055211177E-2</v>
      </c>
      <c r="C39" s="55">
        <v>53.799999</v>
      </c>
      <c r="D39" s="43"/>
      <c r="J39" s="50">
        <v>44172</v>
      </c>
      <c r="K39" s="51">
        <v>2.8137440198529623E-2</v>
      </c>
      <c r="L39" s="55">
        <v>46.555</v>
      </c>
      <c r="M39" s="43"/>
    </row>
    <row r="40" spans="1:13" x14ac:dyDescent="0.3">
      <c r="A40" s="50">
        <v>44173</v>
      </c>
      <c r="B40" s="51">
        <v>6.8688224263340703E-2</v>
      </c>
      <c r="C40" s="55">
        <v>53.009998000000003</v>
      </c>
      <c r="D40" s="43"/>
      <c r="J40" s="50">
        <v>44173</v>
      </c>
      <c r="K40" s="51">
        <v>2.338184170518175E-2</v>
      </c>
      <c r="L40" s="55">
        <v>46.52</v>
      </c>
      <c r="M40" s="43"/>
    </row>
    <row r="41" spans="1:13" ht="15" thickBot="1" x14ac:dyDescent="0.35">
      <c r="A41" s="54" t="s">
        <v>36</v>
      </c>
      <c r="B41" s="45">
        <f>AVERAGE(B31:B40)</f>
        <v>5.6490332778891414E-2</v>
      </c>
      <c r="C41" s="61"/>
      <c r="D41" s="44"/>
      <c r="J41" s="50">
        <v>44174</v>
      </c>
      <c r="K41" s="51">
        <v>5.6460258529794907E-3</v>
      </c>
      <c r="L41" s="55">
        <v>47.529998999999997</v>
      </c>
      <c r="M41" s="44"/>
    </row>
    <row r="42" spans="1:13" ht="15.6" thickTop="1" thickBot="1" x14ac:dyDescent="0.35">
      <c r="A42" s="62"/>
      <c r="B42" s="63"/>
      <c r="C42" s="64"/>
      <c r="J42" s="54" t="s">
        <v>36</v>
      </c>
      <c r="K42" s="45">
        <f>AVERAGE(K31:K41)</f>
        <v>2.3147833289142793E-2</v>
      </c>
      <c r="L42" s="61"/>
      <c r="M42" s="43"/>
    </row>
    <row r="43" spans="1:13" ht="15" thickBot="1" x14ac:dyDescent="0.35">
      <c r="J43" s="62"/>
      <c r="K43" s="63"/>
      <c r="L43" s="64"/>
    </row>
    <row r="50" spans="2:12" x14ac:dyDescent="0.3">
      <c r="B50" s="10">
        <v>4.6992750030750194E-2</v>
      </c>
      <c r="C50" s="10">
        <v>49.66</v>
      </c>
      <c r="K50" s="10">
        <v>-3.7478892266126315E-2</v>
      </c>
      <c r="L50" s="10">
        <v>38.169998</v>
      </c>
    </row>
    <row r="51" spans="2:12" x14ac:dyDescent="0.3">
      <c r="B51" s="10">
        <v>7.8808753359185579E-2</v>
      </c>
      <c r="C51" s="10">
        <v>49.66</v>
      </c>
      <c r="K51" s="10">
        <v>5.1203692351848996E-2</v>
      </c>
      <c r="L51" s="10">
        <v>38.169998</v>
      </c>
    </row>
    <row r="52" spans="2:12" x14ac:dyDescent="0.3">
      <c r="B52" s="10">
        <v>6.9681516716074976E-2</v>
      </c>
      <c r="C52" s="10">
        <v>49.630001</v>
      </c>
      <c r="K52" s="10">
        <v>7.0030146368398646E-2</v>
      </c>
      <c r="L52" s="10">
        <v>39.610000999999997</v>
      </c>
    </row>
    <row r="53" spans="2:12" x14ac:dyDescent="0.3">
      <c r="B53" s="10">
        <v>4.7753409617673361E-2</v>
      </c>
      <c r="C53" s="10">
        <v>53.09</v>
      </c>
      <c r="K53" s="10">
        <v>4.0132236471745714E-2</v>
      </c>
      <c r="L53" s="10">
        <v>43.400002000000001</v>
      </c>
    </row>
    <row r="54" spans="2:12" x14ac:dyDescent="0.3">
      <c r="B54" s="10">
        <v>5.1221423082929561E-2</v>
      </c>
      <c r="C54" s="10">
        <v>52.52</v>
      </c>
      <c r="K54" s="10">
        <v>3.2453590546989465E-2</v>
      </c>
      <c r="L54" s="10">
        <v>43.099997999999999</v>
      </c>
    </row>
    <row r="55" spans="2:12" x14ac:dyDescent="0.3">
      <c r="B55" s="10">
        <v>5.5442783156003095E-2</v>
      </c>
      <c r="C55" s="10">
        <v>54.860000999999997</v>
      </c>
      <c r="K55" s="10">
        <v>3.4328353436150885E-2</v>
      </c>
      <c r="L55" s="10">
        <v>46.099997999999999</v>
      </c>
    </row>
    <row r="56" spans="2:12" x14ac:dyDescent="0.3">
      <c r="B56" s="10">
        <v>6.7893631618740805E-2</v>
      </c>
      <c r="C56" s="10">
        <v>54.860000999999997</v>
      </c>
      <c r="K56" s="10">
        <v>1.3862813018846891E-2</v>
      </c>
      <c r="L56" s="10">
        <v>46.099997999999999</v>
      </c>
    </row>
    <row r="57" spans="2:12" x14ac:dyDescent="0.3">
      <c r="B57" s="10">
        <v>2.3153119889004769E-2</v>
      </c>
      <c r="C57" s="10">
        <v>53.799999</v>
      </c>
      <c r="K57" s="10">
        <v>-7.071081503974435E-3</v>
      </c>
      <c r="L57" s="10">
        <v>46.555</v>
      </c>
    </row>
    <row r="58" spans="2:12" x14ac:dyDescent="0.3">
      <c r="B58" s="10">
        <v>5.5267716055211177E-2</v>
      </c>
      <c r="C58" s="10">
        <v>53.799999</v>
      </c>
      <c r="K58" s="10">
        <v>2.8137440198529623E-2</v>
      </c>
      <c r="L58" s="10">
        <v>46.555</v>
      </c>
    </row>
    <row r="59" spans="2:12" x14ac:dyDescent="0.3">
      <c r="B59" s="10">
        <v>6.8688224263340703E-2</v>
      </c>
      <c r="C59" s="10">
        <v>53.009998000000003</v>
      </c>
      <c r="K59" s="10">
        <v>2.338184170518175E-2</v>
      </c>
      <c r="L59" s="10">
        <v>46.52</v>
      </c>
    </row>
    <row r="62" spans="2:12" x14ac:dyDescent="0.3">
      <c r="B62" s="10">
        <f>CORREL(B50:B59,C50:C59)</f>
        <v>-0.31400981179720661</v>
      </c>
      <c r="K62" s="10">
        <f>CORREL(K50:K59,L50:L59)</f>
        <v>-8.7747553267407435E-2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7C008-8653-4A36-8783-C6C12593B337}">
  <sheetPr>
    <tabColor theme="9" tint="0.39997558519241921"/>
  </sheetPr>
  <dimension ref="A1:AB29"/>
  <sheetViews>
    <sheetView topLeftCell="L1" workbookViewId="0">
      <pane ySplit="1" topLeftCell="A8" activePane="bottomLeft" state="frozen"/>
      <selection pane="bottomLeft" activeCell="N58" sqref="N58"/>
    </sheetView>
  </sheetViews>
  <sheetFormatPr defaultRowHeight="14.4" x14ac:dyDescent="0.3"/>
  <cols>
    <col min="1" max="1" width="15.77734375" style="10" bestFit="1" customWidth="1"/>
    <col min="2" max="2" width="12.5546875" style="10" bestFit="1" customWidth="1"/>
    <col min="3" max="4" width="7.33203125" style="10" bestFit="1" customWidth="1"/>
    <col min="5" max="5" width="10.77734375" style="10" bestFit="1" customWidth="1"/>
    <col min="6" max="7" width="7.44140625" style="10" bestFit="1" customWidth="1"/>
    <col min="8" max="11" width="7.33203125" style="10" bestFit="1" customWidth="1"/>
    <col min="12" max="12" width="8.21875" style="10" bestFit="1" customWidth="1"/>
    <col min="13" max="13" width="16.77734375" style="10" bestFit="1" customWidth="1"/>
    <col min="14" max="15" width="8.88671875" style="10"/>
    <col min="16" max="16" width="17" style="10" bestFit="1" customWidth="1"/>
    <col min="17" max="17" width="12.5546875" style="10" bestFit="1" customWidth="1"/>
    <col min="18" max="18" width="6.44140625" style="10" bestFit="1" customWidth="1"/>
    <col min="19" max="19" width="5.44140625" style="10" bestFit="1" customWidth="1"/>
    <col min="20" max="20" width="10.77734375" style="10" bestFit="1" customWidth="1"/>
    <col min="21" max="22" width="7.44140625" style="10" bestFit="1" customWidth="1"/>
    <col min="23" max="23" width="5.44140625" style="10" bestFit="1" customWidth="1"/>
    <col min="24" max="24" width="6.77734375" style="10" bestFit="1" customWidth="1"/>
    <col min="25" max="25" width="5.6640625" style="10" bestFit="1" customWidth="1"/>
    <col min="26" max="26" width="7.33203125" style="10" bestFit="1" customWidth="1"/>
    <col min="27" max="27" width="8.21875" style="10" bestFit="1" customWidth="1"/>
    <col min="28" max="28" width="16.77734375" style="10" bestFit="1" customWidth="1"/>
    <col min="29" max="16384" width="8.88671875" style="10"/>
  </cols>
  <sheetData>
    <row r="1" spans="1:27" x14ac:dyDescent="0.3">
      <c r="A1" s="26" t="s">
        <v>11</v>
      </c>
      <c r="O1" s="26" t="s">
        <v>12</v>
      </c>
    </row>
    <row r="2" spans="1:27" x14ac:dyDescent="0.3">
      <c r="A2" s="11" t="s">
        <v>38</v>
      </c>
      <c r="B2" s="12" t="s">
        <v>39</v>
      </c>
      <c r="C2" s="12" t="s">
        <v>16</v>
      </c>
      <c r="D2" s="12" t="s">
        <v>17</v>
      </c>
      <c r="E2" s="12" t="s">
        <v>18</v>
      </c>
      <c r="F2" s="12" t="s">
        <v>19</v>
      </c>
      <c r="G2" s="12" t="s">
        <v>20</v>
      </c>
      <c r="H2" s="12" t="s">
        <v>21</v>
      </c>
      <c r="I2" s="12" t="s">
        <v>22</v>
      </c>
      <c r="J2" s="12" t="s">
        <v>23</v>
      </c>
      <c r="K2" s="12" t="s">
        <v>24</v>
      </c>
      <c r="L2" s="12" t="s">
        <v>25</v>
      </c>
      <c r="P2" s="11" t="s">
        <v>38</v>
      </c>
      <c r="Q2" s="12" t="s">
        <v>39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</row>
    <row r="3" spans="1:27" x14ac:dyDescent="0.3">
      <c r="A3" s="13" t="s">
        <v>35</v>
      </c>
      <c r="B3" s="27">
        <v>11527</v>
      </c>
      <c r="C3" s="27">
        <v>3823</v>
      </c>
      <c r="D3" s="27">
        <v>6674</v>
      </c>
      <c r="E3" s="27">
        <v>5346</v>
      </c>
      <c r="F3" s="27">
        <v>2335</v>
      </c>
      <c r="G3" s="27">
        <v>2892</v>
      </c>
      <c r="H3" s="27">
        <v>3097</v>
      </c>
      <c r="I3" s="27">
        <v>1891</v>
      </c>
      <c r="J3" s="27">
        <v>3004</v>
      </c>
      <c r="K3" s="27">
        <v>10687</v>
      </c>
      <c r="L3" s="27">
        <v>5981</v>
      </c>
      <c r="P3" s="13" t="s">
        <v>27</v>
      </c>
      <c r="Q3" s="27">
        <v>662</v>
      </c>
      <c r="R3" s="27">
        <v>214</v>
      </c>
      <c r="S3" s="27">
        <v>353</v>
      </c>
      <c r="T3" s="27">
        <v>280</v>
      </c>
      <c r="U3" s="27">
        <v>129</v>
      </c>
      <c r="V3" s="27">
        <v>212</v>
      </c>
      <c r="W3" s="27">
        <v>216</v>
      </c>
      <c r="X3" s="27">
        <v>158</v>
      </c>
      <c r="Y3" s="27">
        <v>230</v>
      </c>
      <c r="Z3" s="27">
        <v>540</v>
      </c>
      <c r="AA3" s="27">
        <v>442</v>
      </c>
    </row>
    <row r="4" spans="1:27" x14ac:dyDescent="0.3">
      <c r="A4" s="13" t="s">
        <v>40</v>
      </c>
      <c r="B4" s="27">
        <v>6473</v>
      </c>
      <c r="C4" s="27">
        <v>2086</v>
      </c>
      <c r="D4" s="27">
        <v>3735</v>
      </c>
      <c r="E4" s="27">
        <v>2847</v>
      </c>
      <c r="F4" s="27">
        <v>1215</v>
      </c>
      <c r="G4" s="27">
        <v>1611</v>
      </c>
      <c r="H4" s="27">
        <v>1861</v>
      </c>
      <c r="I4" s="27">
        <v>1167</v>
      </c>
      <c r="J4" s="27">
        <v>1720</v>
      </c>
      <c r="K4" s="27">
        <v>5767</v>
      </c>
      <c r="L4" s="27">
        <v>3355</v>
      </c>
      <c r="P4" s="13" t="s">
        <v>28</v>
      </c>
      <c r="Q4" s="27">
        <v>1154</v>
      </c>
      <c r="R4" s="27">
        <v>403</v>
      </c>
      <c r="S4" s="27">
        <v>619</v>
      </c>
      <c r="T4" s="27">
        <v>595</v>
      </c>
      <c r="U4" s="27">
        <v>235</v>
      </c>
      <c r="V4" s="27">
        <v>351</v>
      </c>
      <c r="W4" s="27">
        <v>388</v>
      </c>
      <c r="X4" s="27">
        <v>225</v>
      </c>
      <c r="Y4" s="27">
        <v>349</v>
      </c>
      <c r="Z4" s="27">
        <v>1023</v>
      </c>
      <c r="AA4" s="27">
        <v>744</v>
      </c>
    </row>
    <row r="5" spans="1:27" ht="15" thickBot="1" x14ac:dyDescent="0.35">
      <c r="A5" s="13" t="s">
        <v>36</v>
      </c>
      <c r="B5" s="28">
        <v>18000</v>
      </c>
      <c r="C5" s="28">
        <v>5909</v>
      </c>
      <c r="D5" s="28">
        <v>10409</v>
      </c>
      <c r="E5" s="28">
        <v>8193</v>
      </c>
      <c r="F5" s="28">
        <v>3550</v>
      </c>
      <c r="G5" s="28">
        <v>4503</v>
      </c>
      <c r="H5" s="28">
        <v>4958</v>
      </c>
      <c r="I5" s="28">
        <v>3058</v>
      </c>
      <c r="J5" s="28">
        <v>4724</v>
      </c>
      <c r="K5" s="28">
        <v>16454</v>
      </c>
      <c r="L5" s="28">
        <v>9336</v>
      </c>
      <c r="P5" s="13" t="s">
        <v>29</v>
      </c>
      <c r="Q5" s="27">
        <v>1280</v>
      </c>
      <c r="R5" s="27">
        <v>524</v>
      </c>
      <c r="S5" s="27">
        <v>770</v>
      </c>
      <c r="T5" s="27">
        <v>682</v>
      </c>
      <c r="U5" s="27">
        <v>298</v>
      </c>
      <c r="V5" s="27">
        <v>442</v>
      </c>
      <c r="W5" s="27">
        <v>445</v>
      </c>
      <c r="X5" s="27">
        <v>315</v>
      </c>
      <c r="Y5" s="27">
        <v>512</v>
      </c>
      <c r="Z5" s="27">
        <v>1309</v>
      </c>
      <c r="AA5" s="27">
        <v>869</v>
      </c>
    </row>
    <row r="6" spans="1:27" ht="15" thickTop="1" x14ac:dyDescent="0.3">
      <c r="P6" s="13" t="s">
        <v>30</v>
      </c>
      <c r="Q6" s="27">
        <v>1196</v>
      </c>
      <c r="R6" s="27">
        <v>549</v>
      </c>
      <c r="S6" s="27">
        <v>793</v>
      </c>
      <c r="T6" s="27">
        <v>633</v>
      </c>
      <c r="U6" s="27">
        <v>287</v>
      </c>
      <c r="V6" s="27">
        <v>448</v>
      </c>
      <c r="W6" s="27">
        <v>412</v>
      </c>
      <c r="X6" s="27">
        <v>335</v>
      </c>
      <c r="Y6" s="27">
        <v>511</v>
      </c>
      <c r="Z6" s="27">
        <v>1297</v>
      </c>
      <c r="AA6" s="27">
        <v>833</v>
      </c>
    </row>
    <row r="7" spans="1:27" x14ac:dyDescent="0.3">
      <c r="P7" s="13" t="s">
        <v>31</v>
      </c>
      <c r="Q7" s="27">
        <v>1165</v>
      </c>
      <c r="R7" s="27">
        <v>496</v>
      </c>
      <c r="S7" s="27">
        <v>704</v>
      </c>
      <c r="T7" s="27">
        <v>570</v>
      </c>
      <c r="U7" s="27">
        <v>275</v>
      </c>
      <c r="V7" s="27">
        <v>421</v>
      </c>
      <c r="W7" s="27">
        <v>386</v>
      </c>
      <c r="X7" s="27">
        <v>300</v>
      </c>
      <c r="Y7" s="27">
        <v>477</v>
      </c>
      <c r="Z7" s="27">
        <v>1165</v>
      </c>
      <c r="AA7" s="27">
        <v>752</v>
      </c>
    </row>
    <row r="8" spans="1:27" x14ac:dyDescent="0.3">
      <c r="P8" s="13" t="s">
        <v>32</v>
      </c>
      <c r="Q8" s="27">
        <v>906</v>
      </c>
      <c r="R8" s="27">
        <v>412</v>
      </c>
      <c r="S8" s="27">
        <v>565</v>
      </c>
      <c r="T8" s="27">
        <v>460</v>
      </c>
      <c r="U8" s="27">
        <v>257</v>
      </c>
      <c r="V8" s="27">
        <v>347</v>
      </c>
      <c r="W8" s="27">
        <v>345</v>
      </c>
      <c r="X8" s="27">
        <v>267</v>
      </c>
      <c r="Y8" s="27">
        <v>414</v>
      </c>
      <c r="Z8" s="27">
        <v>971</v>
      </c>
      <c r="AA8" s="27">
        <v>639</v>
      </c>
    </row>
    <row r="9" spans="1:27" x14ac:dyDescent="0.3">
      <c r="P9" s="13" t="s">
        <v>33</v>
      </c>
      <c r="Q9" s="27">
        <v>955</v>
      </c>
      <c r="R9" s="27">
        <v>448</v>
      </c>
      <c r="S9" s="27">
        <v>591</v>
      </c>
      <c r="T9" s="27">
        <v>489</v>
      </c>
      <c r="U9" s="27">
        <v>254</v>
      </c>
      <c r="V9" s="27">
        <v>362</v>
      </c>
      <c r="W9" s="27">
        <v>347</v>
      </c>
      <c r="X9" s="27">
        <v>300</v>
      </c>
      <c r="Y9" s="27">
        <v>449</v>
      </c>
      <c r="Z9" s="27">
        <v>960</v>
      </c>
      <c r="AA9" s="27">
        <v>669</v>
      </c>
    </row>
    <row r="10" spans="1:27" x14ac:dyDescent="0.3">
      <c r="P10" s="13" t="s">
        <v>34</v>
      </c>
      <c r="Q10" s="27">
        <v>1148</v>
      </c>
      <c r="R10" s="27">
        <v>434</v>
      </c>
      <c r="S10" s="27">
        <v>707</v>
      </c>
      <c r="T10" s="27">
        <v>558</v>
      </c>
      <c r="U10" s="27">
        <v>246</v>
      </c>
      <c r="V10" s="27">
        <v>383</v>
      </c>
      <c r="W10" s="27">
        <v>379</v>
      </c>
      <c r="X10" s="27">
        <v>295</v>
      </c>
      <c r="Y10" s="27">
        <v>465</v>
      </c>
      <c r="Z10" s="27">
        <v>1110</v>
      </c>
      <c r="AA10" s="27">
        <v>745</v>
      </c>
    </row>
    <row r="11" spans="1:27" x14ac:dyDescent="0.3">
      <c r="P11" s="13" t="s">
        <v>35</v>
      </c>
      <c r="Q11" s="27">
        <v>1107</v>
      </c>
      <c r="R11" s="27">
        <v>518</v>
      </c>
      <c r="S11" s="27">
        <v>711</v>
      </c>
      <c r="T11" s="27">
        <v>608</v>
      </c>
      <c r="U11" s="27">
        <v>280</v>
      </c>
      <c r="V11" s="27">
        <v>394</v>
      </c>
      <c r="W11" s="27">
        <v>396</v>
      </c>
      <c r="X11" s="27">
        <v>304</v>
      </c>
      <c r="Y11" s="27">
        <v>510</v>
      </c>
      <c r="Z11" s="27">
        <v>1245</v>
      </c>
      <c r="AA11" s="27">
        <v>783</v>
      </c>
    </row>
    <row r="12" spans="1:27" x14ac:dyDescent="0.3">
      <c r="P12" s="13" t="s">
        <v>40</v>
      </c>
      <c r="Q12" s="27">
        <v>547</v>
      </c>
      <c r="R12" s="27">
        <v>281</v>
      </c>
      <c r="S12" s="27">
        <v>383</v>
      </c>
      <c r="T12" s="27">
        <v>314</v>
      </c>
      <c r="U12" s="27">
        <v>143</v>
      </c>
      <c r="V12" s="27">
        <v>230</v>
      </c>
      <c r="W12" s="27">
        <v>201</v>
      </c>
      <c r="X12" s="27">
        <v>177</v>
      </c>
      <c r="Y12" s="27">
        <v>314</v>
      </c>
      <c r="Z12" s="27">
        <v>626</v>
      </c>
      <c r="AA12" s="27">
        <v>423</v>
      </c>
    </row>
    <row r="13" spans="1:27" ht="15" thickBot="1" x14ac:dyDescent="0.35">
      <c r="P13" s="13" t="s">
        <v>36</v>
      </c>
      <c r="Q13" s="28">
        <v>10120</v>
      </c>
      <c r="R13" s="28">
        <v>4279</v>
      </c>
      <c r="S13" s="28">
        <v>6196</v>
      </c>
      <c r="T13" s="28">
        <v>5189</v>
      </c>
      <c r="U13" s="28">
        <v>2404</v>
      </c>
      <c r="V13" s="28">
        <v>3590</v>
      </c>
      <c r="W13" s="28">
        <v>3515</v>
      </c>
      <c r="X13" s="28">
        <v>2676</v>
      </c>
      <c r="Y13" s="28">
        <v>4231</v>
      </c>
      <c r="Z13" s="28">
        <v>10246</v>
      </c>
      <c r="AA13" s="28">
        <v>6899</v>
      </c>
    </row>
    <row r="14" spans="1:27" ht="15" thickTop="1" x14ac:dyDescent="0.3"/>
    <row r="17" spans="1:28" x14ac:dyDescent="0.3">
      <c r="A17" s="11" t="s">
        <v>38</v>
      </c>
      <c r="B17" s="18" t="s">
        <v>39</v>
      </c>
      <c r="C17" s="18" t="s">
        <v>16</v>
      </c>
      <c r="D17" s="18" t="s">
        <v>17</v>
      </c>
      <c r="E17" s="18" t="s">
        <v>18</v>
      </c>
      <c r="F17" s="18" t="s">
        <v>19</v>
      </c>
      <c r="G17" s="18" t="s">
        <v>20</v>
      </c>
      <c r="H17" s="18" t="s">
        <v>21</v>
      </c>
      <c r="I17" s="18" t="s">
        <v>22</v>
      </c>
      <c r="J17" s="18" t="s">
        <v>23</v>
      </c>
      <c r="K17" s="18" t="s">
        <v>24</v>
      </c>
      <c r="L17" s="18" t="s">
        <v>25</v>
      </c>
      <c r="M17" s="19" t="s">
        <v>41</v>
      </c>
      <c r="P17" s="11" t="s">
        <v>38</v>
      </c>
      <c r="Q17" s="18" t="s">
        <v>39</v>
      </c>
      <c r="R17" s="18" t="s">
        <v>16</v>
      </c>
      <c r="S17" s="18" t="s">
        <v>17</v>
      </c>
      <c r="T17" s="18" t="s">
        <v>18</v>
      </c>
      <c r="U17" s="18" t="s">
        <v>19</v>
      </c>
      <c r="V17" s="18" t="s">
        <v>20</v>
      </c>
      <c r="W17" s="18" t="s">
        <v>21</v>
      </c>
      <c r="X17" s="18" t="s">
        <v>22</v>
      </c>
      <c r="Y17" s="18" t="s">
        <v>23</v>
      </c>
      <c r="Z17" s="18" t="s">
        <v>24</v>
      </c>
      <c r="AA17" s="18" t="s">
        <v>25</v>
      </c>
      <c r="AB17" s="19" t="s">
        <v>41</v>
      </c>
    </row>
    <row r="18" spans="1:28" x14ac:dyDescent="0.3">
      <c r="A18" s="13" t="s">
        <v>35</v>
      </c>
      <c r="B18" s="27">
        <v>11527</v>
      </c>
      <c r="C18" s="27">
        <v>3823</v>
      </c>
      <c r="D18" s="27">
        <v>6674</v>
      </c>
      <c r="E18" s="27">
        <v>5346</v>
      </c>
      <c r="F18" s="27">
        <v>2335</v>
      </c>
      <c r="G18" s="27">
        <v>2892</v>
      </c>
      <c r="H18" s="27">
        <v>3097</v>
      </c>
      <c r="I18" s="27">
        <v>1891</v>
      </c>
      <c r="J18" s="27">
        <v>3004</v>
      </c>
      <c r="K18" s="27">
        <v>10687</v>
      </c>
      <c r="L18" s="27">
        <v>5981</v>
      </c>
      <c r="M18" s="33">
        <f>K18-L18</f>
        <v>4706</v>
      </c>
      <c r="P18" s="13" t="s">
        <v>27</v>
      </c>
      <c r="Q18" s="27">
        <v>662</v>
      </c>
      <c r="R18" s="27">
        <v>214</v>
      </c>
      <c r="S18" s="27">
        <v>353</v>
      </c>
      <c r="T18" s="27">
        <v>280</v>
      </c>
      <c r="U18" s="27">
        <v>129</v>
      </c>
      <c r="V18" s="27">
        <v>212</v>
      </c>
      <c r="W18" s="27">
        <v>216</v>
      </c>
      <c r="X18" s="27">
        <v>158</v>
      </c>
      <c r="Y18" s="27">
        <v>230</v>
      </c>
      <c r="Z18" s="27">
        <v>540</v>
      </c>
      <c r="AA18" s="27">
        <v>442</v>
      </c>
      <c r="AB18" s="33">
        <f>Z18-AA18</f>
        <v>98</v>
      </c>
    </row>
    <row r="19" spans="1:28" x14ac:dyDescent="0.3">
      <c r="A19" s="13" t="s">
        <v>40</v>
      </c>
      <c r="B19" s="27">
        <v>6473</v>
      </c>
      <c r="C19" s="27">
        <v>2086</v>
      </c>
      <c r="D19" s="27">
        <v>3735</v>
      </c>
      <c r="E19" s="27">
        <v>2847</v>
      </c>
      <c r="F19" s="27">
        <v>1215</v>
      </c>
      <c r="G19" s="27">
        <v>1611</v>
      </c>
      <c r="H19" s="27">
        <v>1861</v>
      </c>
      <c r="I19" s="27">
        <v>1167</v>
      </c>
      <c r="J19" s="27">
        <v>1720</v>
      </c>
      <c r="K19" s="27">
        <v>5767</v>
      </c>
      <c r="L19" s="27">
        <v>3355</v>
      </c>
      <c r="M19" s="33">
        <f t="shared" ref="M19" si="0">K19-L19</f>
        <v>2412</v>
      </c>
      <c r="P19" s="13" t="s">
        <v>28</v>
      </c>
      <c r="Q19" s="27">
        <v>1154</v>
      </c>
      <c r="R19" s="27">
        <v>403</v>
      </c>
      <c r="S19" s="27">
        <v>619</v>
      </c>
      <c r="T19" s="27">
        <v>595</v>
      </c>
      <c r="U19" s="27">
        <v>235</v>
      </c>
      <c r="V19" s="27">
        <v>351</v>
      </c>
      <c r="W19" s="27">
        <v>388</v>
      </c>
      <c r="X19" s="27">
        <v>225</v>
      </c>
      <c r="Y19" s="27">
        <v>349</v>
      </c>
      <c r="Z19" s="27">
        <v>1023</v>
      </c>
      <c r="AA19" s="27">
        <v>744</v>
      </c>
      <c r="AB19" s="33">
        <f t="shared" ref="AB19:AB27" si="1">Z19-AA19</f>
        <v>279</v>
      </c>
    </row>
    <row r="20" spans="1:28" ht="15" thickBot="1" x14ac:dyDescent="0.35">
      <c r="A20" s="13" t="s">
        <v>36</v>
      </c>
      <c r="B20" s="28">
        <f>SUM(B18:B19)</f>
        <v>18000</v>
      </c>
      <c r="C20" s="28">
        <f t="shared" ref="C20:M20" si="2">SUM(C18:C19)</f>
        <v>5909</v>
      </c>
      <c r="D20" s="28">
        <f t="shared" si="2"/>
        <v>10409</v>
      </c>
      <c r="E20" s="28">
        <f t="shared" si="2"/>
        <v>8193</v>
      </c>
      <c r="F20" s="28">
        <f t="shared" si="2"/>
        <v>3550</v>
      </c>
      <c r="G20" s="28">
        <f t="shared" si="2"/>
        <v>4503</v>
      </c>
      <c r="H20" s="28">
        <f t="shared" si="2"/>
        <v>4958</v>
      </c>
      <c r="I20" s="28">
        <f t="shared" si="2"/>
        <v>3058</v>
      </c>
      <c r="J20" s="28">
        <f t="shared" si="2"/>
        <v>4724</v>
      </c>
      <c r="K20" s="28">
        <f t="shared" si="2"/>
        <v>16454</v>
      </c>
      <c r="L20" s="28">
        <f t="shared" si="2"/>
        <v>9336</v>
      </c>
      <c r="M20" s="34">
        <f t="shared" si="2"/>
        <v>7118</v>
      </c>
      <c r="P20" s="13" t="s">
        <v>29</v>
      </c>
      <c r="Q20" s="27">
        <v>1280</v>
      </c>
      <c r="R20" s="27">
        <v>524</v>
      </c>
      <c r="S20" s="27">
        <v>770</v>
      </c>
      <c r="T20" s="27">
        <v>682</v>
      </c>
      <c r="U20" s="27">
        <v>298</v>
      </c>
      <c r="V20" s="27">
        <v>442</v>
      </c>
      <c r="W20" s="27">
        <v>445</v>
      </c>
      <c r="X20" s="27">
        <v>315</v>
      </c>
      <c r="Y20" s="27">
        <v>512</v>
      </c>
      <c r="Z20" s="27">
        <v>1309</v>
      </c>
      <c r="AA20" s="27">
        <v>869</v>
      </c>
      <c r="AB20" s="33">
        <f t="shared" si="1"/>
        <v>440</v>
      </c>
    </row>
    <row r="21" spans="1:28" ht="15" thickTop="1" x14ac:dyDescent="0.3">
      <c r="A21" s="35" t="s">
        <v>13</v>
      </c>
      <c r="C21" s="36">
        <f>SUM(C20:J20)</f>
        <v>45304</v>
      </c>
      <c r="K21" s="36">
        <f>SUM(K20:L20)</f>
        <v>25790</v>
      </c>
      <c r="P21" s="13" t="s">
        <v>30</v>
      </c>
      <c r="Q21" s="27">
        <v>1196</v>
      </c>
      <c r="R21" s="27">
        <v>549</v>
      </c>
      <c r="S21" s="27">
        <v>793</v>
      </c>
      <c r="T21" s="27">
        <v>633</v>
      </c>
      <c r="U21" s="27">
        <v>287</v>
      </c>
      <c r="V21" s="27">
        <v>448</v>
      </c>
      <c r="W21" s="27">
        <v>412</v>
      </c>
      <c r="X21" s="27">
        <v>335</v>
      </c>
      <c r="Y21" s="27">
        <v>511</v>
      </c>
      <c r="Z21" s="27">
        <v>1297</v>
      </c>
      <c r="AA21" s="27">
        <v>833</v>
      </c>
      <c r="AB21" s="33">
        <f t="shared" si="1"/>
        <v>464</v>
      </c>
    </row>
    <row r="22" spans="1:28" x14ac:dyDescent="0.3">
      <c r="P22" s="13" t="s">
        <v>31</v>
      </c>
      <c r="Q22" s="27">
        <v>1165</v>
      </c>
      <c r="R22" s="27">
        <v>496</v>
      </c>
      <c r="S22" s="27">
        <v>704</v>
      </c>
      <c r="T22" s="27">
        <v>570</v>
      </c>
      <c r="U22" s="27">
        <v>275</v>
      </c>
      <c r="V22" s="27">
        <v>421</v>
      </c>
      <c r="W22" s="27">
        <v>386</v>
      </c>
      <c r="X22" s="27">
        <v>300</v>
      </c>
      <c r="Y22" s="27">
        <v>477</v>
      </c>
      <c r="Z22" s="27">
        <v>1165</v>
      </c>
      <c r="AA22" s="27">
        <v>752</v>
      </c>
      <c r="AB22" s="33">
        <f t="shared" si="1"/>
        <v>413</v>
      </c>
    </row>
    <row r="23" spans="1:28" x14ac:dyDescent="0.3">
      <c r="P23" s="13" t="s">
        <v>32</v>
      </c>
      <c r="Q23" s="27">
        <v>906</v>
      </c>
      <c r="R23" s="27">
        <v>412</v>
      </c>
      <c r="S23" s="27">
        <v>565</v>
      </c>
      <c r="T23" s="27">
        <v>460</v>
      </c>
      <c r="U23" s="27">
        <v>257</v>
      </c>
      <c r="V23" s="27">
        <v>347</v>
      </c>
      <c r="W23" s="27">
        <v>345</v>
      </c>
      <c r="X23" s="27">
        <v>267</v>
      </c>
      <c r="Y23" s="27">
        <v>414</v>
      </c>
      <c r="Z23" s="27">
        <v>971</v>
      </c>
      <c r="AA23" s="27">
        <v>639</v>
      </c>
      <c r="AB23" s="33">
        <f t="shared" si="1"/>
        <v>332</v>
      </c>
    </row>
    <row r="24" spans="1:28" x14ac:dyDescent="0.3">
      <c r="P24" s="13" t="s">
        <v>33</v>
      </c>
      <c r="Q24" s="27">
        <v>955</v>
      </c>
      <c r="R24" s="27">
        <v>448</v>
      </c>
      <c r="S24" s="27">
        <v>591</v>
      </c>
      <c r="T24" s="27">
        <v>489</v>
      </c>
      <c r="U24" s="27">
        <v>254</v>
      </c>
      <c r="V24" s="27">
        <v>362</v>
      </c>
      <c r="W24" s="27">
        <v>347</v>
      </c>
      <c r="X24" s="27">
        <v>300</v>
      </c>
      <c r="Y24" s="27">
        <v>449</v>
      </c>
      <c r="Z24" s="27">
        <v>960</v>
      </c>
      <c r="AA24" s="27">
        <v>669</v>
      </c>
      <c r="AB24" s="33">
        <f t="shared" si="1"/>
        <v>291</v>
      </c>
    </row>
    <row r="25" spans="1:28" x14ac:dyDescent="0.3">
      <c r="B25" s="6"/>
      <c r="C25" s="7" t="s">
        <v>16</v>
      </c>
      <c r="D25" s="7" t="s">
        <v>17</v>
      </c>
      <c r="E25" s="7" t="s">
        <v>18</v>
      </c>
      <c r="F25" s="7" t="s">
        <v>19</v>
      </c>
      <c r="G25" s="7" t="s">
        <v>20</v>
      </c>
      <c r="H25" s="7" t="s">
        <v>21</v>
      </c>
      <c r="I25" s="7" t="s">
        <v>22</v>
      </c>
      <c r="J25" s="8" t="s">
        <v>23</v>
      </c>
      <c r="K25" s="9"/>
      <c r="L25" s="7" t="s">
        <v>24</v>
      </c>
      <c r="M25" s="8" t="s">
        <v>25</v>
      </c>
      <c r="P25" s="13" t="s">
        <v>34</v>
      </c>
      <c r="Q25" s="27">
        <v>1148</v>
      </c>
      <c r="R25" s="27">
        <v>434</v>
      </c>
      <c r="S25" s="27">
        <v>707</v>
      </c>
      <c r="T25" s="27">
        <v>558</v>
      </c>
      <c r="U25" s="27">
        <v>246</v>
      </c>
      <c r="V25" s="27">
        <v>383</v>
      </c>
      <c r="W25" s="27">
        <v>379</v>
      </c>
      <c r="X25" s="27">
        <v>295</v>
      </c>
      <c r="Y25" s="27">
        <v>465</v>
      </c>
      <c r="Z25" s="27">
        <v>1110</v>
      </c>
      <c r="AA25" s="27">
        <v>745</v>
      </c>
      <c r="AB25" s="33">
        <f t="shared" si="1"/>
        <v>365</v>
      </c>
    </row>
    <row r="26" spans="1:28" x14ac:dyDescent="0.3">
      <c r="B26" s="20" t="s">
        <v>11</v>
      </c>
      <c r="C26" s="104">
        <f>C20/$C$21</f>
        <v>0.13042998410736359</v>
      </c>
      <c r="D26" s="104">
        <f t="shared" ref="D26:I26" si="3">D20/$C$21</f>
        <v>0.22975896168108775</v>
      </c>
      <c r="E26" s="104">
        <f t="shared" si="3"/>
        <v>0.18084495850256049</v>
      </c>
      <c r="F26" s="104">
        <f t="shared" si="3"/>
        <v>7.835952675260463E-2</v>
      </c>
      <c r="G26" s="104">
        <f t="shared" si="3"/>
        <v>9.9395196892106658E-2</v>
      </c>
      <c r="H26" s="104">
        <f t="shared" si="3"/>
        <v>0.10943846018011655</v>
      </c>
      <c r="I26" s="104">
        <f t="shared" si="3"/>
        <v>6.7499558537877452E-2</v>
      </c>
      <c r="J26" s="104">
        <f>J20/$C$21</f>
        <v>0.10427335334628289</v>
      </c>
      <c r="K26" s="20" t="s">
        <v>11</v>
      </c>
      <c r="L26" s="104">
        <f>K20/$K$21</f>
        <v>0.6379992245056223</v>
      </c>
      <c r="M26" s="108">
        <f>L20/$K$21</f>
        <v>0.36200077549437765</v>
      </c>
      <c r="P26" s="13" t="s">
        <v>35</v>
      </c>
      <c r="Q26" s="27">
        <v>1107</v>
      </c>
      <c r="R26" s="27">
        <v>518</v>
      </c>
      <c r="S26" s="27">
        <v>711</v>
      </c>
      <c r="T26" s="27">
        <v>608</v>
      </c>
      <c r="U26" s="27">
        <v>280</v>
      </c>
      <c r="V26" s="27">
        <v>394</v>
      </c>
      <c r="W26" s="27">
        <v>396</v>
      </c>
      <c r="X26" s="27">
        <v>304</v>
      </c>
      <c r="Y26" s="27">
        <v>510</v>
      </c>
      <c r="Z26" s="27">
        <v>1245</v>
      </c>
      <c r="AA26" s="27">
        <v>783</v>
      </c>
      <c r="AB26" s="33">
        <f t="shared" si="1"/>
        <v>462</v>
      </c>
    </row>
    <row r="27" spans="1:28" x14ac:dyDescent="0.3">
      <c r="B27" s="21" t="s">
        <v>12</v>
      </c>
      <c r="C27" s="105">
        <f>R28/$R$29</f>
        <v>0.1333852867830424</v>
      </c>
      <c r="D27" s="105">
        <f t="shared" ref="D27:I27" si="4">S28/$R$29</f>
        <v>0.19314214463840398</v>
      </c>
      <c r="E27" s="105">
        <f t="shared" si="4"/>
        <v>0.16175187032418953</v>
      </c>
      <c r="F27" s="105">
        <f t="shared" si="4"/>
        <v>7.4937655860349131E-2</v>
      </c>
      <c r="G27" s="105">
        <f t="shared" si="4"/>
        <v>0.1119077306733167</v>
      </c>
      <c r="H27" s="105">
        <f t="shared" si="4"/>
        <v>0.10956982543640897</v>
      </c>
      <c r="I27" s="105">
        <f t="shared" si="4"/>
        <v>8.3416458852867831E-2</v>
      </c>
      <c r="J27" s="105">
        <f>Y28/$R$29</f>
        <v>0.13188902743142145</v>
      </c>
      <c r="K27" s="21" t="s">
        <v>12</v>
      </c>
      <c r="L27" s="105">
        <f>Z28/$Z$29</f>
        <v>0.5976086322543015</v>
      </c>
      <c r="M27" s="109">
        <f>AA28/$Z$29</f>
        <v>0.40239136774569845</v>
      </c>
      <c r="P27" s="13" t="s">
        <v>40</v>
      </c>
      <c r="Q27" s="27">
        <v>547</v>
      </c>
      <c r="R27" s="27">
        <v>281</v>
      </c>
      <c r="S27" s="27">
        <v>383</v>
      </c>
      <c r="T27" s="27">
        <v>314</v>
      </c>
      <c r="U27" s="27">
        <v>143</v>
      </c>
      <c r="V27" s="27">
        <v>230</v>
      </c>
      <c r="W27" s="27">
        <v>201</v>
      </c>
      <c r="X27" s="27">
        <v>177</v>
      </c>
      <c r="Y27" s="27">
        <v>314</v>
      </c>
      <c r="Z27" s="27">
        <v>626</v>
      </c>
      <c r="AA27" s="27">
        <v>423</v>
      </c>
      <c r="AB27" s="33">
        <f t="shared" si="1"/>
        <v>203</v>
      </c>
    </row>
    <row r="28" spans="1:28" ht="15" thickBot="1" x14ac:dyDescent="0.35">
      <c r="P28" s="13" t="s">
        <v>36</v>
      </c>
      <c r="Q28" s="28">
        <f>SUM(Q18:Q27)</f>
        <v>10120</v>
      </c>
      <c r="R28" s="28">
        <f t="shared" ref="R28:AB28" si="5">SUM(R18:R27)</f>
        <v>4279</v>
      </c>
      <c r="S28" s="28">
        <f t="shared" si="5"/>
        <v>6196</v>
      </c>
      <c r="T28" s="28">
        <f t="shared" si="5"/>
        <v>5189</v>
      </c>
      <c r="U28" s="28">
        <f t="shared" si="5"/>
        <v>2404</v>
      </c>
      <c r="V28" s="28">
        <f t="shared" si="5"/>
        <v>3590</v>
      </c>
      <c r="W28" s="28">
        <f t="shared" si="5"/>
        <v>3515</v>
      </c>
      <c r="X28" s="28">
        <f t="shared" si="5"/>
        <v>2676</v>
      </c>
      <c r="Y28" s="28">
        <f t="shared" si="5"/>
        <v>4231</v>
      </c>
      <c r="Z28" s="28">
        <f t="shared" si="5"/>
        <v>10246</v>
      </c>
      <c r="AA28" s="28">
        <f t="shared" si="5"/>
        <v>6899</v>
      </c>
      <c r="AB28" s="29">
        <f t="shared" si="5"/>
        <v>3347</v>
      </c>
    </row>
    <row r="29" spans="1:28" ht="15" thickTop="1" x14ac:dyDescent="0.3">
      <c r="P29" s="35" t="s">
        <v>13</v>
      </c>
      <c r="R29" s="36">
        <f>SUM(R28:Y28)</f>
        <v>32080</v>
      </c>
      <c r="Z29" s="36">
        <f>SUM(Z28:AA28)</f>
        <v>17145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5691C-8CB4-4961-BE6F-0FED3F5A50F6}">
  <sheetPr>
    <tabColor theme="9" tint="0.39997558519241921"/>
  </sheetPr>
  <dimension ref="A1:Y183"/>
  <sheetViews>
    <sheetView workbookViewId="0">
      <pane ySplit="1" topLeftCell="A2" activePane="bottomLeft" state="frozen"/>
      <selection activeCell="M17" sqref="M17:M18"/>
      <selection pane="bottomLeft" activeCell="N185" sqref="N185"/>
    </sheetView>
  </sheetViews>
  <sheetFormatPr defaultRowHeight="14.4" x14ac:dyDescent="0.3"/>
  <cols>
    <col min="2" max="2" width="15.6640625" style="1" bestFit="1" customWidth="1"/>
    <col min="5" max="5" width="14.33203125" customWidth="1"/>
    <col min="9" max="9" width="10.6640625" bestFit="1" customWidth="1"/>
    <col min="15" max="15" width="17.88671875" style="1" customWidth="1"/>
  </cols>
  <sheetData>
    <row r="1" spans="1:25" x14ac:dyDescent="0.3">
      <c r="A1" s="2" t="s">
        <v>11</v>
      </c>
      <c r="B1" s="1" t="s">
        <v>0</v>
      </c>
      <c r="C1" t="s">
        <v>5</v>
      </c>
      <c r="D1" t="s">
        <v>8</v>
      </c>
      <c r="E1" t="s">
        <v>2</v>
      </c>
      <c r="F1" t="s">
        <v>7</v>
      </c>
      <c r="G1" t="s">
        <v>6</v>
      </c>
      <c r="H1" t="s">
        <v>4</v>
      </c>
      <c r="I1" t="s">
        <v>3</v>
      </c>
      <c r="J1" t="s">
        <v>1</v>
      </c>
      <c r="K1" t="s">
        <v>10</v>
      </c>
      <c r="L1" t="s">
        <v>9</v>
      </c>
      <c r="N1" s="2" t="s">
        <v>12</v>
      </c>
      <c r="O1" s="1" t="s">
        <v>0</v>
      </c>
      <c r="P1" t="s">
        <v>5</v>
      </c>
      <c r="Q1" t="s">
        <v>8</v>
      </c>
      <c r="R1" t="s">
        <v>2</v>
      </c>
      <c r="S1" t="s">
        <v>7</v>
      </c>
      <c r="T1" t="s">
        <v>6</v>
      </c>
      <c r="U1" t="s">
        <v>4</v>
      </c>
      <c r="V1" t="s">
        <v>3</v>
      </c>
      <c r="W1" t="s">
        <v>1</v>
      </c>
      <c r="X1" t="s">
        <v>10</v>
      </c>
      <c r="Y1" t="s">
        <v>9</v>
      </c>
    </row>
    <row r="2" spans="1:25" x14ac:dyDescent="0.3">
      <c r="B2" s="1">
        <v>44173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O2" s="1">
        <v>44173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B3" s="1">
        <v>44173</v>
      </c>
      <c r="C3">
        <v>1</v>
      </c>
      <c r="D3">
        <v>2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2</v>
      </c>
      <c r="L3">
        <v>1</v>
      </c>
      <c r="O3" s="1">
        <v>44173</v>
      </c>
      <c r="P3">
        <v>2</v>
      </c>
      <c r="Q3">
        <v>4</v>
      </c>
      <c r="R3">
        <v>2</v>
      </c>
      <c r="S3">
        <v>0</v>
      </c>
      <c r="T3">
        <v>0</v>
      </c>
      <c r="U3">
        <v>0</v>
      </c>
      <c r="V3">
        <v>0</v>
      </c>
      <c r="W3">
        <v>0</v>
      </c>
      <c r="X3">
        <v>4</v>
      </c>
      <c r="Y3">
        <v>0</v>
      </c>
    </row>
    <row r="4" spans="1:25" hidden="1" x14ac:dyDescent="0.3">
      <c r="B4" s="1">
        <v>44173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O4" s="1">
        <v>44173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hidden="1" x14ac:dyDescent="0.3">
      <c r="B5" s="1">
        <v>44173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O5" s="1">
        <v>44173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</row>
    <row r="6" spans="1:25" hidden="1" x14ac:dyDescent="0.3">
      <c r="B6" s="1">
        <v>44173</v>
      </c>
      <c r="C6">
        <v>1</v>
      </c>
      <c r="D6">
        <v>2</v>
      </c>
      <c r="E6">
        <v>1</v>
      </c>
      <c r="F6">
        <v>1</v>
      </c>
      <c r="G6">
        <v>1</v>
      </c>
      <c r="H6">
        <v>1</v>
      </c>
      <c r="I6">
        <v>1</v>
      </c>
      <c r="J6">
        <v>3</v>
      </c>
      <c r="K6">
        <v>1</v>
      </c>
      <c r="L6">
        <v>2</v>
      </c>
      <c r="O6" s="1">
        <v>44173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hidden="1" x14ac:dyDescent="0.3">
      <c r="B7" s="1">
        <v>44172</v>
      </c>
      <c r="C7">
        <v>5</v>
      </c>
      <c r="D7">
        <v>9</v>
      </c>
      <c r="E7">
        <v>6</v>
      </c>
      <c r="F7">
        <v>3</v>
      </c>
      <c r="G7">
        <v>3</v>
      </c>
      <c r="H7">
        <v>4</v>
      </c>
      <c r="I7">
        <v>2</v>
      </c>
      <c r="J7">
        <v>2</v>
      </c>
      <c r="K7">
        <v>17</v>
      </c>
      <c r="L7">
        <v>4</v>
      </c>
      <c r="O7" s="1">
        <v>44173</v>
      </c>
      <c r="P7">
        <v>0</v>
      </c>
      <c r="Q7">
        <v>0</v>
      </c>
      <c r="R7">
        <v>2</v>
      </c>
      <c r="S7">
        <v>0</v>
      </c>
      <c r="T7">
        <v>1</v>
      </c>
      <c r="U7">
        <v>0</v>
      </c>
      <c r="V7">
        <v>0</v>
      </c>
      <c r="W7">
        <v>0</v>
      </c>
      <c r="X7">
        <v>1</v>
      </c>
      <c r="Y7">
        <v>1</v>
      </c>
    </row>
    <row r="8" spans="1:25" hidden="1" x14ac:dyDescent="0.3">
      <c r="B8" s="1">
        <v>44172</v>
      </c>
      <c r="C8">
        <v>2</v>
      </c>
      <c r="D8">
        <v>2</v>
      </c>
      <c r="E8">
        <v>2</v>
      </c>
      <c r="F8">
        <v>1</v>
      </c>
      <c r="G8">
        <v>0</v>
      </c>
      <c r="H8">
        <v>0</v>
      </c>
      <c r="I8">
        <v>0</v>
      </c>
      <c r="J8">
        <v>1</v>
      </c>
      <c r="K8">
        <v>2</v>
      </c>
      <c r="L8">
        <v>1</v>
      </c>
      <c r="O8" s="1">
        <v>44173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hidden="1" x14ac:dyDescent="0.3">
      <c r="B9" s="1">
        <v>44172</v>
      </c>
      <c r="C9">
        <v>3</v>
      </c>
      <c r="D9">
        <v>1</v>
      </c>
      <c r="E9">
        <v>2</v>
      </c>
      <c r="F9">
        <v>2</v>
      </c>
      <c r="G9">
        <v>1</v>
      </c>
      <c r="H9">
        <v>1</v>
      </c>
      <c r="I9">
        <v>0</v>
      </c>
      <c r="J9">
        <v>0</v>
      </c>
      <c r="K9">
        <v>6</v>
      </c>
      <c r="L9">
        <v>2</v>
      </c>
      <c r="O9" s="1">
        <v>44173</v>
      </c>
      <c r="P9">
        <v>0</v>
      </c>
      <c r="Q9">
        <v>0</v>
      </c>
      <c r="R9">
        <v>0</v>
      </c>
      <c r="S9">
        <v>0</v>
      </c>
      <c r="T9">
        <v>2</v>
      </c>
      <c r="U9">
        <v>0</v>
      </c>
      <c r="V9">
        <v>1</v>
      </c>
      <c r="W9">
        <v>0</v>
      </c>
      <c r="X9">
        <v>0</v>
      </c>
      <c r="Y9">
        <v>2</v>
      </c>
    </row>
    <row r="10" spans="1:25" hidden="1" x14ac:dyDescent="0.3">
      <c r="B10" s="1">
        <v>44172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O10" s="1">
        <v>44173</v>
      </c>
      <c r="P10">
        <v>2</v>
      </c>
      <c r="Q10">
        <v>2</v>
      </c>
      <c r="R10">
        <v>1</v>
      </c>
      <c r="S10">
        <v>0</v>
      </c>
      <c r="T10">
        <v>0</v>
      </c>
      <c r="U10">
        <v>1</v>
      </c>
      <c r="V10">
        <v>0</v>
      </c>
      <c r="W10">
        <v>1</v>
      </c>
      <c r="X10">
        <v>2</v>
      </c>
      <c r="Y10">
        <v>0</v>
      </c>
    </row>
    <row r="11" spans="1:25" hidden="1" x14ac:dyDescent="0.3">
      <c r="B11" s="1">
        <v>44172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O11" s="1">
        <v>44172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</row>
    <row r="12" spans="1:25" hidden="1" x14ac:dyDescent="0.3">
      <c r="B12" s="1">
        <v>44172</v>
      </c>
      <c r="C12">
        <v>1</v>
      </c>
      <c r="D12">
        <v>2</v>
      </c>
      <c r="E12">
        <v>2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0</v>
      </c>
      <c r="O12" s="1">
        <v>44172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</row>
    <row r="13" spans="1:25" hidden="1" x14ac:dyDescent="0.3">
      <c r="B13" s="1">
        <v>44171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0</v>
      </c>
      <c r="O13" s="1">
        <v>44172</v>
      </c>
      <c r="P13">
        <v>4</v>
      </c>
      <c r="Q13">
        <v>5</v>
      </c>
      <c r="R13">
        <v>8</v>
      </c>
      <c r="S13">
        <v>3</v>
      </c>
      <c r="T13">
        <v>2</v>
      </c>
      <c r="U13">
        <v>1</v>
      </c>
      <c r="V13">
        <v>1</v>
      </c>
      <c r="W13">
        <v>2</v>
      </c>
      <c r="X13">
        <v>9</v>
      </c>
      <c r="Y13">
        <v>3</v>
      </c>
    </row>
    <row r="14" spans="1:25" hidden="1" x14ac:dyDescent="0.3">
      <c r="B14" s="1">
        <v>44171</v>
      </c>
      <c r="C14">
        <v>0</v>
      </c>
      <c r="D14">
        <v>0</v>
      </c>
      <c r="E14">
        <v>2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O14" s="1">
        <v>44172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hidden="1" x14ac:dyDescent="0.3">
      <c r="B15" s="1">
        <v>44171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O15" s="1">
        <v>44172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3</v>
      </c>
    </row>
    <row r="16" spans="1:25" hidden="1" x14ac:dyDescent="0.3">
      <c r="B16" s="1">
        <v>44170</v>
      </c>
      <c r="C16">
        <v>1</v>
      </c>
      <c r="D16">
        <v>2</v>
      </c>
      <c r="E16">
        <v>1</v>
      </c>
      <c r="F16">
        <v>0</v>
      </c>
      <c r="G16">
        <v>2</v>
      </c>
      <c r="H16">
        <v>2</v>
      </c>
      <c r="I16">
        <v>0</v>
      </c>
      <c r="J16">
        <v>0</v>
      </c>
      <c r="K16">
        <v>4</v>
      </c>
      <c r="L16">
        <v>2</v>
      </c>
      <c r="O16" s="1">
        <v>44172</v>
      </c>
      <c r="P16">
        <v>1</v>
      </c>
      <c r="Q16">
        <v>3</v>
      </c>
      <c r="R16">
        <v>2</v>
      </c>
      <c r="S16">
        <v>1</v>
      </c>
      <c r="T16">
        <v>0</v>
      </c>
      <c r="U16">
        <v>0</v>
      </c>
      <c r="V16">
        <v>0</v>
      </c>
      <c r="W16">
        <v>1</v>
      </c>
      <c r="X16">
        <v>4</v>
      </c>
      <c r="Y16">
        <v>1</v>
      </c>
    </row>
    <row r="17" spans="2:25" hidden="1" x14ac:dyDescent="0.3">
      <c r="B17" s="1">
        <v>44170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O17" s="1">
        <v>44172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</row>
    <row r="18" spans="2:25" hidden="1" x14ac:dyDescent="0.3">
      <c r="B18" s="1">
        <v>44170</v>
      </c>
      <c r="C18">
        <v>0</v>
      </c>
      <c r="D18">
        <v>0</v>
      </c>
      <c r="E18">
        <v>0</v>
      </c>
      <c r="F18">
        <v>0</v>
      </c>
      <c r="G18">
        <v>2</v>
      </c>
      <c r="H18">
        <v>1</v>
      </c>
      <c r="I18">
        <v>0</v>
      </c>
      <c r="J18">
        <v>0</v>
      </c>
      <c r="K18">
        <v>0</v>
      </c>
      <c r="L18">
        <v>3</v>
      </c>
      <c r="O18" s="1">
        <v>44172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2:25" hidden="1" x14ac:dyDescent="0.3">
      <c r="B19" s="1">
        <v>44170</v>
      </c>
      <c r="C19">
        <v>2</v>
      </c>
      <c r="D19">
        <v>4</v>
      </c>
      <c r="E19">
        <v>4</v>
      </c>
      <c r="F19">
        <v>2</v>
      </c>
      <c r="G19">
        <v>4</v>
      </c>
      <c r="H19">
        <v>3</v>
      </c>
      <c r="I19">
        <v>2</v>
      </c>
      <c r="J19">
        <v>1</v>
      </c>
      <c r="K19">
        <v>4</v>
      </c>
      <c r="L19">
        <v>5</v>
      </c>
      <c r="O19" s="1">
        <v>44172</v>
      </c>
      <c r="P19">
        <v>0</v>
      </c>
      <c r="Q19">
        <v>0</v>
      </c>
      <c r="R19">
        <v>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</row>
    <row r="20" spans="2:25" hidden="1" x14ac:dyDescent="0.3">
      <c r="B20" s="1">
        <v>44170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1</v>
      </c>
      <c r="O20" s="1">
        <v>44172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2:25" hidden="1" x14ac:dyDescent="0.3">
      <c r="B21" s="1">
        <v>44170</v>
      </c>
      <c r="C21">
        <v>0</v>
      </c>
      <c r="D21">
        <v>3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O21" s="1">
        <v>44172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</row>
    <row r="22" spans="2:25" hidden="1" x14ac:dyDescent="0.3">
      <c r="B22" s="1">
        <v>44170</v>
      </c>
      <c r="C22">
        <v>1</v>
      </c>
      <c r="D22">
        <v>2</v>
      </c>
      <c r="E22">
        <v>1</v>
      </c>
      <c r="F22">
        <v>1</v>
      </c>
      <c r="G22">
        <v>1</v>
      </c>
      <c r="H22">
        <v>2</v>
      </c>
      <c r="I22">
        <v>1</v>
      </c>
      <c r="J22">
        <v>1</v>
      </c>
      <c r="K22">
        <v>2</v>
      </c>
      <c r="L22">
        <v>2</v>
      </c>
      <c r="O22" s="1">
        <v>44172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</row>
    <row r="23" spans="2:25" hidden="1" x14ac:dyDescent="0.3">
      <c r="B23" s="1">
        <v>44170</v>
      </c>
      <c r="C23">
        <v>3</v>
      </c>
      <c r="D23">
        <v>4</v>
      </c>
      <c r="E23">
        <v>1</v>
      </c>
      <c r="F23">
        <v>0</v>
      </c>
      <c r="G23">
        <v>1</v>
      </c>
      <c r="H23">
        <v>1</v>
      </c>
      <c r="I23">
        <v>1</v>
      </c>
      <c r="J23">
        <v>0</v>
      </c>
      <c r="K23">
        <v>5</v>
      </c>
      <c r="L23">
        <v>2</v>
      </c>
      <c r="O23" s="1">
        <v>44172</v>
      </c>
      <c r="P23">
        <v>0</v>
      </c>
      <c r="Q23">
        <v>0</v>
      </c>
      <c r="R23">
        <v>0</v>
      </c>
      <c r="S23">
        <v>1</v>
      </c>
      <c r="T23">
        <v>2</v>
      </c>
      <c r="U23">
        <v>1</v>
      </c>
      <c r="V23">
        <v>1</v>
      </c>
      <c r="W23">
        <v>1</v>
      </c>
      <c r="X23">
        <v>0</v>
      </c>
      <c r="Y23">
        <v>3</v>
      </c>
    </row>
    <row r="24" spans="2:25" hidden="1" x14ac:dyDescent="0.3">
      <c r="B24" s="1">
        <v>44170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  <c r="L24">
        <v>1</v>
      </c>
      <c r="O24" s="1">
        <v>44171</v>
      </c>
      <c r="P24">
        <v>2</v>
      </c>
      <c r="Q24">
        <v>1</v>
      </c>
      <c r="R24">
        <v>0</v>
      </c>
      <c r="S24">
        <v>0</v>
      </c>
      <c r="T24">
        <v>2</v>
      </c>
      <c r="U24">
        <v>1</v>
      </c>
      <c r="V24">
        <v>1</v>
      </c>
      <c r="W24">
        <v>3</v>
      </c>
      <c r="X24">
        <v>2</v>
      </c>
      <c r="Y24">
        <v>4</v>
      </c>
    </row>
    <row r="25" spans="2:25" hidden="1" x14ac:dyDescent="0.3">
      <c r="B25" s="1">
        <v>44169</v>
      </c>
      <c r="C25">
        <v>1</v>
      </c>
      <c r="D25">
        <v>1</v>
      </c>
      <c r="E25">
        <v>1</v>
      </c>
      <c r="F25">
        <v>1</v>
      </c>
      <c r="G25">
        <v>2</v>
      </c>
      <c r="H25">
        <v>0</v>
      </c>
      <c r="I25">
        <v>0</v>
      </c>
      <c r="J25">
        <v>1</v>
      </c>
      <c r="K25">
        <v>2</v>
      </c>
      <c r="L25">
        <v>2</v>
      </c>
      <c r="O25" s="1">
        <v>44171</v>
      </c>
      <c r="P25">
        <v>2</v>
      </c>
      <c r="Q25">
        <v>2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4</v>
      </c>
      <c r="Y25">
        <v>0</v>
      </c>
    </row>
    <row r="26" spans="2:25" hidden="1" x14ac:dyDescent="0.3">
      <c r="B26" s="1">
        <v>44169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</v>
      </c>
      <c r="L26">
        <v>0</v>
      </c>
      <c r="O26" s="1">
        <v>44171</v>
      </c>
      <c r="P26">
        <v>0</v>
      </c>
      <c r="Q26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3</v>
      </c>
      <c r="Y26">
        <v>1</v>
      </c>
    </row>
    <row r="27" spans="2:25" hidden="1" x14ac:dyDescent="0.3">
      <c r="B27" s="1">
        <v>44169</v>
      </c>
      <c r="C27">
        <v>2</v>
      </c>
      <c r="D27">
        <v>4</v>
      </c>
      <c r="E27">
        <v>4</v>
      </c>
      <c r="F27">
        <v>3</v>
      </c>
      <c r="G27">
        <v>4</v>
      </c>
      <c r="H27">
        <v>4</v>
      </c>
      <c r="I27">
        <v>1</v>
      </c>
      <c r="J27">
        <v>2</v>
      </c>
      <c r="K27">
        <v>3</v>
      </c>
      <c r="L27">
        <v>7</v>
      </c>
      <c r="O27" s="1">
        <v>44171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1</v>
      </c>
    </row>
    <row r="28" spans="2:25" hidden="1" x14ac:dyDescent="0.3">
      <c r="B28" s="1">
        <v>44169</v>
      </c>
      <c r="C28">
        <v>0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1</v>
      </c>
      <c r="L28">
        <v>1</v>
      </c>
      <c r="O28" s="1">
        <v>44171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0</v>
      </c>
      <c r="W28">
        <v>0</v>
      </c>
      <c r="X28">
        <v>1</v>
      </c>
      <c r="Y28">
        <v>0</v>
      </c>
    </row>
    <row r="29" spans="2:25" hidden="1" x14ac:dyDescent="0.3">
      <c r="B29" s="1">
        <v>44169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O29" s="1">
        <v>44171</v>
      </c>
      <c r="P29">
        <v>2</v>
      </c>
      <c r="Q29">
        <v>2</v>
      </c>
      <c r="R29">
        <v>4</v>
      </c>
      <c r="S29">
        <v>2</v>
      </c>
      <c r="T29">
        <v>3</v>
      </c>
      <c r="U29">
        <v>0</v>
      </c>
      <c r="V29">
        <v>1</v>
      </c>
      <c r="W29">
        <v>2</v>
      </c>
      <c r="X29">
        <v>3</v>
      </c>
      <c r="Y29">
        <v>3</v>
      </c>
    </row>
    <row r="30" spans="2:25" hidden="1" x14ac:dyDescent="0.3">
      <c r="B30" s="1">
        <v>44169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2</v>
      </c>
      <c r="L30">
        <v>2</v>
      </c>
      <c r="O30" s="1">
        <v>44171</v>
      </c>
      <c r="P30">
        <v>1</v>
      </c>
      <c r="Q30">
        <v>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2</v>
      </c>
      <c r="Y30">
        <v>0</v>
      </c>
    </row>
    <row r="31" spans="2:25" hidden="1" x14ac:dyDescent="0.3">
      <c r="B31" s="1">
        <v>44168</v>
      </c>
      <c r="C31">
        <v>5</v>
      </c>
      <c r="D31">
        <v>4</v>
      </c>
      <c r="E31">
        <v>5</v>
      </c>
      <c r="F31">
        <v>3</v>
      </c>
      <c r="G31">
        <v>4</v>
      </c>
      <c r="H31">
        <v>4</v>
      </c>
      <c r="I31">
        <v>2</v>
      </c>
      <c r="J31">
        <v>3</v>
      </c>
      <c r="K31">
        <v>7</v>
      </c>
      <c r="L31">
        <v>7</v>
      </c>
      <c r="O31" s="1">
        <v>44171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2:25" hidden="1" x14ac:dyDescent="0.3">
      <c r="B32" s="1">
        <v>44168</v>
      </c>
      <c r="C32">
        <v>7</v>
      </c>
      <c r="D32">
        <v>13</v>
      </c>
      <c r="E32">
        <v>8</v>
      </c>
      <c r="F32">
        <v>4</v>
      </c>
      <c r="G32">
        <v>5</v>
      </c>
      <c r="H32">
        <v>8</v>
      </c>
      <c r="I32">
        <v>3</v>
      </c>
      <c r="J32">
        <v>5</v>
      </c>
      <c r="K32">
        <v>20</v>
      </c>
      <c r="L32">
        <v>13</v>
      </c>
      <c r="O32" s="1">
        <v>44171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2:25" hidden="1" x14ac:dyDescent="0.3">
      <c r="B33" s="1">
        <v>44168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O33" s="1">
        <v>44171</v>
      </c>
      <c r="P33">
        <v>1</v>
      </c>
      <c r="Q33">
        <v>1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</row>
    <row r="34" spans="2:25" hidden="1" x14ac:dyDescent="0.3">
      <c r="B34" s="1">
        <v>44168</v>
      </c>
      <c r="C34">
        <v>1</v>
      </c>
      <c r="D34">
        <v>1</v>
      </c>
      <c r="E34">
        <v>2</v>
      </c>
      <c r="F34">
        <v>3</v>
      </c>
      <c r="G34">
        <v>1</v>
      </c>
      <c r="H34">
        <v>0</v>
      </c>
      <c r="I34">
        <v>0</v>
      </c>
      <c r="J34">
        <v>1</v>
      </c>
      <c r="K34">
        <v>1</v>
      </c>
      <c r="L34">
        <v>3</v>
      </c>
      <c r="O34" s="1">
        <v>44171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</row>
    <row r="35" spans="2:25" hidden="1" x14ac:dyDescent="0.3">
      <c r="B35" s="1">
        <v>44168</v>
      </c>
      <c r="C35">
        <v>0</v>
      </c>
      <c r="D35">
        <v>2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O35" s="1">
        <v>44171</v>
      </c>
      <c r="P35">
        <v>2</v>
      </c>
      <c r="Q35">
        <v>2</v>
      </c>
      <c r="R35">
        <v>4</v>
      </c>
      <c r="S35">
        <v>1</v>
      </c>
      <c r="T35">
        <v>0</v>
      </c>
      <c r="U35">
        <v>0</v>
      </c>
      <c r="V35">
        <v>0</v>
      </c>
      <c r="W35">
        <v>0</v>
      </c>
      <c r="X35">
        <v>2</v>
      </c>
      <c r="Y35">
        <v>1</v>
      </c>
    </row>
    <row r="36" spans="2:25" hidden="1" x14ac:dyDescent="0.3">
      <c r="B36" s="1">
        <v>44168</v>
      </c>
      <c r="C36">
        <v>0</v>
      </c>
      <c r="D36">
        <v>2</v>
      </c>
      <c r="E36">
        <v>1</v>
      </c>
      <c r="F36">
        <v>1</v>
      </c>
      <c r="G36">
        <v>2</v>
      </c>
      <c r="H36">
        <v>1</v>
      </c>
      <c r="I36">
        <v>1</v>
      </c>
      <c r="J36">
        <v>0</v>
      </c>
      <c r="K36">
        <v>5</v>
      </c>
      <c r="L36">
        <v>4</v>
      </c>
      <c r="O36" s="1">
        <v>44171</v>
      </c>
      <c r="P36">
        <v>2</v>
      </c>
      <c r="Q36">
        <v>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3</v>
      </c>
      <c r="Y36">
        <v>1</v>
      </c>
    </row>
    <row r="37" spans="2:25" hidden="1" x14ac:dyDescent="0.3">
      <c r="B37" s="1">
        <v>44167</v>
      </c>
      <c r="C37">
        <v>1</v>
      </c>
      <c r="D37">
        <v>1</v>
      </c>
      <c r="E37">
        <v>1</v>
      </c>
      <c r="F37">
        <v>1</v>
      </c>
      <c r="G37">
        <v>0</v>
      </c>
      <c r="H37">
        <v>0</v>
      </c>
      <c r="I37">
        <v>1</v>
      </c>
      <c r="J37">
        <v>2</v>
      </c>
      <c r="K37">
        <v>2</v>
      </c>
      <c r="L37">
        <v>2</v>
      </c>
      <c r="O37" s="1">
        <v>44171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</row>
    <row r="38" spans="2:25" hidden="1" x14ac:dyDescent="0.3">
      <c r="B38" s="1">
        <v>44167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O38" s="1">
        <v>44171</v>
      </c>
      <c r="P38">
        <v>0</v>
      </c>
      <c r="Q38">
        <v>1</v>
      </c>
      <c r="R38">
        <v>0</v>
      </c>
      <c r="S38">
        <v>0</v>
      </c>
      <c r="T38">
        <v>1</v>
      </c>
      <c r="U38">
        <v>0</v>
      </c>
      <c r="V38">
        <v>1</v>
      </c>
      <c r="W38">
        <v>1</v>
      </c>
      <c r="X38">
        <v>1</v>
      </c>
      <c r="Y38">
        <v>1</v>
      </c>
    </row>
    <row r="39" spans="2:25" hidden="1" x14ac:dyDescent="0.3">
      <c r="B39" s="1">
        <v>44167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1</v>
      </c>
      <c r="O39" s="1">
        <v>44171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2:25" hidden="1" x14ac:dyDescent="0.3">
      <c r="B40" s="1">
        <v>44167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v>0</v>
      </c>
      <c r="O40" s="1">
        <v>44170</v>
      </c>
      <c r="P40">
        <v>2</v>
      </c>
      <c r="Q40">
        <v>1</v>
      </c>
      <c r="R40">
        <v>3</v>
      </c>
      <c r="S40">
        <v>1</v>
      </c>
      <c r="T40">
        <v>1</v>
      </c>
      <c r="U40">
        <v>1</v>
      </c>
      <c r="V40">
        <v>0</v>
      </c>
      <c r="W40">
        <v>0</v>
      </c>
      <c r="X40">
        <v>3</v>
      </c>
      <c r="Y40">
        <v>0</v>
      </c>
    </row>
    <row r="41" spans="2:25" hidden="1" x14ac:dyDescent="0.3">
      <c r="B41" s="1">
        <v>44167</v>
      </c>
      <c r="C41">
        <v>1</v>
      </c>
      <c r="D41">
        <v>1</v>
      </c>
      <c r="E41">
        <v>2</v>
      </c>
      <c r="F41">
        <v>0</v>
      </c>
      <c r="G41">
        <v>1</v>
      </c>
      <c r="H41">
        <v>1</v>
      </c>
      <c r="I41">
        <v>0</v>
      </c>
      <c r="J41">
        <v>2</v>
      </c>
      <c r="K41">
        <v>1</v>
      </c>
      <c r="L41">
        <v>4</v>
      </c>
      <c r="O41" s="1">
        <v>44170</v>
      </c>
      <c r="P41">
        <v>2</v>
      </c>
      <c r="Q41">
        <v>2</v>
      </c>
      <c r="R41">
        <v>2</v>
      </c>
      <c r="S41">
        <v>0</v>
      </c>
      <c r="T41">
        <v>0</v>
      </c>
      <c r="U41">
        <v>1</v>
      </c>
      <c r="V41">
        <v>0</v>
      </c>
      <c r="W41">
        <v>0</v>
      </c>
      <c r="X41">
        <v>2</v>
      </c>
      <c r="Y41">
        <v>0</v>
      </c>
    </row>
    <row r="42" spans="2:25" hidden="1" x14ac:dyDescent="0.3">
      <c r="B42" s="1">
        <v>44167</v>
      </c>
      <c r="C42">
        <v>0</v>
      </c>
      <c r="D42">
        <v>0</v>
      </c>
      <c r="E42">
        <v>1</v>
      </c>
      <c r="F42">
        <v>1</v>
      </c>
      <c r="G42">
        <v>1</v>
      </c>
      <c r="H42">
        <v>0</v>
      </c>
      <c r="I42">
        <v>1</v>
      </c>
      <c r="J42">
        <v>1</v>
      </c>
      <c r="K42">
        <v>0</v>
      </c>
      <c r="L42">
        <v>2</v>
      </c>
      <c r="O42" s="1">
        <v>44170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</row>
    <row r="43" spans="2:25" hidden="1" x14ac:dyDescent="0.3">
      <c r="B43" s="1">
        <v>44166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O43" s="1">
        <v>44170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2</v>
      </c>
      <c r="Y43">
        <v>0</v>
      </c>
    </row>
    <row r="44" spans="2:25" hidden="1" x14ac:dyDescent="0.3">
      <c r="B44" s="1">
        <v>44166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O44" s="1">
        <v>44170</v>
      </c>
      <c r="P44">
        <v>0</v>
      </c>
      <c r="Q44">
        <v>1</v>
      </c>
      <c r="R44">
        <v>0</v>
      </c>
      <c r="S44">
        <v>1</v>
      </c>
      <c r="T44">
        <v>1</v>
      </c>
      <c r="U44">
        <v>1</v>
      </c>
      <c r="V44">
        <v>0</v>
      </c>
      <c r="W44">
        <v>1</v>
      </c>
      <c r="X44">
        <v>1</v>
      </c>
      <c r="Y44">
        <v>1</v>
      </c>
    </row>
    <row r="45" spans="2:25" hidden="1" x14ac:dyDescent="0.3">
      <c r="B45" s="1">
        <v>44166</v>
      </c>
      <c r="C45">
        <v>0</v>
      </c>
      <c r="D45">
        <v>2</v>
      </c>
      <c r="E45">
        <v>0</v>
      </c>
      <c r="F45">
        <v>0</v>
      </c>
      <c r="G45">
        <v>1</v>
      </c>
      <c r="H45">
        <v>2</v>
      </c>
      <c r="I45">
        <v>0</v>
      </c>
      <c r="J45">
        <v>4</v>
      </c>
      <c r="K45">
        <v>3</v>
      </c>
      <c r="L45">
        <v>5</v>
      </c>
      <c r="O45" s="1">
        <v>44170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2:25" hidden="1" x14ac:dyDescent="0.3">
      <c r="B46" s="1">
        <v>44165</v>
      </c>
      <c r="C46">
        <v>0</v>
      </c>
      <c r="D46">
        <v>1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  <c r="K46">
        <v>1</v>
      </c>
      <c r="L46">
        <v>2</v>
      </c>
      <c r="O46" s="1">
        <v>44170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</row>
    <row r="47" spans="2:25" hidden="1" x14ac:dyDescent="0.3">
      <c r="B47" s="1">
        <v>44165</v>
      </c>
      <c r="C47">
        <v>0</v>
      </c>
      <c r="D47">
        <v>0</v>
      </c>
      <c r="E47">
        <v>1</v>
      </c>
      <c r="F47">
        <v>0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O47" s="1">
        <v>44170</v>
      </c>
      <c r="P47">
        <v>2</v>
      </c>
      <c r="Q47">
        <v>3</v>
      </c>
      <c r="R47">
        <v>4</v>
      </c>
      <c r="S47">
        <v>1</v>
      </c>
      <c r="T47">
        <v>2</v>
      </c>
      <c r="U47">
        <v>2</v>
      </c>
      <c r="V47">
        <v>2</v>
      </c>
      <c r="W47">
        <v>2</v>
      </c>
      <c r="X47">
        <v>6</v>
      </c>
      <c r="Y47">
        <v>4</v>
      </c>
    </row>
    <row r="48" spans="2:25" hidden="1" x14ac:dyDescent="0.3">
      <c r="B48" s="1">
        <v>44165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1</v>
      </c>
      <c r="K48">
        <v>1</v>
      </c>
      <c r="L48">
        <v>0</v>
      </c>
      <c r="O48" s="1">
        <v>44170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</row>
    <row r="49" spans="2:25" hidden="1" x14ac:dyDescent="0.3">
      <c r="B49" s="1">
        <v>44165</v>
      </c>
      <c r="C49">
        <v>0</v>
      </c>
      <c r="D49">
        <v>1</v>
      </c>
      <c r="E49">
        <v>1</v>
      </c>
      <c r="F49">
        <v>1</v>
      </c>
      <c r="G49">
        <v>0</v>
      </c>
      <c r="H49">
        <v>0</v>
      </c>
      <c r="I49">
        <v>1</v>
      </c>
      <c r="J49">
        <v>1</v>
      </c>
      <c r="K49">
        <v>3</v>
      </c>
      <c r="L49">
        <v>1</v>
      </c>
      <c r="O49" s="1">
        <v>44170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2:25" x14ac:dyDescent="0.3">
      <c r="B50" s="1">
        <v>44165</v>
      </c>
      <c r="C50">
        <v>0</v>
      </c>
      <c r="D50">
        <v>1</v>
      </c>
      <c r="E50">
        <v>3</v>
      </c>
      <c r="F50">
        <v>3</v>
      </c>
      <c r="G50">
        <v>0</v>
      </c>
      <c r="H50">
        <v>2</v>
      </c>
      <c r="I50">
        <v>0</v>
      </c>
      <c r="J50">
        <v>0</v>
      </c>
      <c r="K50">
        <v>6</v>
      </c>
      <c r="L50">
        <v>5</v>
      </c>
      <c r="O50" s="1">
        <v>44170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</v>
      </c>
      <c r="Y50">
        <v>0</v>
      </c>
    </row>
    <row r="51" spans="2:25" x14ac:dyDescent="0.3">
      <c r="B51" s="1">
        <v>44164</v>
      </c>
      <c r="C51">
        <v>1</v>
      </c>
      <c r="D51">
        <v>2</v>
      </c>
      <c r="E51">
        <v>3</v>
      </c>
      <c r="F51">
        <v>1</v>
      </c>
      <c r="G51">
        <v>2</v>
      </c>
      <c r="H51">
        <v>1</v>
      </c>
      <c r="I51">
        <v>0</v>
      </c>
      <c r="J51">
        <v>0</v>
      </c>
      <c r="K51">
        <v>2</v>
      </c>
      <c r="L51">
        <v>3</v>
      </c>
      <c r="O51" s="1">
        <v>44170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1</v>
      </c>
    </row>
    <row r="52" spans="2:25" ht="15" thickBot="1" x14ac:dyDescent="0.35">
      <c r="C52" s="3">
        <f t="shared" ref="C52:H52" si="0">SUM(C2:C51)</f>
        <v>43</v>
      </c>
      <c r="D52" s="3">
        <f t="shared" si="0"/>
        <v>76</v>
      </c>
      <c r="E52" s="3">
        <f t="shared" si="0"/>
        <v>68</v>
      </c>
      <c r="F52" s="3">
        <f t="shared" si="0"/>
        <v>35</v>
      </c>
      <c r="G52" s="3">
        <f t="shared" si="0"/>
        <v>45</v>
      </c>
      <c r="H52" s="3">
        <f t="shared" si="0"/>
        <v>43</v>
      </c>
      <c r="I52" s="3">
        <f t="shared" ref="I52:L52" si="1">SUM(I2:I51)</f>
        <v>23</v>
      </c>
      <c r="J52" s="3">
        <f>SUM(J2:J51)</f>
        <v>40</v>
      </c>
      <c r="K52" s="3">
        <f>SUM(K2:K51)</f>
        <v>119</v>
      </c>
      <c r="L52" s="3">
        <f t="shared" si="1"/>
        <v>97</v>
      </c>
      <c r="O52" s="1">
        <v>44170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</v>
      </c>
      <c r="Y52">
        <v>0</v>
      </c>
    </row>
    <row r="53" spans="2:25" ht="15" thickTop="1" x14ac:dyDescent="0.3">
      <c r="B53" s="4" t="s">
        <v>13</v>
      </c>
      <c r="C53">
        <f>SUM(C52:J52)</f>
        <v>373</v>
      </c>
      <c r="K53">
        <f>SUM(K52:L52)</f>
        <v>216</v>
      </c>
      <c r="O53" s="1">
        <v>44170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2:25" x14ac:dyDescent="0.3">
      <c r="O54" s="1">
        <v>44170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1</v>
      </c>
    </row>
    <row r="55" spans="2:25" x14ac:dyDescent="0.3">
      <c r="B55" s="6"/>
      <c r="C55" s="7" t="s">
        <v>16</v>
      </c>
      <c r="D55" s="7" t="s">
        <v>17</v>
      </c>
      <c r="E55" s="7" t="s">
        <v>18</v>
      </c>
      <c r="F55" s="7" t="s">
        <v>19</v>
      </c>
      <c r="G55" s="7" t="s">
        <v>20</v>
      </c>
      <c r="H55" s="7" t="s">
        <v>21</v>
      </c>
      <c r="I55" s="7" t="s">
        <v>22</v>
      </c>
      <c r="J55" s="8" t="s">
        <v>23</v>
      </c>
      <c r="K55" s="9"/>
      <c r="L55" s="7" t="s">
        <v>24</v>
      </c>
      <c r="M55" s="8" t="s">
        <v>25</v>
      </c>
      <c r="O55" s="1">
        <v>44170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</row>
    <row r="56" spans="2:25" x14ac:dyDescent="0.3">
      <c r="B56" s="20" t="s">
        <v>11</v>
      </c>
      <c r="C56" s="102">
        <f>C52/$C$53</f>
        <v>0.11528150134048257</v>
      </c>
      <c r="D56" s="102">
        <f t="shared" ref="D56:I56" si="2">D52/$C$53</f>
        <v>0.20375335120643431</v>
      </c>
      <c r="E56" s="102">
        <f t="shared" si="2"/>
        <v>0.18230563002680966</v>
      </c>
      <c r="F56" s="102">
        <f t="shared" si="2"/>
        <v>9.3833780160857902E-2</v>
      </c>
      <c r="G56" s="102">
        <f t="shared" si="2"/>
        <v>0.12064343163538874</v>
      </c>
      <c r="H56" s="102">
        <f t="shared" si="2"/>
        <v>0.11528150134048257</v>
      </c>
      <c r="I56" s="102">
        <f t="shared" si="2"/>
        <v>6.1662198391420911E-2</v>
      </c>
      <c r="J56" s="106">
        <f>J52/$C$53</f>
        <v>0.10723860589812333</v>
      </c>
      <c r="K56" s="20" t="s">
        <v>11</v>
      </c>
      <c r="L56" s="102">
        <f>K52/$K$53</f>
        <v>0.55092592592592593</v>
      </c>
      <c r="M56" s="106">
        <f>L52/$K$53</f>
        <v>0.44907407407407407</v>
      </c>
      <c r="N56" s="5"/>
      <c r="O56" s="1">
        <v>44170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2:25" x14ac:dyDescent="0.3">
      <c r="B57" s="21" t="s">
        <v>12</v>
      </c>
      <c r="C57" s="103">
        <f>P182/$P$183</f>
        <v>0.19142419601837674</v>
      </c>
      <c r="D57" s="103">
        <f t="shared" ref="D57:J57" si="3">Q182/$P$183</f>
        <v>0.23277182235834609</v>
      </c>
      <c r="E57" s="103">
        <f t="shared" si="3"/>
        <v>0.22052067381316998</v>
      </c>
      <c r="F57" s="103">
        <f t="shared" si="3"/>
        <v>9.8009188361408886E-2</v>
      </c>
      <c r="G57" s="103">
        <f t="shared" si="3"/>
        <v>8.7289433384379791E-2</v>
      </c>
      <c r="H57" s="103">
        <f t="shared" si="3"/>
        <v>5.9724349157733538E-2</v>
      </c>
      <c r="I57" s="103">
        <f t="shared" si="3"/>
        <v>4.2879019908116385E-2</v>
      </c>
      <c r="J57" s="107">
        <f t="shared" si="3"/>
        <v>6.738131699846861E-2</v>
      </c>
      <c r="K57" s="21" t="s">
        <v>12</v>
      </c>
      <c r="L57" s="103">
        <f>X182/$X$183</f>
        <v>0.68</v>
      </c>
      <c r="M57" s="107">
        <f>Y182/$X$183</f>
        <v>0.32</v>
      </c>
      <c r="N57" s="5"/>
      <c r="O57" s="1">
        <v>44170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</row>
    <row r="58" spans="2:25" x14ac:dyDescent="0.3">
      <c r="O58" s="1">
        <v>44170</v>
      </c>
      <c r="P58">
        <v>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</row>
    <row r="59" spans="2:25" x14ac:dyDescent="0.3">
      <c r="O59" s="1">
        <v>44170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2:25" hidden="1" x14ac:dyDescent="0.3">
      <c r="O60" s="1">
        <v>44170</v>
      </c>
      <c r="P60">
        <v>1</v>
      </c>
      <c r="Q60">
        <v>2</v>
      </c>
      <c r="R60">
        <v>2</v>
      </c>
      <c r="S60">
        <v>1</v>
      </c>
      <c r="T60">
        <v>0</v>
      </c>
      <c r="U60">
        <v>2</v>
      </c>
      <c r="V60">
        <v>2</v>
      </c>
      <c r="W60">
        <v>2</v>
      </c>
      <c r="X60">
        <v>2</v>
      </c>
      <c r="Y60">
        <v>5</v>
      </c>
    </row>
    <row r="61" spans="2:25" hidden="1" x14ac:dyDescent="0.3">
      <c r="O61" s="1">
        <v>44170</v>
      </c>
      <c r="P61">
        <v>1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</row>
    <row r="62" spans="2:25" hidden="1" x14ac:dyDescent="0.3">
      <c r="O62" s="1">
        <v>44170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2:25" hidden="1" x14ac:dyDescent="0.3">
      <c r="O63" s="1">
        <v>44170</v>
      </c>
      <c r="P63">
        <v>1</v>
      </c>
      <c r="Q63">
        <v>1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2</v>
      </c>
      <c r="Y63">
        <v>0</v>
      </c>
    </row>
    <row r="64" spans="2:25" hidden="1" x14ac:dyDescent="0.3">
      <c r="O64" s="1">
        <v>44169</v>
      </c>
      <c r="P64">
        <v>1</v>
      </c>
      <c r="Q64">
        <v>0</v>
      </c>
      <c r="R64">
        <v>3</v>
      </c>
      <c r="S64">
        <v>1</v>
      </c>
      <c r="T64">
        <v>2</v>
      </c>
      <c r="U64">
        <v>2</v>
      </c>
      <c r="V64">
        <v>0</v>
      </c>
      <c r="W64">
        <v>0</v>
      </c>
      <c r="X64">
        <v>1</v>
      </c>
      <c r="Y64">
        <v>2</v>
      </c>
    </row>
    <row r="65" spans="15:25" hidden="1" x14ac:dyDescent="0.3">
      <c r="O65" s="1">
        <v>44169</v>
      </c>
      <c r="P65">
        <v>1</v>
      </c>
      <c r="Q65">
        <v>1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</row>
    <row r="66" spans="15:25" hidden="1" x14ac:dyDescent="0.3">
      <c r="O66" s="1">
        <v>44169</v>
      </c>
      <c r="P66">
        <v>3</v>
      </c>
      <c r="Q66">
        <v>3</v>
      </c>
      <c r="R66">
        <v>3</v>
      </c>
      <c r="S66">
        <v>0</v>
      </c>
      <c r="T66">
        <v>0</v>
      </c>
      <c r="U66">
        <v>0</v>
      </c>
      <c r="V66">
        <v>0</v>
      </c>
      <c r="W66">
        <v>0</v>
      </c>
      <c r="X66">
        <v>3</v>
      </c>
      <c r="Y66">
        <v>0</v>
      </c>
    </row>
    <row r="67" spans="15:25" hidden="1" x14ac:dyDescent="0.3">
      <c r="O67" s="1">
        <v>44169</v>
      </c>
      <c r="P67">
        <v>1</v>
      </c>
      <c r="Q67">
        <v>2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3</v>
      </c>
      <c r="Y67">
        <v>0</v>
      </c>
    </row>
    <row r="68" spans="15:25" hidden="1" x14ac:dyDescent="0.3">
      <c r="O68" s="1">
        <v>44169</v>
      </c>
      <c r="P68">
        <v>1</v>
      </c>
      <c r="Q68">
        <v>2</v>
      </c>
      <c r="R68">
        <v>3</v>
      </c>
      <c r="S68">
        <v>1</v>
      </c>
      <c r="T68">
        <v>0</v>
      </c>
      <c r="U68">
        <v>0</v>
      </c>
      <c r="V68">
        <v>1</v>
      </c>
      <c r="W68">
        <v>2</v>
      </c>
      <c r="X68">
        <v>1</v>
      </c>
      <c r="Y68">
        <v>1</v>
      </c>
    </row>
    <row r="69" spans="15:25" hidden="1" x14ac:dyDescent="0.3">
      <c r="O69" s="1">
        <v>44169</v>
      </c>
      <c r="P69">
        <v>2</v>
      </c>
      <c r="Q69">
        <v>2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2</v>
      </c>
      <c r="Y69">
        <v>0</v>
      </c>
    </row>
    <row r="70" spans="15:25" hidden="1" x14ac:dyDescent="0.3">
      <c r="O70" s="1">
        <v>44169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</row>
    <row r="71" spans="15:25" hidden="1" x14ac:dyDescent="0.3">
      <c r="O71" s="1">
        <v>44169</v>
      </c>
      <c r="P71">
        <v>1</v>
      </c>
      <c r="Q71">
        <v>1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</row>
    <row r="72" spans="15:25" hidden="1" x14ac:dyDescent="0.3">
      <c r="O72" s="1">
        <v>44169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</row>
    <row r="73" spans="15:25" hidden="1" x14ac:dyDescent="0.3">
      <c r="O73" s="1">
        <v>44169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</v>
      </c>
      <c r="Y73">
        <v>0</v>
      </c>
    </row>
    <row r="74" spans="15:25" hidden="1" x14ac:dyDescent="0.3">
      <c r="O74" s="1">
        <v>44169</v>
      </c>
      <c r="P74">
        <v>1</v>
      </c>
      <c r="Q74">
        <v>1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</row>
    <row r="75" spans="15:25" hidden="1" x14ac:dyDescent="0.3">
      <c r="O75" s="1">
        <v>44169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1</v>
      </c>
      <c r="X75">
        <v>1</v>
      </c>
      <c r="Y75">
        <v>1</v>
      </c>
    </row>
    <row r="76" spans="15:25" hidden="1" x14ac:dyDescent="0.3">
      <c r="O76" s="1">
        <v>44169</v>
      </c>
      <c r="P76">
        <v>1</v>
      </c>
      <c r="Q76">
        <v>1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</row>
    <row r="77" spans="15:25" hidden="1" x14ac:dyDescent="0.3">
      <c r="O77" s="1">
        <v>44169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5:25" hidden="1" x14ac:dyDescent="0.3">
      <c r="O78" s="1">
        <v>44169</v>
      </c>
      <c r="P78">
        <v>1</v>
      </c>
      <c r="Q78">
        <v>1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</row>
    <row r="79" spans="15:25" hidden="1" x14ac:dyDescent="0.3">
      <c r="O79" s="1">
        <v>44169</v>
      </c>
      <c r="P79">
        <v>2</v>
      </c>
      <c r="Q79">
        <v>1</v>
      </c>
      <c r="R79">
        <v>1</v>
      </c>
      <c r="S79">
        <v>2</v>
      </c>
      <c r="T79">
        <v>1</v>
      </c>
      <c r="U79">
        <v>1</v>
      </c>
      <c r="V79">
        <v>0</v>
      </c>
      <c r="W79">
        <v>0</v>
      </c>
      <c r="X79">
        <v>2</v>
      </c>
      <c r="Y79">
        <v>0</v>
      </c>
    </row>
    <row r="80" spans="15:25" hidden="1" x14ac:dyDescent="0.3">
      <c r="O80" s="1">
        <v>44169</v>
      </c>
      <c r="P80">
        <v>1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</v>
      </c>
      <c r="Y80">
        <v>1</v>
      </c>
    </row>
    <row r="81" spans="15:25" hidden="1" x14ac:dyDescent="0.3">
      <c r="O81" s="1">
        <v>44169</v>
      </c>
      <c r="P81">
        <v>0</v>
      </c>
      <c r="Q81">
        <v>1</v>
      </c>
      <c r="R81">
        <v>1</v>
      </c>
      <c r="S81">
        <v>1</v>
      </c>
      <c r="T81">
        <v>2</v>
      </c>
      <c r="U81">
        <v>1</v>
      </c>
      <c r="V81">
        <v>0</v>
      </c>
      <c r="W81">
        <v>1</v>
      </c>
      <c r="X81">
        <v>2</v>
      </c>
      <c r="Y81">
        <v>2</v>
      </c>
    </row>
    <row r="82" spans="15:25" hidden="1" x14ac:dyDescent="0.3">
      <c r="O82" s="1">
        <v>44169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5:25" hidden="1" x14ac:dyDescent="0.3">
      <c r="O83" s="1">
        <v>44169</v>
      </c>
      <c r="P83">
        <v>2</v>
      </c>
      <c r="Q83">
        <v>4</v>
      </c>
      <c r="R83">
        <v>3</v>
      </c>
      <c r="S83">
        <v>1</v>
      </c>
      <c r="T83">
        <v>0</v>
      </c>
      <c r="U83">
        <v>0</v>
      </c>
      <c r="V83">
        <v>0</v>
      </c>
      <c r="W83">
        <v>1</v>
      </c>
      <c r="X83">
        <v>5</v>
      </c>
      <c r="Y83">
        <v>2</v>
      </c>
    </row>
    <row r="84" spans="15:25" hidden="1" x14ac:dyDescent="0.3">
      <c r="O84" s="1">
        <v>44169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5:25" hidden="1" x14ac:dyDescent="0.3">
      <c r="O85" s="1">
        <v>44169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5:25" hidden="1" x14ac:dyDescent="0.3">
      <c r="O86" s="1">
        <v>44168</v>
      </c>
      <c r="P86">
        <v>1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</row>
    <row r="87" spans="15:25" hidden="1" x14ac:dyDescent="0.3">
      <c r="O87" s="1">
        <v>44168</v>
      </c>
      <c r="P87">
        <v>2</v>
      </c>
      <c r="Q87">
        <v>2</v>
      </c>
      <c r="R87">
        <v>2</v>
      </c>
      <c r="S87">
        <v>2</v>
      </c>
      <c r="T87">
        <v>0</v>
      </c>
      <c r="U87">
        <v>0</v>
      </c>
      <c r="V87">
        <v>0</v>
      </c>
      <c r="W87">
        <v>1</v>
      </c>
      <c r="X87">
        <v>2</v>
      </c>
      <c r="Y87">
        <v>0</v>
      </c>
    </row>
    <row r="88" spans="15:25" hidden="1" x14ac:dyDescent="0.3">
      <c r="O88" s="1">
        <v>44168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</row>
    <row r="89" spans="15:25" hidden="1" x14ac:dyDescent="0.3">
      <c r="O89" s="1">
        <v>44168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</row>
    <row r="90" spans="15:25" hidden="1" x14ac:dyDescent="0.3">
      <c r="O90" s="1">
        <v>44168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5:25" hidden="1" x14ac:dyDescent="0.3">
      <c r="O91" s="1">
        <v>44168</v>
      </c>
      <c r="P91">
        <v>2</v>
      </c>
      <c r="Q91">
        <v>1</v>
      </c>
      <c r="R91">
        <v>3</v>
      </c>
      <c r="S91">
        <v>1</v>
      </c>
      <c r="T91">
        <v>0</v>
      </c>
      <c r="U91">
        <v>0</v>
      </c>
      <c r="V91">
        <v>0</v>
      </c>
      <c r="W91">
        <v>0</v>
      </c>
      <c r="X91">
        <v>3</v>
      </c>
      <c r="Y91">
        <v>0</v>
      </c>
    </row>
    <row r="92" spans="15:25" hidden="1" x14ac:dyDescent="0.3">
      <c r="O92" s="1">
        <v>44168</v>
      </c>
      <c r="P92">
        <v>0</v>
      </c>
      <c r="Q92">
        <v>0</v>
      </c>
      <c r="R92">
        <v>2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</row>
    <row r="93" spans="15:25" hidden="1" x14ac:dyDescent="0.3">
      <c r="O93" s="1">
        <v>44168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5:25" hidden="1" x14ac:dyDescent="0.3">
      <c r="O94" s="1">
        <v>44168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5:25" hidden="1" x14ac:dyDescent="0.3">
      <c r="O95" s="1">
        <v>44168</v>
      </c>
      <c r="P95">
        <v>1</v>
      </c>
      <c r="Q95">
        <v>1</v>
      </c>
      <c r="R95">
        <v>1</v>
      </c>
      <c r="S95">
        <v>1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</row>
    <row r="96" spans="15:25" hidden="1" x14ac:dyDescent="0.3">
      <c r="O96" s="1">
        <v>44168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</row>
    <row r="97" spans="15:25" hidden="1" x14ac:dyDescent="0.3">
      <c r="O97" s="1">
        <v>44168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5:25" hidden="1" x14ac:dyDescent="0.3">
      <c r="O98" s="1">
        <v>44168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5:25" hidden="1" x14ac:dyDescent="0.3">
      <c r="O99" s="1">
        <v>44168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1</v>
      </c>
    </row>
    <row r="100" spans="15:25" hidden="1" x14ac:dyDescent="0.3">
      <c r="O100" s="1">
        <v>44168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5:25" hidden="1" x14ac:dyDescent="0.3">
      <c r="O101" s="1">
        <v>44168</v>
      </c>
      <c r="P101">
        <v>7</v>
      </c>
      <c r="Q101">
        <v>10</v>
      </c>
      <c r="R101">
        <v>10</v>
      </c>
      <c r="S101">
        <v>3</v>
      </c>
      <c r="T101">
        <v>4</v>
      </c>
      <c r="U101">
        <v>1</v>
      </c>
      <c r="V101">
        <v>2</v>
      </c>
      <c r="W101">
        <v>3</v>
      </c>
      <c r="X101">
        <v>20</v>
      </c>
      <c r="Y101">
        <v>8</v>
      </c>
    </row>
    <row r="102" spans="15:25" hidden="1" x14ac:dyDescent="0.3">
      <c r="O102" s="1">
        <v>44168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5:25" hidden="1" x14ac:dyDescent="0.3">
      <c r="O103" s="1">
        <v>44168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</row>
    <row r="104" spans="15:25" hidden="1" x14ac:dyDescent="0.3">
      <c r="O104" s="1">
        <v>44168</v>
      </c>
      <c r="P104">
        <v>1</v>
      </c>
      <c r="Q104">
        <v>1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</row>
    <row r="105" spans="15:25" hidden="1" x14ac:dyDescent="0.3">
      <c r="O105" s="1">
        <v>44168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1</v>
      </c>
      <c r="V105">
        <v>0</v>
      </c>
      <c r="W105">
        <v>1</v>
      </c>
      <c r="X105">
        <v>2</v>
      </c>
      <c r="Y105">
        <v>1</v>
      </c>
    </row>
    <row r="106" spans="15:25" hidden="1" x14ac:dyDescent="0.3">
      <c r="O106" s="1">
        <v>44167</v>
      </c>
      <c r="P106">
        <v>1</v>
      </c>
      <c r="Q106">
        <v>1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</v>
      </c>
      <c r="Y106">
        <v>0</v>
      </c>
    </row>
    <row r="107" spans="15:25" hidden="1" x14ac:dyDescent="0.3">
      <c r="O107" s="1">
        <v>44167</v>
      </c>
      <c r="P107">
        <v>2</v>
      </c>
      <c r="Q107">
        <v>2</v>
      </c>
      <c r="R107">
        <v>3</v>
      </c>
      <c r="S107">
        <v>2</v>
      </c>
      <c r="T107">
        <v>2</v>
      </c>
      <c r="U107">
        <v>2</v>
      </c>
      <c r="V107">
        <v>2</v>
      </c>
      <c r="W107">
        <v>1</v>
      </c>
      <c r="X107">
        <v>2</v>
      </c>
      <c r="Y107">
        <v>2</v>
      </c>
    </row>
    <row r="108" spans="15:25" hidden="1" x14ac:dyDescent="0.3">
      <c r="O108" s="1">
        <v>44167</v>
      </c>
      <c r="P108">
        <v>2</v>
      </c>
      <c r="Q108">
        <v>2</v>
      </c>
      <c r="R108">
        <v>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</v>
      </c>
      <c r="Y108">
        <v>0</v>
      </c>
    </row>
    <row r="109" spans="15:25" hidden="1" x14ac:dyDescent="0.3">
      <c r="O109" s="1">
        <v>44167</v>
      </c>
      <c r="P109">
        <v>0</v>
      </c>
      <c r="Q109">
        <v>0</v>
      </c>
      <c r="R109">
        <v>1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2</v>
      </c>
    </row>
    <row r="110" spans="15:25" hidden="1" x14ac:dyDescent="0.3">
      <c r="O110" s="1">
        <v>44167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5:25" hidden="1" x14ac:dyDescent="0.3">
      <c r="O111" s="1">
        <v>44167</v>
      </c>
      <c r="P111">
        <v>1</v>
      </c>
      <c r="Q111">
        <v>2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  <c r="Y111">
        <v>0</v>
      </c>
    </row>
    <row r="112" spans="15:25" hidden="1" x14ac:dyDescent="0.3">
      <c r="O112" s="1">
        <v>44167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5:25" hidden="1" x14ac:dyDescent="0.3">
      <c r="O113" s="1">
        <v>44167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1</v>
      </c>
      <c r="X113">
        <v>1</v>
      </c>
      <c r="Y113">
        <v>2</v>
      </c>
    </row>
    <row r="114" spans="15:25" hidden="1" x14ac:dyDescent="0.3">
      <c r="O114" s="1">
        <v>44167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5:25" hidden="1" x14ac:dyDescent="0.3">
      <c r="O115" s="1">
        <v>44167</v>
      </c>
      <c r="P115">
        <v>1</v>
      </c>
      <c r="Q115">
        <v>2</v>
      </c>
      <c r="R115">
        <v>3</v>
      </c>
      <c r="S115">
        <v>1</v>
      </c>
      <c r="T115">
        <v>1</v>
      </c>
      <c r="U115">
        <v>2</v>
      </c>
      <c r="V115">
        <v>1</v>
      </c>
      <c r="W115">
        <v>0</v>
      </c>
      <c r="X115">
        <v>3</v>
      </c>
      <c r="Y115">
        <v>3</v>
      </c>
    </row>
    <row r="116" spans="15:25" hidden="1" x14ac:dyDescent="0.3">
      <c r="O116" s="1">
        <v>44167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5:25" hidden="1" x14ac:dyDescent="0.3">
      <c r="O117" s="1">
        <v>44167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0</v>
      </c>
      <c r="V117">
        <v>0</v>
      </c>
      <c r="W117">
        <v>1</v>
      </c>
      <c r="X117">
        <v>1</v>
      </c>
      <c r="Y117">
        <v>1</v>
      </c>
    </row>
    <row r="118" spans="15:25" hidden="1" x14ac:dyDescent="0.3">
      <c r="O118" s="1">
        <v>44167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</row>
    <row r="119" spans="15:25" hidden="1" x14ac:dyDescent="0.3">
      <c r="O119" s="1">
        <v>44167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5:25" hidden="1" x14ac:dyDescent="0.3">
      <c r="O120" s="1">
        <v>44167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</row>
    <row r="121" spans="15:25" hidden="1" x14ac:dyDescent="0.3">
      <c r="O121" s="1">
        <v>44167</v>
      </c>
      <c r="P121">
        <v>1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2</v>
      </c>
      <c r="Y121">
        <v>0</v>
      </c>
    </row>
    <row r="122" spans="15:25" hidden="1" x14ac:dyDescent="0.3">
      <c r="O122" s="1">
        <v>44167</v>
      </c>
      <c r="P122">
        <v>0</v>
      </c>
      <c r="Q122">
        <v>2</v>
      </c>
      <c r="R122">
        <v>2</v>
      </c>
      <c r="S122">
        <v>1</v>
      </c>
      <c r="T122">
        <v>1</v>
      </c>
      <c r="U122">
        <v>1</v>
      </c>
      <c r="V122">
        <v>0</v>
      </c>
      <c r="W122">
        <v>0</v>
      </c>
      <c r="X122">
        <v>1</v>
      </c>
      <c r="Y122">
        <v>3</v>
      </c>
    </row>
    <row r="123" spans="15:25" hidden="1" x14ac:dyDescent="0.3">
      <c r="O123" s="1">
        <v>44167</v>
      </c>
      <c r="P123">
        <v>1</v>
      </c>
      <c r="Q123">
        <v>1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</row>
    <row r="124" spans="15:25" hidden="1" x14ac:dyDescent="0.3">
      <c r="O124" s="1">
        <v>44167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5:25" hidden="1" x14ac:dyDescent="0.3">
      <c r="O125" s="1">
        <v>44167</v>
      </c>
      <c r="P125">
        <v>0</v>
      </c>
      <c r="Q125">
        <v>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1</v>
      </c>
      <c r="Y125">
        <v>2</v>
      </c>
    </row>
    <row r="126" spans="15:25" hidden="1" x14ac:dyDescent="0.3">
      <c r="O126" s="1">
        <v>44167</v>
      </c>
      <c r="P126">
        <v>2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</v>
      </c>
      <c r="Y126">
        <v>0</v>
      </c>
    </row>
    <row r="127" spans="15:25" hidden="1" x14ac:dyDescent="0.3">
      <c r="O127" s="1">
        <v>44167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</row>
    <row r="128" spans="15:25" hidden="1" x14ac:dyDescent="0.3">
      <c r="O128" s="1">
        <v>44167</v>
      </c>
      <c r="P128">
        <v>1</v>
      </c>
      <c r="Q128">
        <v>1</v>
      </c>
      <c r="R128">
        <v>1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2</v>
      </c>
      <c r="Y128">
        <v>0</v>
      </c>
    </row>
    <row r="129" spans="15:25" hidden="1" x14ac:dyDescent="0.3">
      <c r="O129" s="1">
        <v>44166</v>
      </c>
      <c r="P129">
        <v>2</v>
      </c>
      <c r="Q129">
        <v>5</v>
      </c>
      <c r="R129">
        <v>3</v>
      </c>
      <c r="S129">
        <v>2</v>
      </c>
      <c r="T129">
        <v>0</v>
      </c>
      <c r="U129">
        <v>0</v>
      </c>
      <c r="V129">
        <v>1</v>
      </c>
      <c r="W129">
        <v>0</v>
      </c>
      <c r="X129">
        <v>4</v>
      </c>
      <c r="Y129">
        <v>1</v>
      </c>
    </row>
    <row r="130" spans="15:25" hidden="1" x14ac:dyDescent="0.3">
      <c r="O130" s="1">
        <v>44166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</v>
      </c>
      <c r="Y130">
        <v>0</v>
      </c>
    </row>
    <row r="131" spans="15:25" hidden="1" x14ac:dyDescent="0.3">
      <c r="O131" s="1">
        <v>44166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5:25" hidden="1" x14ac:dyDescent="0.3">
      <c r="O132" s="1">
        <v>44166</v>
      </c>
      <c r="P132">
        <v>1</v>
      </c>
      <c r="Q132">
        <v>1</v>
      </c>
      <c r="R132">
        <v>1</v>
      </c>
      <c r="S132">
        <v>1</v>
      </c>
      <c r="T132">
        <v>2</v>
      </c>
      <c r="U132">
        <v>1</v>
      </c>
      <c r="V132">
        <v>2</v>
      </c>
      <c r="W132">
        <v>2</v>
      </c>
      <c r="X132">
        <v>1</v>
      </c>
      <c r="Y132">
        <v>3</v>
      </c>
    </row>
    <row r="133" spans="15:25" hidden="1" x14ac:dyDescent="0.3">
      <c r="O133" s="1">
        <v>44166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</row>
    <row r="134" spans="15:25" hidden="1" x14ac:dyDescent="0.3">
      <c r="O134" s="1">
        <v>44166</v>
      </c>
      <c r="P134">
        <v>1</v>
      </c>
      <c r="Q134">
        <v>1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</row>
    <row r="135" spans="15:25" hidden="1" x14ac:dyDescent="0.3">
      <c r="O135" s="1">
        <v>44166</v>
      </c>
      <c r="P135">
        <v>1</v>
      </c>
      <c r="Q135">
        <v>1</v>
      </c>
      <c r="R135">
        <v>1</v>
      </c>
      <c r="S135">
        <v>1</v>
      </c>
      <c r="T135">
        <v>0</v>
      </c>
      <c r="U135">
        <v>0</v>
      </c>
      <c r="V135">
        <v>1</v>
      </c>
      <c r="W135">
        <v>0</v>
      </c>
      <c r="X135">
        <v>2</v>
      </c>
      <c r="Y135">
        <v>0</v>
      </c>
    </row>
    <row r="136" spans="15:25" hidden="1" x14ac:dyDescent="0.3">
      <c r="O136" s="1">
        <v>44166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5:25" hidden="1" x14ac:dyDescent="0.3">
      <c r="O137" s="1">
        <v>44166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1</v>
      </c>
    </row>
    <row r="138" spans="15:25" hidden="1" x14ac:dyDescent="0.3">
      <c r="O138" s="1">
        <v>44166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</row>
    <row r="139" spans="15:25" hidden="1" x14ac:dyDescent="0.3">
      <c r="O139" s="1">
        <v>44166</v>
      </c>
      <c r="P139">
        <v>2</v>
      </c>
      <c r="Q139">
        <v>2</v>
      </c>
      <c r="R139">
        <v>2</v>
      </c>
      <c r="S139">
        <v>2</v>
      </c>
      <c r="T139">
        <v>0</v>
      </c>
      <c r="U139">
        <v>0</v>
      </c>
      <c r="V139">
        <v>0</v>
      </c>
      <c r="W139">
        <v>0</v>
      </c>
      <c r="X139">
        <v>4</v>
      </c>
      <c r="Y139">
        <v>1</v>
      </c>
    </row>
    <row r="140" spans="15:25" hidden="1" x14ac:dyDescent="0.3">
      <c r="O140" s="1">
        <v>44166</v>
      </c>
      <c r="P140">
        <v>0</v>
      </c>
      <c r="Q140">
        <v>0</v>
      </c>
      <c r="R140">
        <v>0</v>
      </c>
      <c r="S140">
        <v>0</v>
      </c>
      <c r="T140">
        <v>2</v>
      </c>
      <c r="U140">
        <v>2</v>
      </c>
      <c r="V140">
        <v>1</v>
      </c>
      <c r="W140">
        <v>1</v>
      </c>
      <c r="X140">
        <v>1</v>
      </c>
      <c r="Y140">
        <v>2</v>
      </c>
    </row>
    <row r="141" spans="15:25" hidden="1" x14ac:dyDescent="0.3">
      <c r="O141" s="1">
        <v>44166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</row>
    <row r="142" spans="15:25" hidden="1" x14ac:dyDescent="0.3">
      <c r="O142" s="1">
        <v>44166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5:25" hidden="1" x14ac:dyDescent="0.3">
      <c r="O143" s="1">
        <v>44166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5:25" hidden="1" x14ac:dyDescent="0.3">
      <c r="O144" s="1">
        <v>44166</v>
      </c>
      <c r="P144">
        <v>1</v>
      </c>
      <c r="Q144">
        <v>1</v>
      </c>
      <c r="R144">
        <v>1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</row>
    <row r="145" spans="15:25" hidden="1" x14ac:dyDescent="0.3">
      <c r="O145" s="1">
        <v>44166</v>
      </c>
      <c r="P145">
        <v>1</v>
      </c>
      <c r="Q145">
        <v>1</v>
      </c>
      <c r="R145">
        <v>1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</row>
    <row r="146" spans="15:25" hidden="1" x14ac:dyDescent="0.3">
      <c r="O146" s="1">
        <v>44166</v>
      </c>
      <c r="P146">
        <v>1</v>
      </c>
      <c r="Q146">
        <v>1</v>
      </c>
      <c r="R146">
        <v>2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2</v>
      </c>
      <c r="Y146">
        <v>1</v>
      </c>
    </row>
    <row r="147" spans="15:25" hidden="1" x14ac:dyDescent="0.3">
      <c r="O147" s="1">
        <v>44166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5:25" hidden="1" x14ac:dyDescent="0.3">
      <c r="O148" s="1">
        <v>44166</v>
      </c>
      <c r="P148">
        <v>0</v>
      </c>
      <c r="Q148">
        <v>1</v>
      </c>
      <c r="R148">
        <v>0</v>
      </c>
      <c r="S148">
        <v>0</v>
      </c>
      <c r="T148">
        <v>1</v>
      </c>
      <c r="U148">
        <v>1</v>
      </c>
      <c r="V148">
        <v>0</v>
      </c>
      <c r="W148">
        <v>0</v>
      </c>
      <c r="X148">
        <v>2</v>
      </c>
      <c r="Y148">
        <v>1</v>
      </c>
    </row>
    <row r="149" spans="15:25" hidden="1" x14ac:dyDescent="0.3">
      <c r="O149" s="1">
        <v>44166</v>
      </c>
      <c r="P149">
        <v>3</v>
      </c>
      <c r="Q149">
        <v>2</v>
      </c>
      <c r="R149">
        <v>4</v>
      </c>
      <c r="S149">
        <v>2</v>
      </c>
      <c r="T149">
        <v>0</v>
      </c>
      <c r="U149">
        <v>1</v>
      </c>
      <c r="V149">
        <v>0</v>
      </c>
      <c r="W149">
        <v>0</v>
      </c>
      <c r="X149">
        <v>7</v>
      </c>
      <c r="Y149">
        <v>0</v>
      </c>
    </row>
    <row r="150" spans="15:25" hidden="1" x14ac:dyDescent="0.3">
      <c r="O150" s="1">
        <v>44166</v>
      </c>
      <c r="P150">
        <v>2</v>
      </c>
      <c r="Q150">
        <v>2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</v>
      </c>
      <c r="Y150">
        <v>0</v>
      </c>
    </row>
    <row r="151" spans="15:25" hidden="1" x14ac:dyDescent="0.3">
      <c r="O151" s="1">
        <v>44166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</row>
    <row r="152" spans="15:25" hidden="1" x14ac:dyDescent="0.3">
      <c r="O152" s="1">
        <v>44165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0</v>
      </c>
    </row>
    <row r="153" spans="15:25" hidden="1" x14ac:dyDescent="0.3">
      <c r="O153" s="1">
        <v>44165</v>
      </c>
      <c r="P153">
        <v>0</v>
      </c>
      <c r="Q153">
        <v>2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</row>
    <row r="154" spans="15:25" hidden="1" x14ac:dyDescent="0.3">
      <c r="O154" s="1">
        <v>44165</v>
      </c>
      <c r="P154">
        <v>0</v>
      </c>
      <c r="Q154">
        <v>0</v>
      </c>
      <c r="R154">
        <v>1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1</v>
      </c>
    </row>
    <row r="155" spans="15:25" hidden="1" x14ac:dyDescent="0.3">
      <c r="O155" s="1">
        <v>44165</v>
      </c>
      <c r="P155">
        <v>4</v>
      </c>
      <c r="Q155">
        <v>8</v>
      </c>
      <c r="R155">
        <v>5</v>
      </c>
      <c r="S155">
        <v>3</v>
      </c>
      <c r="T155">
        <v>3</v>
      </c>
      <c r="U155">
        <v>1</v>
      </c>
      <c r="V155">
        <v>3</v>
      </c>
      <c r="W155">
        <v>4</v>
      </c>
      <c r="X155">
        <v>12</v>
      </c>
      <c r="Y155">
        <v>6</v>
      </c>
    </row>
    <row r="156" spans="15:25" hidden="1" x14ac:dyDescent="0.3">
      <c r="O156" s="1">
        <v>44165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5:25" hidden="1" x14ac:dyDescent="0.3">
      <c r="O157" s="1">
        <v>44165</v>
      </c>
      <c r="P157">
        <v>1</v>
      </c>
      <c r="Q157">
        <v>1</v>
      </c>
      <c r="R157">
        <v>1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</row>
    <row r="158" spans="15:25" hidden="1" x14ac:dyDescent="0.3">
      <c r="O158" s="1">
        <v>44165</v>
      </c>
      <c r="P158">
        <v>0</v>
      </c>
      <c r="Q158">
        <v>0</v>
      </c>
      <c r="R158">
        <v>1</v>
      </c>
      <c r="S158">
        <v>1</v>
      </c>
      <c r="T158">
        <v>2</v>
      </c>
      <c r="U158">
        <v>4</v>
      </c>
      <c r="V158">
        <v>3</v>
      </c>
      <c r="W158">
        <v>1</v>
      </c>
      <c r="X158">
        <v>4</v>
      </c>
      <c r="Y158">
        <v>5</v>
      </c>
    </row>
    <row r="159" spans="15:25" hidden="1" x14ac:dyDescent="0.3">
      <c r="O159" s="1">
        <v>44165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</row>
    <row r="160" spans="15:25" hidden="1" x14ac:dyDescent="0.3">
      <c r="O160" s="1">
        <v>44165</v>
      </c>
      <c r="P160">
        <v>1</v>
      </c>
      <c r="Q160">
        <v>1</v>
      </c>
      <c r="R160">
        <v>1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2</v>
      </c>
      <c r="Y160">
        <v>0</v>
      </c>
    </row>
    <row r="161" spans="15:25" hidden="1" x14ac:dyDescent="0.3">
      <c r="O161" s="1">
        <v>44165</v>
      </c>
      <c r="P161">
        <v>0</v>
      </c>
      <c r="Q161">
        <v>1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5:25" hidden="1" x14ac:dyDescent="0.3">
      <c r="O162" s="1">
        <v>44165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1</v>
      </c>
      <c r="V162">
        <v>0</v>
      </c>
      <c r="W162">
        <v>0</v>
      </c>
      <c r="X162">
        <v>0</v>
      </c>
      <c r="Y162">
        <v>1</v>
      </c>
    </row>
    <row r="163" spans="15:25" hidden="1" x14ac:dyDescent="0.3">
      <c r="O163" s="1">
        <v>44165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0</v>
      </c>
    </row>
    <row r="164" spans="15:25" hidden="1" x14ac:dyDescent="0.3">
      <c r="O164" s="1">
        <v>44165</v>
      </c>
      <c r="P164">
        <v>0</v>
      </c>
      <c r="Q164">
        <v>1</v>
      </c>
      <c r="R164">
        <v>2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2</v>
      </c>
      <c r="Y164">
        <v>0</v>
      </c>
    </row>
    <row r="165" spans="15:25" hidden="1" x14ac:dyDescent="0.3">
      <c r="O165" s="1">
        <v>44165</v>
      </c>
      <c r="P165">
        <v>0</v>
      </c>
      <c r="Q165">
        <v>0</v>
      </c>
      <c r="R165">
        <v>1</v>
      </c>
      <c r="S165">
        <v>1</v>
      </c>
      <c r="T165">
        <v>1</v>
      </c>
      <c r="U165">
        <v>0</v>
      </c>
      <c r="V165">
        <v>1</v>
      </c>
      <c r="W165">
        <v>0</v>
      </c>
      <c r="X165">
        <v>0</v>
      </c>
      <c r="Y165">
        <v>2</v>
      </c>
    </row>
    <row r="166" spans="15:25" hidden="1" x14ac:dyDescent="0.3">
      <c r="O166" s="1">
        <v>44165</v>
      </c>
      <c r="P166">
        <v>1</v>
      </c>
      <c r="Q166">
        <v>2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1</v>
      </c>
      <c r="Y166">
        <v>1</v>
      </c>
    </row>
    <row r="167" spans="15:25" hidden="1" x14ac:dyDescent="0.3">
      <c r="O167" s="1">
        <v>44165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5:25" hidden="1" x14ac:dyDescent="0.3">
      <c r="O168" s="1">
        <v>44165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</row>
    <row r="169" spans="15:25" hidden="1" x14ac:dyDescent="0.3">
      <c r="O169" s="1">
        <v>44165</v>
      </c>
      <c r="P169">
        <v>1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0</v>
      </c>
    </row>
    <row r="170" spans="15:25" hidden="1" x14ac:dyDescent="0.3">
      <c r="O170" s="1">
        <v>44164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</row>
    <row r="171" spans="15:25" hidden="1" x14ac:dyDescent="0.3">
      <c r="O171" s="1">
        <v>44164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5:25" hidden="1" x14ac:dyDescent="0.3">
      <c r="O172" s="1">
        <v>44164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2</v>
      </c>
    </row>
    <row r="173" spans="15:25" hidden="1" x14ac:dyDescent="0.3">
      <c r="O173" s="1">
        <v>44164</v>
      </c>
      <c r="P173">
        <v>1</v>
      </c>
      <c r="Q173">
        <v>0</v>
      </c>
      <c r="R173">
        <v>1</v>
      </c>
      <c r="S173">
        <v>1</v>
      </c>
      <c r="T173">
        <v>3</v>
      </c>
      <c r="U173">
        <v>1</v>
      </c>
      <c r="V173">
        <v>0</v>
      </c>
      <c r="W173">
        <v>0</v>
      </c>
      <c r="X173">
        <v>1</v>
      </c>
      <c r="Y173">
        <v>2</v>
      </c>
    </row>
    <row r="174" spans="15:25" hidden="1" x14ac:dyDescent="0.3">
      <c r="O174" s="1">
        <v>44164</v>
      </c>
      <c r="P174">
        <v>3</v>
      </c>
      <c r="Q174">
        <v>3</v>
      </c>
      <c r="R174">
        <v>3</v>
      </c>
      <c r="S174">
        <v>1</v>
      </c>
      <c r="T174">
        <v>0</v>
      </c>
      <c r="U174">
        <v>2</v>
      </c>
      <c r="V174">
        <v>0</v>
      </c>
      <c r="W174">
        <v>0</v>
      </c>
      <c r="X174">
        <v>5</v>
      </c>
      <c r="Y174">
        <v>0</v>
      </c>
    </row>
    <row r="175" spans="15:25" hidden="1" x14ac:dyDescent="0.3">
      <c r="O175" s="1">
        <v>44164</v>
      </c>
      <c r="P175">
        <v>1</v>
      </c>
      <c r="Q175">
        <v>1</v>
      </c>
      <c r="R175">
        <v>1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</v>
      </c>
    </row>
    <row r="176" spans="15:25" hidden="1" x14ac:dyDescent="0.3">
      <c r="O176" s="1">
        <v>44164</v>
      </c>
      <c r="P176">
        <v>1</v>
      </c>
      <c r="Q176">
        <v>0</v>
      </c>
      <c r="R176">
        <v>2</v>
      </c>
      <c r="S176">
        <v>2</v>
      </c>
      <c r="T176">
        <v>1</v>
      </c>
      <c r="U176">
        <v>2</v>
      </c>
      <c r="V176">
        <v>0</v>
      </c>
      <c r="W176">
        <v>1</v>
      </c>
      <c r="X176">
        <v>3</v>
      </c>
      <c r="Y176">
        <v>1</v>
      </c>
    </row>
    <row r="177" spans="15:25" hidden="1" x14ac:dyDescent="0.3">
      <c r="O177" s="1">
        <v>44164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5:25" x14ac:dyDescent="0.3">
      <c r="O178" s="1">
        <v>44164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</row>
    <row r="179" spans="15:25" x14ac:dyDescent="0.3">
      <c r="O179" s="1">
        <v>44164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5:25" x14ac:dyDescent="0.3">
      <c r="O180" s="1">
        <v>44164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</row>
    <row r="181" spans="15:25" x14ac:dyDescent="0.3">
      <c r="O181" s="1">
        <v>44164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5:25" ht="15" thickBot="1" x14ac:dyDescent="0.35">
      <c r="P182" s="3">
        <f>SUM(P2:P181)</f>
        <v>125</v>
      </c>
      <c r="Q182" s="3">
        <f t="shared" ref="Q182:Y182" si="4">SUM(Q2:Q181)</f>
        <v>152</v>
      </c>
      <c r="R182" s="3">
        <f t="shared" si="4"/>
        <v>144</v>
      </c>
      <c r="S182" s="3">
        <f t="shared" si="4"/>
        <v>64</v>
      </c>
      <c r="T182" s="3">
        <f t="shared" si="4"/>
        <v>57</v>
      </c>
      <c r="U182" s="3">
        <f t="shared" si="4"/>
        <v>39</v>
      </c>
      <c r="V182" s="3">
        <f t="shared" si="4"/>
        <v>28</v>
      </c>
      <c r="W182" s="3">
        <f t="shared" si="4"/>
        <v>44</v>
      </c>
      <c r="X182" s="3">
        <f t="shared" si="4"/>
        <v>238</v>
      </c>
      <c r="Y182" s="3">
        <f t="shared" si="4"/>
        <v>112</v>
      </c>
    </row>
    <row r="183" spans="15:25" ht="15" thickTop="1" x14ac:dyDescent="0.3">
      <c r="O183" s="4" t="s">
        <v>13</v>
      </c>
      <c r="P183">
        <f>SUM(P182:W182)</f>
        <v>653</v>
      </c>
      <c r="X183">
        <f>SUM(X182:Y182)</f>
        <v>350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B726-DF41-4326-B799-82A2DF76291B}">
  <sheetPr>
    <tabColor rgb="FFFFC000"/>
  </sheetPr>
  <dimension ref="A1:AE28"/>
  <sheetViews>
    <sheetView topLeftCell="O1" workbookViewId="0">
      <pane ySplit="1" topLeftCell="A2" activePane="bottomLeft" state="frozen"/>
      <selection pane="bottomLeft" activeCell="O10" sqref="O10"/>
    </sheetView>
  </sheetViews>
  <sheetFormatPr defaultRowHeight="14.4" x14ac:dyDescent="0.3"/>
  <cols>
    <col min="1" max="1" width="18.77734375" style="10" customWidth="1"/>
    <col min="2" max="3" width="13.77734375" style="10" customWidth="1"/>
    <col min="4" max="13" width="9.44140625" style="10" customWidth="1"/>
    <col min="14" max="15" width="17.88671875" style="10" customWidth="1"/>
    <col min="16" max="16" width="8.88671875" style="10"/>
    <col min="17" max="17" width="17" style="10" bestFit="1" customWidth="1"/>
    <col min="18" max="18" width="13.44140625" style="10" bestFit="1" customWidth="1"/>
    <col min="19" max="19" width="10" style="10" bestFit="1" customWidth="1"/>
    <col min="20" max="29" width="8.88671875" style="10"/>
    <col min="30" max="30" width="16.77734375" style="10" bestFit="1" customWidth="1"/>
    <col min="31" max="31" width="18.21875" style="10" customWidth="1"/>
    <col min="32" max="16384" width="8.88671875" style="10"/>
  </cols>
  <sheetData>
    <row r="1" spans="1:31" x14ac:dyDescent="0.3">
      <c r="A1" s="26" t="s">
        <v>11</v>
      </c>
      <c r="P1" s="26" t="s">
        <v>12</v>
      </c>
    </row>
    <row r="2" spans="1:31" x14ac:dyDescent="0.3">
      <c r="A2" s="11" t="s">
        <v>14</v>
      </c>
      <c r="B2" s="18" t="s">
        <v>37</v>
      </c>
      <c r="C2" s="18" t="s">
        <v>15</v>
      </c>
      <c r="D2" s="18" t="s">
        <v>16</v>
      </c>
      <c r="E2" s="18" t="s">
        <v>17</v>
      </c>
      <c r="F2" s="18" t="s">
        <v>18</v>
      </c>
      <c r="G2" s="18" t="s">
        <v>19</v>
      </c>
      <c r="H2" s="18" t="s">
        <v>20</v>
      </c>
      <c r="I2" s="18" t="s">
        <v>21</v>
      </c>
      <c r="J2" s="18" t="s">
        <v>22</v>
      </c>
      <c r="K2" s="18" t="s">
        <v>23</v>
      </c>
      <c r="L2" s="18" t="s">
        <v>24</v>
      </c>
      <c r="M2" s="18" t="s">
        <v>25</v>
      </c>
      <c r="Q2" s="11" t="s">
        <v>14</v>
      </c>
      <c r="R2" s="12" t="s">
        <v>37</v>
      </c>
      <c r="S2" s="12" t="s">
        <v>15</v>
      </c>
      <c r="T2" s="12" t="s">
        <v>16</v>
      </c>
      <c r="U2" s="12" t="s">
        <v>17</v>
      </c>
      <c r="V2" s="12" t="s">
        <v>18</v>
      </c>
      <c r="W2" s="12" t="s">
        <v>19</v>
      </c>
      <c r="X2" s="12" t="s">
        <v>20</v>
      </c>
      <c r="Y2" s="12" t="s">
        <v>21</v>
      </c>
      <c r="Z2" s="12" t="s">
        <v>22</v>
      </c>
      <c r="AA2" s="12" t="s">
        <v>23</v>
      </c>
      <c r="AB2" s="12" t="s">
        <v>24</v>
      </c>
      <c r="AC2" s="12" t="s">
        <v>25</v>
      </c>
    </row>
    <row r="3" spans="1:31" x14ac:dyDescent="0.3">
      <c r="A3" s="13" t="s">
        <v>26</v>
      </c>
      <c r="B3" s="14">
        <v>1</v>
      </c>
      <c r="C3" s="15">
        <v>1</v>
      </c>
      <c r="D3" s="14">
        <v>1</v>
      </c>
      <c r="E3" s="14">
        <v>2</v>
      </c>
      <c r="F3" s="14">
        <v>3</v>
      </c>
      <c r="G3" s="14">
        <v>1</v>
      </c>
      <c r="H3" s="14">
        <v>2</v>
      </c>
      <c r="I3" s="14">
        <v>1</v>
      </c>
      <c r="J3" s="14">
        <v>0</v>
      </c>
      <c r="K3" s="14">
        <v>0</v>
      </c>
      <c r="L3" s="14">
        <v>2</v>
      </c>
      <c r="M3" s="14">
        <v>3</v>
      </c>
      <c r="Q3" s="13" t="s">
        <v>26</v>
      </c>
      <c r="R3" s="14">
        <v>12</v>
      </c>
      <c r="S3" s="14">
        <v>3.0833333333333335</v>
      </c>
      <c r="T3" s="14">
        <v>6</v>
      </c>
      <c r="U3" s="14">
        <v>4</v>
      </c>
      <c r="V3" s="14">
        <v>8</v>
      </c>
      <c r="W3" s="14">
        <v>5</v>
      </c>
      <c r="X3" s="14">
        <v>5</v>
      </c>
      <c r="Y3" s="14">
        <v>5</v>
      </c>
      <c r="Z3" s="14">
        <v>0</v>
      </c>
      <c r="AA3" s="14">
        <v>1</v>
      </c>
      <c r="AB3" s="14">
        <v>11</v>
      </c>
      <c r="AC3" s="14">
        <v>7</v>
      </c>
    </row>
    <row r="4" spans="1:31" x14ac:dyDescent="0.3">
      <c r="A4" s="13" t="s">
        <v>27</v>
      </c>
      <c r="B4" s="14">
        <v>5</v>
      </c>
      <c r="C4" s="15">
        <v>1.2</v>
      </c>
      <c r="D4" s="14">
        <v>1</v>
      </c>
      <c r="E4" s="14">
        <v>4</v>
      </c>
      <c r="F4" s="14">
        <v>7</v>
      </c>
      <c r="G4" s="14">
        <v>5</v>
      </c>
      <c r="H4" s="14">
        <v>2</v>
      </c>
      <c r="I4" s="14">
        <v>4</v>
      </c>
      <c r="J4" s="14">
        <v>3</v>
      </c>
      <c r="K4" s="14">
        <v>4</v>
      </c>
      <c r="L4" s="14">
        <v>11</v>
      </c>
      <c r="M4" s="14">
        <v>9</v>
      </c>
      <c r="Q4" s="13" t="s">
        <v>27</v>
      </c>
      <c r="R4" s="14">
        <v>18</v>
      </c>
      <c r="S4" s="14">
        <v>3</v>
      </c>
      <c r="T4" s="14">
        <v>10</v>
      </c>
      <c r="U4" s="14">
        <v>17</v>
      </c>
      <c r="V4" s="14">
        <v>14</v>
      </c>
      <c r="W4" s="14">
        <v>8</v>
      </c>
      <c r="X4" s="14">
        <v>8</v>
      </c>
      <c r="Y4" s="14">
        <v>6</v>
      </c>
      <c r="Z4" s="14">
        <v>7</v>
      </c>
      <c r="AA4" s="14">
        <v>6</v>
      </c>
      <c r="AB4" s="14">
        <v>26</v>
      </c>
      <c r="AC4" s="14">
        <v>18</v>
      </c>
    </row>
    <row r="5" spans="1:31" x14ac:dyDescent="0.3">
      <c r="A5" s="13" t="s">
        <v>28</v>
      </c>
      <c r="B5" s="14">
        <v>3</v>
      </c>
      <c r="C5" s="15">
        <v>1.3333333333333333</v>
      </c>
      <c r="D5" s="14">
        <v>0</v>
      </c>
      <c r="E5" s="14">
        <v>2</v>
      </c>
      <c r="F5" s="14">
        <v>2</v>
      </c>
      <c r="G5" s="14">
        <v>0</v>
      </c>
      <c r="H5" s="14">
        <v>1</v>
      </c>
      <c r="I5" s="14">
        <v>2</v>
      </c>
      <c r="J5" s="14">
        <v>0</v>
      </c>
      <c r="K5" s="14">
        <v>4</v>
      </c>
      <c r="L5" s="14">
        <v>4</v>
      </c>
      <c r="M5" s="14">
        <v>6</v>
      </c>
      <c r="Q5" s="13" t="s">
        <v>28</v>
      </c>
      <c r="R5" s="14">
        <v>23</v>
      </c>
      <c r="S5" s="14">
        <v>3.7391304347826089</v>
      </c>
      <c r="T5" s="14">
        <v>18</v>
      </c>
      <c r="U5" s="14">
        <v>19</v>
      </c>
      <c r="V5" s="14">
        <v>17</v>
      </c>
      <c r="W5" s="14">
        <v>11</v>
      </c>
      <c r="X5" s="14">
        <v>5</v>
      </c>
      <c r="Y5" s="14">
        <v>5</v>
      </c>
      <c r="Z5" s="14">
        <v>5</v>
      </c>
      <c r="AA5" s="14">
        <v>4</v>
      </c>
      <c r="AB5" s="14">
        <v>34</v>
      </c>
      <c r="AC5" s="14">
        <v>10</v>
      </c>
    </row>
    <row r="6" spans="1:31" x14ac:dyDescent="0.3">
      <c r="A6" s="13" t="s">
        <v>29</v>
      </c>
      <c r="B6" s="14">
        <v>6</v>
      </c>
      <c r="C6" s="15">
        <v>1.1666666666666667</v>
      </c>
      <c r="D6" s="14">
        <v>3</v>
      </c>
      <c r="E6" s="14">
        <v>3</v>
      </c>
      <c r="F6" s="14">
        <v>7</v>
      </c>
      <c r="G6" s="14">
        <v>2</v>
      </c>
      <c r="H6" s="14">
        <v>2</v>
      </c>
      <c r="I6" s="14">
        <v>1</v>
      </c>
      <c r="J6" s="14">
        <v>2</v>
      </c>
      <c r="K6" s="14">
        <v>6</v>
      </c>
      <c r="L6" s="14">
        <v>7</v>
      </c>
      <c r="M6" s="14">
        <v>9</v>
      </c>
      <c r="Q6" s="13" t="s">
        <v>29</v>
      </c>
      <c r="R6" s="14">
        <v>23</v>
      </c>
      <c r="S6" s="14">
        <v>3.6956521739130435</v>
      </c>
      <c r="T6" s="14">
        <v>15</v>
      </c>
      <c r="U6" s="14">
        <v>17</v>
      </c>
      <c r="V6" s="14">
        <v>17</v>
      </c>
      <c r="W6" s="14">
        <v>6</v>
      </c>
      <c r="X6" s="14">
        <v>8</v>
      </c>
      <c r="Y6" s="14">
        <v>5</v>
      </c>
      <c r="Z6" s="14">
        <v>3</v>
      </c>
      <c r="AA6" s="14">
        <v>4</v>
      </c>
      <c r="AB6" s="14">
        <v>25</v>
      </c>
      <c r="AC6" s="14">
        <v>15</v>
      </c>
    </row>
    <row r="7" spans="1:31" x14ac:dyDescent="0.3">
      <c r="A7" s="13" t="s">
        <v>30</v>
      </c>
      <c r="B7" s="14">
        <v>6</v>
      </c>
      <c r="C7" s="15">
        <v>1.5</v>
      </c>
      <c r="D7" s="14">
        <v>13</v>
      </c>
      <c r="E7" s="14">
        <v>22</v>
      </c>
      <c r="F7" s="14">
        <v>17</v>
      </c>
      <c r="G7" s="14">
        <v>11</v>
      </c>
      <c r="H7" s="14">
        <v>12</v>
      </c>
      <c r="I7" s="14">
        <v>13</v>
      </c>
      <c r="J7" s="14">
        <v>6</v>
      </c>
      <c r="K7" s="14">
        <v>9</v>
      </c>
      <c r="L7" s="14">
        <v>35</v>
      </c>
      <c r="M7" s="14">
        <v>27</v>
      </c>
      <c r="Q7" s="13" t="s">
        <v>30</v>
      </c>
      <c r="R7" s="14">
        <v>20</v>
      </c>
      <c r="S7" s="14">
        <v>4.6500000000000004</v>
      </c>
      <c r="T7" s="14">
        <v>17</v>
      </c>
      <c r="U7" s="14">
        <v>18</v>
      </c>
      <c r="V7" s="14">
        <v>20</v>
      </c>
      <c r="W7" s="14">
        <v>7</v>
      </c>
      <c r="X7" s="14">
        <v>4</v>
      </c>
      <c r="Y7" s="14">
        <v>2</v>
      </c>
      <c r="Z7" s="14">
        <v>2</v>
      </c>
      <c r="AA7" s="14">
        <v>5</v>
      </c>
      <c r="AB7" s="14">
        <v>35</v>
      </c>
      <c r="AC7" s="14">
        <v>11</v>
      </c>
    </row>
    <row r="8" spans="1:31" x14ac:dyDescent="0.3">
      <c r="A8" s="13" t="s">
        <v>31</v>
      </c>
      <c r="B8" s="14">
        <v>6</v>
      </c>
      <c r="C8" s="15">
        <v>1.1666666666666667</v>
      </c>
      <c r="D8" s="14">
        <v>3</v>
      </c>
      <c r="E8" s="14">
        <v>8</v>
      </c>
      <c r="F8" s="14">
        <v>6</v>
      </c>
      <c r="G8" s="14">
        <v>5</v>
      </c>
      <c r="H8" s="14">
        <v>8</v>
      </c>
      <c r="I8" s="14">
        <v>5</v>
      </c>
      <c r="J8" s="14">
        <v>2</v>
      </c>
      <c r="K8" s="14">
        <v>4</v>
      </c>
      <c r="L8" s="14">
        <v>10</v>
      </c>
      <c r="M8" s="14">
        <v>12</v>
      </c>
      <c r="Q8" s="13" t="s">
        <v>31</v>
      </c>
      <c r="R8" s="14">
        <v>22</v>
      </c>
      <c r="S8" s="14">
        <v>4.1363636363636367</v>
      </c>
      <c r="T8" s="14">
        <v>20</v>
      </c>
      <c r="U8" s="14">
        <v>25</v>
      </c>
      <c r="V8" s="14">
        <v>22</v>
      </c>
      <c r="W8" s="14">
        <v>9</v>
      </c>
      <c r="X8" s="14">
        <v>5</v>
      </c>
      <c r="Y8" s="14">
        <v>4</v>
      </c>
      <c r="Z8" s="14">
        <v>1</v>
      </c>
      <c r="AA8" s="14">
        <v>5</v>
      </c>
      <c r="AB8" s="14">
        <v>30</v>
      </c>
      <c r="AC8" s="14">
        <v>10</v>
      </c>
    </row>
    <row r="9" spans="1:31" x14ac:dyDescent="0.3">
      <c r="A9" s="13" t="s">
        <v>32</v>
      </c>
      <c r="B9" s="14">
        <v>9</v>
      </c>
      <c r="C9" s="15">
        <v>1</v>
      </c>
      <c r="D9" s="14">
        <v>7</v>
      </c>
      <c r="E9" s="14">
        <v>15</v>
      </c>
      <c r="F9" s="14">
        <v>9</v>
      </c>
      <c r="G9" s="14">
        <v>3</v>
      </c>
      <c r="H9" s="14">
        <v>10</v>
      </c>
      <c r="I9" s="14">
        <v>10</v>
      </c>
      <c r="J9" s="14">
        <v>7</v>
      </c>
      <c r="K9" s="14">
        <v>3</v>
      </c>
      <c r="L9" s="14">
        <v>17</v>
      </c>
      <c r="M9" s="14">
        <v>18</v>
      </c>
      <c r="Q9" s="13" t="s">
        <v>32</v>
      </c>
      <c r="R9" s="14">
        <v>24</v>
      </c>
      <c r="S9" s="14">
        <v>3.875</v>
      </c>
      <c r="T9" s="14">
        <v>13</v>
      </c>
      <c r="U9" s="14">
        <v>16</v>
      </c>
      <c r="V9" s="14">
        <v>14</v>
      </c>
      <c r="W9" s="14">
        <v>7</v>
      </c>
      <c r="X9" s="14">
        <v>6</v>
      </c>
      <c r="Y9" s="14">
        <v>7</v>
      </c>
      <c r="Z9" s="14">
        <v>4</v>
      </c>
      <c r="AA9" s="14">
        <v>5</v>
      </c>
      <c r="AB9" s="14">
        <v>29</v>
      </c>
      <c r="AC9" s="14">
        <v>13</v>
      </c>
    </row>
    <row r="10" spans="1:31" x14ac:dyDescent="0.3">
      <c r="A10" s="13" t="s">
        <v>33</v>
      </c>
      <c r="B10" s="14">
        <v>3</v>
      </c>
      <c r="C10" s="15">
        <v>1</v>
      </c>
      <c r="D10" s="14">
        <v>1</v>
      </c>
      <c r="E10" s="14">
        <v>1</v>
      </c>
      <c r="F10" s="14">
        <v>2</v>
      </c>
      <c r="G10" s="14">
        <v>0</v>
      </c>
      <c r="H10" s="14">
        <v>1</v>
      </c>
      <c r="I10" s="14">
        <v>0</v>
      </c>
      <c r="J10" s="14">
        <v>0</v>
      </c>
      <c r="K10" s="14">
        <v>0</v>
      </c>
      <c r="L10" s="14">
        <v>3</v>
      </c>
      <c r="M10" s="14">
        <v>1</v>
      </c>
      <c r="Q10" s="13" t="s">
        <v>33</v>
      </c>
      <c r="R10" s="14">
        <v>16</v>
      </c>
      <c r="S10" s="14">
        <v>4</v>
      </c>
      <c r="T10" s="14">
        <v>14</v>
      </c>
      <c r="U10" s="14">
        <v>20</v>
      </c>
      <c r="V10" s="14">
        <v>12</v>
      </c>
      <c r="W10" s="14">
        <v>6</v>
      </c>
      <c r="X10" s="14">
        <v>8</v>
      </c>
      <c r="Y10" s="14">
        <v>2</v>
      </c>
      <c r="Z10" s="14">
        <v>3</v>
      </c>
      <c r="AA10" s="14">
        <v>7</v>
      </c>
      <c r="AB10" s="14">
        <v>23</v>
      </c>
      <c r="AC10" s="14">
        <v>13</v>
      </c>
    </row>
    <row r="11" spans="1:31" x14ac:dyDescent="0.3">
      <c r="A11" s="13" t="s">
        <v>34</v>
      </c>
      <c r="B11" s="14">
        <v>6</v>
      </c>
      <c r="C11" s="15">
        <v>2.3333333333333335</v>
      </c>
      <c r="D11" s="14">
        <v>12</v>
      </c>
      <c r="E11" s="14">
        <v>15</v>
      </c>
      <c r="F11" s="14">
        <v>13</v>
      </c>
      <c r="G11" s="14">
        <v>7</v>
      </c>
      <c r="H11" s="14">
        <v>4</v>
      </c>
      <c r="I11" s="14">
        <v>6</v>
      </c>
      <c r="J11" s="14">
        <v>2</v>
      </c>
      <c r="K11" s="14">
        <v>5</v>
      </c>
      <c r="L11" s="14">
        <v>27</v>
      </c>
      <c r="M11" s="14">
        <v>7</v>
      </c>
      <c r="Q11" s="13" t="s">
        <v>34</v>
      </c>
      <c r="R11" s="14">
        <v>13</v>
      </c>
      <c r="S11" s="14">
        <v>3.3076923076923075</v>
      </c>
      <c r="T11" s="14">
        <v>8</v>
      </c>
      <c r="U11" s="14">
        <v>9</v>
      </c>
      <c r="V11" s="14">
        <v>14</v>
      </c>
      <c r="W11" s="14">
        <v>5</v>
      </c>
      <c r="X11" s="14">
        <v>5</v>
      </c>
      <c r="Y11" s="14">
        <v>2</v>
      </c>
      <c r="Z11" s="14">
        <v>2</v>
      </c>
      <c r="AA11" s="14">
        <v>6</v>
      </c>
      <c r="AB11" s="14">
        <v>17</v>
      </c>
      <c r="AC11" s="14">
        <v>12</v>
      </c>
    </row>
    <row r="12" spans="1:31" x14ac:dyDescent="0.3">
      <c r="A12" s="13" t="s">
        <v>35</v>
      </c>
      <c r="B12" s="14">
        <v>5</v>
      </c>
      <c r="C12" s="15">
        <v>2.2000000000000002</v>
      </c>
      <c r="D12" s="14">
        <v>2</v>
      </c>
      <c r="E12" s="14">
        <v>4</v>
      </c>
      <c r="F12" s="14">
        <v>2</v>
      </c>
      <c r="G12" s="14">
        <v>1</v>
      </c>
      <c r="H12" s="14">
        <v>3</v>
      </c>
      <c r="I12" s="14">
        <v>1</v>
      </c>
      <c r="J12" s="14">
        <v>1</v>
      </c>
      <c r="K12" s="14">
        <v>5</v>
      </c>
      <c r="L12" s="14">
        <v>3</v>
      </c>
      <c r="M12" s="14">
        <v>5</v>
      </c>
      <c r="Q12" s="13" t="s">
        <v>35</v>
      </c>
      <c r="R12" s="14">
        <v>9</v>
      </c>
      <c r="S12" s="14">
        <v>3.7777777777777777</v>
      </c>
      <c r="T12" s="14">
        <v>4</v>
      </c>
      <c r="U12" s="14">
        <v>7</v>
      </c>
      <c r="V12" s="14">
        <v>6</v>
      </c>
      <c r="W12" s="14">
        <v>0</v>
      </c>
      <c r="X12" s="14">
        <v>3</v>
      </c>
      <c r="Y12" s="14">
        <v>1</v>
      </c>
      <c r="Z12" s="14">
        <v>1</v>
      </c>
      <c r="AA12" s="14">
        <v>1</v>
      </c>
      <c r="AB12" s="14">
        <v>8</v>
      </c>
      <c r="AC12" s="14">
        <v>3</v>
      </c>
    </row>
    <row r="13" spans="1:31" ht="15" thickBot="1" x14ac:dyDescent="0.35">
      <c r="A13" s="13" t="s">
        <v>36</v>
      </c>
      <c r="B13" s="16">
        <v>50</v>
      </c>
      <c r="C13" s="17">
        <v>1.42</v>
      </c>
      <c r="D13" s="16">
        <v>43</v>
      </c>
      <c r="E13" s="16">
        <v>76</v>
      </c>
      <c r="F13" s="16">
        <v>68</v>
      </c>
      <c r="G13" s="16">
        <v>35</v>
      </c>
      <c r="H13" s="16">
        <v>45</v>
      </c>
      <c r="I13" s="16">
        <v>43</v>
      </c>
      <c r="J13" s="16">
        <v>23</v>
      </c>
      <c r="K13" s="16">
        <v>40</v>
      </c>
      <c r="L13" s="16">
        <v>119</v>
      </c>
      <c r="M13" s="16">
        <v>97</v>
      </c>
      <c r="Q13" s="13" t="s">
        <v>36</v>
      </c>
      <c r="R13" s="16">
        <v>180</v>
      </c>
      <c r="S13" s="16">
        <v>3.7777777777777777</v>
      </c>
      <c r="T13" s="16">
        <v>125</v>
      </c>
      <c r="U13" s="16">
        <v>152</v>
      </c>
      <c r="V13" s="16">
        <v>144</v>
      </c>
      <c r="W13" s="16">
        <v>64</v>
      </c>
      <c r="X13" s="16">
        <v>57</v>
      </c>
      <c r="Y13" s="16">
        <v>39</v>
      </c>
      <c r="Z13" s="16">
        <v>28</v>
      </c>
      <c r="AA13" s="16">
        <v>44</v>
      </c>
      <c r="AB13" s="16">
        <v>238</v>
      </c>
      <c r="AC13" s="16">
        <v>112</v>
      </c>
    </row>
    <row r="14" spans="1:31" ht="15" thickTop="1" x14ac:dyDescent="0.3"/>
    <row r="16" spans="1:31" ht="28.8" x14ac:dyDescent="0.3">
      <c r="A16" s="11" t="s">
        <v>14</v>
      </c>
      <c r="B16" s="30" t="s">
        <v>37</v>
      </c>
      <c r="C16" s="22" t="s">
        <v>15</v>
      </c>
      <c r="D16" s="18" t="s">
        <v>16</v>
      </c>
      <c r="E16" s="18" t="s">
        <v>17</v>
      </c>
      <c r="F16" s="18" t="s">
        <v>18</v>
      </c>
      <c r="G16" s="18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  <c r="N16" s="39" t="s">
        <v>41</v>
      </c>
      <c r="O16" s="41" t="s">
        <v>62</v>
      </c>
      <c r="Q16" s="11" t="s">
        <v>14</v>
      </c>
      <c r="R16" s="30" t="s">
        <v>37</v>
      </c>
      <c r="S16" s="22" t="s">
        <v>15</v>
      </c>
      <c r="T16" s="18" t="s">
        <v>16</v>
      </c>
      <c r="U16" s="18" t="s">
        <v>17</v>
      </c>
      <c r="V16" s="18" t="s">
        <v>18</v>
      </c>
      <c r="W16" s="18" t="s">
        <v>19</v>
      </c>
      <c r="X16" s="18" t="s">
        <v>20</v>
      </c>
      <c r="Y16" s="18" t="s">
        <v>21</v>
      </c>
      <c r="Z16" s="18" t="s">
        <v>22</v>
      </c>
      <c r="AA16" s="18" t="s">
        <v>23</v>
      </c>
      <c r="AB16" s="18" t="s">
        <v>24</v>
      </c>
      <c r="AC16" s="18" t="s">
        <v>25</v>
      </c>
      <c r="AD16" s="39" t="s">
        <v>41</v>
      </c>
      <c r="AE16" s="41" t="s">
        <v>62</v>
      </c>
    </row>
    <row r="17" spans="1:31" x14ac:dyDescent="0.3">
      <c r="A17" s="13" t="s">
        <v>26</v>
      </c>
      <c r="B17" s="31">
        <v>1</v>
      </c>
      <c r="C17" s="24">
        <v>1</v>
      </c>
      <c r="D17" s="14">
        <v>1</v>
      </c>
      <c r="E17" s="14">
        <v>2</v>
      </c>
      <c r="F17" s="14">
        <v>3</v>
      </c>
      <c r="G17" s="14">
        <v>1</v>
      </c>
      <c r="H17" s="14">
        <v>2</v>
      </c>
      <c r="I17" s="14">
        <v>1</v>
      </c>
      <c r="J17" s="14">
        <v>0</v>
      </c>
      <c r="K17" s="14">
        <v>0</v>
      </c>
      <c r="L17" s="14">
        <v>2</v>
      </c>
      <c r="M17" s="14">
        <v>3</v>
      </c>
      <c r="N17" s="40">
        <f>L17-M17</f>
        <v>-1</v>
      </c>
      <c r="O17" s="79">
        <f>N17/B17</f>
        <v>-1</v>
      </c>
      <c r="Q17" s="13" t="s">
        <v>26</v>
      </c>
      <c r="R17" s="31">
        <v>12</v>
      </c>
      <c r="S17" s="23">
        <v>3.0833333333333335</v>
      </c>
      <c r="T17" s="14">
        <v>6</v>
      </c>
      <c r="U17" s="14">
        <v>4</v>
      </c>
      <c r="V17" s="14">
        <v>8</v>
      </c>
      <c r="W17" s="14">
        <v>5</v>
      </c>
      <c r="X17" s="14">
        <v>5</v>
      </c>
      <c r="Y17" s="14">
        <v>5</v>
      </c>
      <c r="Z17" s="14">
        <v>0</v>
      </c>
      <c r="AA17" s="14">
        <v>1</v>
      </c>
      <c r="AB17" s="14">
        <v>11</v>
      </c>
      <c r="AC17" s="14">
        <v>7</v>
      </c>
      <c r="AD17" s="40">
        <f>AB17-AC17</f>
        <v>4</v>
      </c>
      <c r="AE17" s="79">
        <f>AD17/R17</f>
        <v>0.33333333333333331</v>
      </c>
    </row>
    <row r="18" spans="1:31" x14ac:dyDescent="0.3">
      <c r="A18" s="13" t="s">
        <v>27</v>
      </c>
      <c r="B18" s="31">
        <v>5</v>
      </c>
      <c r="C18" s="24">
        <v>1.2</v>
      </c>
      <c r="D18" s="14">
        <v>1</v>
      </c>
      <c r="E18" s="14">
        <v>4</v>
      </c>
      <c r="F18" s="14">
        <v>7</v>
      </c>
      <c r="G18" s="14">
        <v>5</v>
      </c>
      <c r="H18" s="14">
        <v>2</v>
      </c>
      <c r="I18" s="14">
        <v>4</v>
      </c>
      <c r="J18" s="14">
        <v>3</v>
      </c>
      <c r="K18" s="14">
        <v>4</v>
      </c>
      <c r="L18" s="14">
        <v>11</v>
      </c>
      <c r="M18" s="14">
        <v>9</v>
      </c>
      <c r="N18" s="40">
        <f t="shared" ref="N18:N26" si="0">L18-M18</f>
        <v>2</v>
      </c>
      <c r="O18" s="79">
        <f t="shared" ref="O18:O26" si="1">N18/B18</f>
        <v>0.4</v>
      </c>
      <c r="Q18" s="13" t="s">
        <v>27</v>
      </c>
      <c r="R18" s="31">
        <v>18</v>
      </c>
      <c r="S18" s="23">
        <v>3</v>
      </c>
      <c r="T18" s="14">
        <v>10</v>
      </c>
      <c r="U18" s="14">
        <v>17</v>
      </c>
      <c r="V18" s="14">
        <v>14</v>
      </c>
      <c r="W18" s="14">
        <v>8</v>
      </c>
      <c r="X18" s="14">
        <v>8</v>
      </c>
      <c r="Y18" s="14">
        <v>6</v>
      </c>
      <c r="Z18" s="14">
        <v>7</v>
      </c>
      <c r="AA18" s="14">
        <v>6</v>
      </c>
      <c r="AB18" s="14">
        <v>26</v>
      </c>
      <c r="AC18" s="14">
        <v>18</v>
      </c>
      <c r="AD18" s="40">
        <f t="shared" ref="AD18:AD25" si="2">AB18-AC18</f>
        <v>8</v>
      </c>
      <c r="AE18" s="79">
        <f t="shared" ref="AE18:AE25" si="3">AD18/R18</f>
        <v>0.44444444444444442</v>
      </c>
    </row>
    <row r="19" spans="1:31" x14ac:dyDescent="0.3">
      <c r="A19" s="13" t="s">
        <v>28</v>
      </c>
      <c r="B19" s="31">
        <v>3</v>
      </c>
      <c r="C19" s="24">
        <v>1.3333333333333333</v>
      </c>
      <c r="D19" s="14">
        <v>0</v>
      </c>
      <c r="E19" s="14">
        <v>2</v>
      </c>
      <c r="F19" s="14">
        <v>2</v>
      </c>
      <c r="G19" s="14">
        <v>0</v>
      </c>
      <c r="H19" s="14">
        <v>1</v>
      </c>
      <c r="I19" s="14">
        <v>2</v>
      </c>
      <c r="J19" s="14">
        <v>0</v>
      </c>
      <c r="K19" s="14">
        <v>4</v>
      </c>
      <c r="L19" s="14">
        <v>4</v>
      </c>
      <c r="M19" s="14">
        <v>6</v>
      </c>
      <c r="N19" s="40">
        <f t="shared" si="0"/>
        <v>-2</v>
      </c>
      <c r="O19" s="79">
        <f t="shared" si="1"/>
        <v>-0.66666666666666663</v>
      </c>
      <c r="Q19" s="13" t="s">
        <v>28</v>
      </c>
      <c r="R19" s="31">
        <v>23</v>
      </c>
      <c r="S19" s="23">
        <v>3.7391304347826089</v>
      </c>
      <c r="T19" s="14">
        <v>18</v>
      </c>
      <c r="U19" s="14">
        <v>19</v>
      </c>
      <c r="V19" s="14">
        <v>17</v>
      </c>
      <c r="W19" s="14">
        <v>11</v>
      </c>
      <c r="X19" s="14">
        <v>5</v>
      </c>
      <c r="Y19" s="14">
        <v>5</v>
      </c>
      <c r="Z19" s="14">
        <v>5</v>
      </c>
      <c r="AA19" s="14">
        <v>4</v>
      </c>
      <c r="AB19" s="14">
        <v>34</v>
      </c>
      <c r="AC19" s="14">
        <v>10</v>
      </c>
      <c r="AD19" s="40">
        <f t="shared" si="2"/>
        <v>24</v>
      </c>
      <c r="AE19" s="79">
        <f t="shared" si="3"/>
        <v>1.0434782608695652</v>
      </c>
    </row>
    <row r="20" spans="1:31" x14ac:dyDescent="0.3">
      <c r="A20" s="13" t="s">
        <v>29</v>
      </c>
      <c r="B20" s="31">
        <v>6</v>
      </c>
      <c r="C20" s="24">
        <v>1.1666666666666667</v>
      </c>
      <c r="D20" s="14">
        <v>3</v>
      </c>
      <c r="E20" s="14">
        <v>3</v>
      </c>
      <c r="F20" s="14">
        <v>7</v>
      </c>
      <c r="G20" s="14">
        <v>2</v>
      </c>
      <c r="H20" s="14">
        <v>2</v>
      </c>
      <c r="I20" s="14">
        <v>1</v>
      </c>
      <c r="J20" s="14">
        <v>2</v>
      </c>
      <c r="K20" s="14">
        <v>6</v>
      </c>
      <c r="L20" s="14">
        <v>7</v>
      </c>
      <c r="M20" s="14">
        <v>9</v>
      </c>
      <c r="N20" s="40">
        <f t="shared" si="0"/>
        <v>-2</v>
      </c>
      <c r="O20" s="79">
        <f t="shared" si="1"/>
        <v>-0.33333333333333331</v>
      </c>
      <c r="Q20" s="13" t="s">
        <v>29</v>
      </c>
      <c r="R20" s="31">
        <v>23</v>
      </c>
      <c r="S20" s="23">
        <v>3.6956521739130435</v>
      </c>
      <c r="T20" s="14">
        <v>15</v>
      </c>
      <c r="U20" s="14">
        <v>17</v>
      </c>
      <c r="V20" s="14">
        <v>17</v>
      </c>
      <c r="W20" s="14">
        <v>6</v>
      </c>
      <c r="X20" s="14">
        <v>8</v>
      </c>
      <c r="Y20" s="14">
        <v>5</v>
      </c>
      <c r="Z20" s="14">
        <v>3</v>
      </c>
      <c r="AA20" s="14">
        <v>4</v>
      </c>
      <c r="AB20" s="14">
        <v>25</v>
      </c>
      <c r="AC20" s="14">
        <v>15</v>
      </c>
      <c r="AD20" s="40">
        <f t="shared" si="2"/>
        <v>10</v>
      </c>
      <c r="AE20" s="79">
        <f t="shared" si="3"/>
        <v>0.43478260869565216</v>
      </c>
    </row>
    <row r="21" spans="1:31" x14ac:dyDescent="0.3">
      <c r="A21" s="13" t="s">
        <v>30</v>
      </c>
      <c r="B21" s="31">
        <v>6</v>
      </c>
      <c r="C21" s="24">
        <v>1.5</v>
      </c>
      <c r="D21" s="14">
        <v>13</v>
      </c>
      <c r="E21" s="14">
        <v>22</v>
      </c>
      <c r="F21" s="14">
        <v>17</v>
      </c>
      <c r="G21" s="14">
        <v>11</v>
      </c>
      <c r="H21" s="14">
        <v>12</v>
      </c>
      <c r="I21" s="14">
        <v>13</v>
      </c>
      <c r="J21" s="14">
        <v>6</v>
      </c>
      <c r="K21" s="14">
        <v>9</v>
      </c>
      <c r="L21" s="14">
        <v>35</v>
      </c>
      <c r="M21" s="14">
        <v>27</v>
      </c>
      <c r="N21" s="40">
        <f t="shared" si="0"/>
        <v>8</v>
      </c>
      <c r="O21" s="79">
        <f t="shared" si="1"/>
        <v>1.3333333333333333</v>
      </c>
      <c r="Q21" s="13" t="s">
        <v>30</v>
      </c>
      <c r="R21" s="31">
        <v>20</v>
      </c>
      <c r="S21" s="23">
        <v>4.6500000000000004</v>
      </c>
      <c r="T21" s="14">
        <v>17</v>
      </c>
      <c r="U21" s="14">
        <v>18</v>
      </c>
      <c r="V21" s="14">
        <v>20</v>
      </c>
      <c r="W21" s="14">
        <v>7</v>
      </c>
      <c r="X21" s="14">
        <v>4</v>
      </c>
      <c r="Y21" s="14">
        <v>2</v>
      </c>
      <c r="Z21" s="14">
        <v>2</v>
      </c>
      <c r="AA21" s="14">
        <v>5</v>
      </c>
      <c r="AB21" s="14">
        <v>35</v>
      </c>
      <c r="AC21" s="14">
        <v>11</v>
      </c>
      <c r="AD21" s="40">
        <f t="shared" si="2"/>
        <v>24</v>
      </c>
      <c r="AE21" s="79">
        <f t="shared" si="3"/>
        <v>1.2</v>
      </c>
    </row>
    <row r="22" spans="1:31" x14ac:dyDescent="0.3">
      <c r="A22" s="13" t="s">
        <v>31</v>
      </c>
      <c r="B22" s="31">
        <v>6</v>
      </c>
      <c r="C22" s="24">
        <v>1.1666666666666667</v>
      </c>
      <c r="D22" s="14">
        <v>3</v>
      </c>
      <c r="E22" s="14">
        <v>8</v>
      </c>
      <c r="F22" s="14">
        <v>6</v>
      </c>
      <c r="G22" s="14">
        <v>5</v>
      </c>
      <c r="H22" s="14">
        <v>8</v>
      </c>
      <c r="I22" s="14">
        <v>5</v>
      </c>
      <c r="J22" s="14">
        <v>2</v>
      </c>
      <c r="K22" s="14">
        <v>4</v>
      </c>
      <c r="L22" s="14">
        <v>10</v>
      </c>
      <c r="M22" s="14">
        <v>12</v>
      </c>
      <c r="N22" s="40">
        <f t="shared" si="0"/>
        <v>-2</v>
      </c>
      <c r="O22" s="79">
        <f t="shared" si="1"/>
        <v>-0.33333333333333331</v>
      </c>
      <c r="Q22" s="13" t="s">
        <v>31</v>
      </c>
      <c r="R22" s="31">
        <v>22</v>
      </c>
      <c r="S22" s="23">
        <v>4.1363636363636367</v>
      </c>
      <c r="T22" s="14">
        <v>20</v>
      </c>
      <c r="U22" s="14">
        <v>25</v>
      </c>
      <c r="V22" s="14">
        <v>22</v>
      </c>
      <c r="W22" s="14">
        <v>9</v>
      </c>
      <c r="X22" s="14">
        <v>5</v>
      </c>
      <c r="Y22" s="14">
        <v>4</v>
      </c>
      <c r="Z22" s="14">
        <v>1</v>
      </c>
      <c r="AA22" s="14">
        <v>5</v>
      </c>
      <c r="AB22" s="14">
        <v>30</v>
      </c>
      <c r="AC22" s="14">
        <v>10</v>
      </c>
      <c r="AD22" s="40">
        <f t="shared" si="2"/>
        <v>20</v>
      </c>
      <c r="AE22" s="79">
        <f t="shared" si="3"/>
        <v>0.90909090909090906</v>
      </c>
    </row>
    <row r="23" spans="1:31" x14ac:dyDescent="0.3">
      <c r="A23" s="13" t="s">
        <v>32</v>
      </c>
      <c r="B23" s="31">
        <v>9</v>
      </c>
      <c r="C23" s="24">
        <v>1</v>
      </c>
      <c r="D23" s="14">
        <v>7</v>
      </c>
      <c r="E23" s="14">
        <v>15</v>
      </c>
      <c r="F23" s="14">
        <v>9</v>
      </c>
      <c r="G23" s="14">
        <v>3</v>
      </c>
      <c r="H23" s="14">
        <v>10</v>
      </c>
      <c r="I23" s="14">
        <v>10</v>
      </c>
      <c r="J23" s="14">
        <v>7</v>
      </c>
      <c r="K23" s="14">
        <v>3</v>
      </c>
      <c r="L23" s="14">
        <v>17</v>
      </c>
      <c r="M23" s="14">
        <v>18</v>
      </c>
      <c r="N23" s="40">
        <f t="shared" si="0"/>
        <v>-1</v>
      </c>
      <c r="O23" s="79">
        <f t="shared" si="1"/>
        <v>-0.1111111111111111</v>
      </c>
      <c r="Q23" s="13" t="s">
        <v>32</v>
      </c>
      <c r="R23" s="31">
        <v>24</v>
      </c>
      <c r="S23" s="23">
        <v>3.875</v>
      </c>
      <c r="T23" s="14">
        <v>13</v>
      </c>
      <c r="U23" s="14">
        <v>16</v>
      </c>
      <c r="V23" s="14">
        <v>14</v>
      </c>
      <c r="W23" s="14">
        <v>7</v>
      </c>
      <c r="X23" s="14">
        <v>6</v>
      </c>
      <c r="Y23" s="14">
        <v>7</v>
      </c>
      <c r="Z23" s="14">
        <v>4</v>
      </c>
      <c r="AA23" s="14">
        <v>5</v>
      </c>
      <c r="AB23" s="14">
        <v>29</v>
      </c>
      <c r="AC23" s="14">
        <v>13</v>
      </c>
      <c r="AD23" s="40">
        <f t="shared" si="2"/>
        <v>16</v>
      </c>
      <c r="AE23" s="79">
        <f t="shared" si="3"/>
        <v>0.66666666666666663</v>
      </c>
    </row>
    <row r="24" spans="1:31" x14ac:dyDescent="0.3">
      <c r="A24" s="13" t="s">
        <v>33</v>
      </c>
      <c r="B24" s="31">
        <v>3</v>
      </c>
      <c r="C24" s="24">
        <v>1</v>
      </c>
      <c r="D24" s="14">
        <v>1</v>
      </c>
      <c r="E24" s="14">
        <v>1</v>
      </c>
      <c r="F24" s="14">
        <v>2</v>
      </c>
      <c r="G24" s="14">
        <v>0</v>
      </c>
      <c r="H24" s="14">
        <v>1</v>
      </c>
      <c r="I24" s="14">
        <v>0</v>
      </c>
      <c r="J24" s="14">
        <v>0</v>
      </c>
      <c r="K24" s="14">
        <v>0</v>
      </c>
      <c r="L24" s="14">
        <v>3</v>
      </c>
      <c r="M24" s="14">
        <v>1</v>
      </c>
      <c r="N24" s="40">
        <f t="shared" si="0"/>
        <v>2</v>
      </c>
      <c r="O24" s="79">
        <f t="shared" si="1"/>
        <v>0.66666666666666663</v>
      </c>
      <c r="Q24" s="13" t="s">
        <v>33</v>
      </c>
      <c r="R24" s="31">
        <v>16</v>
      </c>
      <c r="S24" s="23">
        <v>4</v>
      </c>
      <c r="T24" s="14">
        <v>14</v>
      </c>
      <c r="U24" s="14">
        <v>20</v>
      </c>
      <c r="V24" s="14">
        <v>12</v>
      </c>
      <c r="W24" s="14">
        <v>6</v>
      </c>
      <c r="X24" s="14">
        <v>8</v>
      </c>
      <c r="Y24" s="14">
        <v>2</v>
      </c>
      <c r="Z24" s="14">
        <v>3</v>
      </c>
      <c r="AA24" s="14">
        <v>7</v>
      </c>
      <c r="AB24" s="14">
        <v>23</v>
      </c>
      <c r="AC24" s="14">
        <v>13</v>
      </c>
      <c r="AD24" s="40">
        <f t="shared" si="2"/>
        <v>10</v>
      </c>
      <c r="AE24" s="79">
        <f t="shared" si="3"/>
        <v>0.625</v>
      </c>
    </row>
    <row r="25" spans="1:31" x14ac:dyDescent="0.3">
      <c r="A25" s="13" t="s">
        <v>34</v>
      </c>
      <c r="B25" s="31">
        <v>6</v>
      </c>
      <c r="C25" s="24">
        <v>2.3333333333333335</v>
      </c>
      <c r="D25" s="14">
        <v>12</v>
      </c>
      <c r="E25" s="14">
        <v>15</v>
      </c>
      <c r="F25" s="14">
        <v>13</v>
      </c>
      <c r="G25" s="14">
        <v>7</v>
      </c>
      <c r="H25" s="14">
        <v>4</v>
      </c>
      <c r="I25" s="14">
        <v>6</v>
      </c>
      <c r="J25" s="14">
        <v>2</v>
      </c>
      <c r="K25" s="14">
        <v>5</v>
      </c>
      <c r="L25" s="14">
        <v>27</v>
      </c>
      <c r="M25" s="14">
        <v>7</v>
      </c>
      <c r="N25" s="40">
        <f t="shared" si="0"/>
        <v>20</v>
      </c>
      <c r="O25" s="79">
        <f t="shared" si="1"/>
        <v>3.3333333333333335</v>
      </c>
      <c r="Q25" s="13" t="s">
        <v>34</v>
      </c>
      <c r="R25" s="31">
        <v>13</v>
      </c>
      <c r="S25" s="23">
        <v>3.3076923076923075</v>
      </c>
      <c r="T25" s="14">
        <v>8</v>
      </c>
      <c r="U25" s="14">
        <v>9</v>
      </c>
      <c r="V25" s="14">
        <v>14</v>
      </c>
      <c r="W25" s="14">
        <v>5</v>
      </c>
      <c r="X25" s="14">
        <v>5</v>
      </c>
      <c r="Y25" s="14">
        <v>2</v>
      </c>
      <c r="Z25" s="14">
        <v>2</v>
      </c>
      <c r="AA25" s="14">
        <v>6</v>
      </c>
      <c r="AB25" s="14">
        <v>17</v>
      </c>
      <c r="AC25" s="14">
        <v>12</v>
      </c>
      <c r="AD25" s="40">
        <f t="shared" si="2"/>
        <v>5</v>
      </c>
      <c r="AE25" s="79">
        <f t="shared" si="3"/>
        <v>0.38461538461538464</v>
      </c>
    </row>
    <row r="26" spans="1:31" x14ac:dyDescent="0.3">
      <c r="A26" s="13" t="s">
        <v>35</v>
      </c>
      <c r="B26" s="31">
        <v>5</v>
      </c>
      <c r="C26" s="24">
        <v>2.2000000000000002</v>
      </c>
      <c r="D26" s="14">
        <v>2</v>
      </c>
      <c r="E26" s="14">
        <v>4</v>
      </c>
      <c r="F26" s="14">
        <v>2</v>
      </c>
      <c r="G26" s="14">
        <v>1</v>
      </c>
      <c r="H26" s="14">
        <v>3</v>
      </c>
      <c r="I26" s="14">
        <v>1</v>
      </c>
      <c r="J26" s="14">
        <v>1</v>
      </c>
      <c r="K26" s="14">
        <v>5</v>
      </c>
      <c r="L26" s="14">
        <v>3</v>
      </c>
      <c r="M26" s="14">
        <v>5</v>
      </c>
      <c r="N26" s="40">
        <f t="shared" si="0"/>
        <v>-2</v>
      </c>
      <c r="O26" s="79">
        <f t="shared" si="1"/>
        <v>-0.4</v>
      </c>
      <c r="Q26" s="13" t="s">
        <v>35</v>
      </c>
      <c r="R26" s="31">
        <v>9</v>
      </c>
      <c r="S26" s="23">
        <v>3.7777777777777777</v>
      </c>
      <c r="T26" s="14">
        <v>4</v>
      </c>
      <c r="U26" s="14">
        <v>7</v>
      </c>
      <c r="V26" s="14">
        <v>6</v>
      </c>
      <c r="W26" s="14">
        <v>0</v>
      </c>
      <c r="X26" s="14">
        <v>3</v>
      </c>
      <c r="Y26" s="14">
        <v>1</v>
      </c>
      <c r="Z26" s="14">
        <v>1</v>
      </c>
      <c r="AA26" s="14">
        <v>1</v>
      </c>
      <c r="AB26" s="14">
        <v>8</v>
      </c>
      <c r="AC26" s="14">
        <v>3</v>
      </c>
      <c r="AD26" s="40">
        <f>AB26-AC26</f>
        <v>5</v>
      </c>
      <c r="AE26" s="79">
        <f>AD26/R26</f>
        <v>0.55555555555555558</v>
      </c>
    </row>
    <row r="27" spans="1:31" ht="15" thickBot="1" x14ac:dyDescent="0.35">
      <c r="A27" s="13" t="s">
        <v>36</v>
      </c>
      <c r="B27" s="32">
        <f>SUM(B17:B26)</f>
        <v>50</v>
      </c>
      <c r="C27" s="25">
        <f>AVERAGE(C17:C26)</f>
        <v>1.3900000000000001</v>
      </c>
      <c r="D27" s="16">
        <f t="shared" ref="D27:M27" si="4">SUM(D17:D26)</f>
        <v>43</v>
      </c>
      <c r="E27" s="16">
        <f t="shared" si="4"/>
        <v>76</v>
      </c>
      <c r="F27" s="16">
        <f t="shared" si="4"/>
        <v>68</v>
      </c>
      <c r="G27" s="16">
        <f t="shared" si="4"/>
        <v>35</v>
      </c>
      <c r="H27" s="16">
        <f t="shared" si="4"/>
        <v>45</v>
      </c>
      <c r="I27" s="16">
        <f t="shared" si="4"/>
        <v>43</v>
      </c>
      <c r="J27" s="16">
        <f t="shared" si="4"/>
        <v>23</v>
      </c>
      <c r="K27" s="16">
        <f t="shared" si="4"/>
        <v>40</v>
      </c>
      <c r="L27" s="16">
        <f t="shared" si="4"/>
        <v>119</v>
      </c>
      <c r="M27" s="16">
        <f t="shared" si="4"/>
        <v>97</v>
      </c>
      <c r="N27" s="32">
        <f>AVERAGE(N17:N26)</f>
        <v>2.2000000000000002</v>
      </c>
      <c r="O27" s="25">
        <f>AVERAGE(O17:O26)</f>
        <v>0.28888888888888892</v>
      </c>
      <c r="Q27" s="13" t="s">
        <v>36</v>
      </c>
      <c r="R27" s="32">
        <f>SUM(R17:R26)</f>
        <v>180</v>
      </c>
      <c r="S27" s="25">
        <f>AVERAGE(S17:S26)</f>
        <v>3.7264949663862708</v>
      </c>
      <c r="T27" s="16">
        <f t="shared" ref="T27" si="5">SUM(T17:T26)</f>
        <v>125</v>
      </c>
      <c r="U27" s="16">
        <f t="shared" ref="U27" si="6">SUM(U17:U26)</f>
        <v>152</v>
      </c>
      <c r="V27" s="16">
        <f t="shared" ref="V27" si="7">SUM(V17:V26)</f>
        <v>144</v>
      </c>
      <c r="W27" s="16">
        <f t="shared" ref="W27" si="8">SUM(W17:W26)</f>
        <v>64</v>
      </c>
      <c r="X27" s="16">
        <f t="shared" ref="X27" si="9">SUM(X17:X26)</f>
        <v>57</v>
      </c>
      <c r="Y27" s="16">
        <f t="shared" ref="Y27" si="10">SUM(Y17:Y26)</f>
        <v>39</v>
      </c>
      <c r="Z27" s="16">
        <f t="shared" ref="Z27" si="11">SUM(Z17:Z26)</f>
        <v>28</v>
      </c>
      <c r="AA27" s="16">
        <f t="shared" ref="AA27" si="12">SUM(AA17:AA26)</f>
        <v>44</v>
      </c>
      <c r="AB27" s="16">
        <f t="shared" ref="AB27" si="13">SUM(AB17:AB26)</f>
        <v>238</v>
      </c>
      <c r="AC27" s="16">
        <f t="shared" ref="AC27" si="14">SUM(AC17:AC26)</f>
        <v>112</v>
      </c>
      <c r="AD27" s="32">
        <f>AVERAGE(AD17:AD26)</f>
        <v>12.6</v>
      </c>
      <c r="AE27" s="25">
        <f>AVERAGE(AE17:AE26)</f>
        <v>0.6596967163271511</v>
      </c>
    </row>
    <row r="28" spans="1:31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UberRegression</vt:lpstr>
      <vt:lpstr>LyftRegression</vt:lpstr>
      <vt:lpstr>TweetPolarity</vt:lpstr>
      <vt:lpstr>TweetEmotion</vt:lpstr>
      <vt:lpstr>ReviewEmotion</vt:lpstr>
      <vt:lpstr>ReviewSummary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 Yuan Wang</dc:creator>
  <cp:lastModifiedBy>Shih Yuan Wang</cp:lastModifiedBy>
  <dcterms:created xsi:type="dcterms:W3CDTF">2020-12-10T12:13:50Z</dcterms:created>
  <dcterms:modified xsi:type="dcterms:W3CDTF">2020-12-11T21:27:13Z</dcterms:modified>
</cp:coreProperties>
</file>