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1"/>
  </bookViews>
  <sheets>
    <sheet name="SP" sheetId="4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<sst xmlns="http://schemas.openxmlformats.org/spreadsheetml/2006/main" count="27" uniqueCount="21">
  <si>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重点代码</t>
  </si>
  <si>
    <t>超员代码</t>
  </si>
  <si>
    <t>额外加分时间段</t>
  </si>
  <si>
    <t>1360</t>
  </si>
  <si>
    <t>1368</t>
  </si>
  <si>
    <t>12:00</t>
  </si>
  <si>
    <t>15:00</t>
  </si>
  <si>
    <t>1647</t>
  </si>
  <si>
    <t>18:00</t>
  </si>
  <si>
    <t>08:00</t>
  </si>
  <si>
    <t>1648</t>
  </si>
  <si>
    <t>6091</t>
  </si>
  <si>
    <t>违法时间</t>
  </si>
  <si>
    <t>违法代码</t>
  </si>
  <si>
    <t>七类重点</t>
  </si>
  <si>
    <t>额外加分</t>
  </si>
  <si>
    <t>2025-07-11 18:11:07</t>
  </si>
  <si>
    <t>4303A</t>
  </si>
  <si>
    <t>2025-07-11 17:11:07</t>
  </si>
  <si>
    <t>2025-07-11 17:11:08</t>
  </si>
  <si>
    <t>2025-07-11 12:11:07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</si>
</sst>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14" sqref="H14"/>
    </sheetView>
  </sheetViews>
  <sheetFormatPr defaultColWidth="9" defaultRowHeight="13.5" outlineLevelRow="7" outlineLevelCol="5"/>
  <cols>
    <col min="1" max="2" width="10.625" style="4" customWidth="1"/>
    <col min="3" max="4" width="8.625" style="4" customWidth="1"/>
    <col min="5" max="5" width="9" style="4"/>
    <col min="6" max="6" width="12.625" style="4"/>
    <col min="7" max="16384" width="9" style="4"/>
  </cols>
  <sheetData>
    <row r="1" spans="1:3">
      <c r="A1" s="4" t="s">
        <v>0</v>
      </c>
      <c r="B1" s="4" t="s">
        <v>1</v>
      </c>
      <c r="C1" s="4" t="s">
        <v>2</v>
      </c>
    </row>
    <row r="2" spans="1:6">
      <c r="A2" s="4" t="s">
        <v>3</v>
      </c>
      <c r="B2" s="4" t="s">
        <v>4</v>
      </c>
      <c r="C2" s="4" t="s">
        <v>5</v>
      </c>
      <c r="D2" s="4" t="s">
        <v>6</v>
      </c>
      <c r="E2" s="4">
        <f>IF(ISTEXT(C2),TIMEVALUE(C2),C2)</f>
        <v>0.5</v>
      </c>
      <c r="F2" s="4">
        <f>IF(ISTEXT(D2),TIMEVALUE(D2),D2)</f>
        <v>0.625</v>
      </c>
    </row>
    <row r="3" spans="1:6">
      <c r="A3" s="4">
        <v>4302</v>
      </c>
      <c r="B3" s="4" t="s">
        <v>7</v>
      </c>
      <c r="C3" s="4" t="s">
        <v>8</v>
      </c>
      <c r="D3" s="4" t="s">
        <v>9</v>
      </c>
      <c r="E3" s="4">
        <f t="shared" ref="E3:E8" si="0">IF(ISTEXT(C3),TIMEVALUE(C3),C3)</f>
        <v>0.75</v>
      </c>
      <c r="F3" s="4">
        <f t="shared" ref="F3:F8" si="1">IF(ISTEXT(D3),TIMEVALUE(D3),D3)</f>
        <v>0.333333333333333</v>
      </c>
    </row>
    <row r="4" spans="1:6">
      <c r="A4" s="4">
        <v>4303</v>
      </c>
      <c r="B4" s="4" t="s">
        <v>10</v>
      </c>
      <c r="E4" s="4">
        <f t="shared" si="0"/>
        <v>0</v>
      </c>
      <c r="F4" s="4">
        <f t="shared" si="1"/>
        <v>0</v>
      </c>
    </row>
    <row r="5" spans="1:6">
      <c r="A5" s="4">
        <v>4312</v>
      </c>
      <c r="B5" s="4" t="s">
        <v>11</v>
      </c>
      <c r="E5" s="4">
        <f t="shared" si="0"/>
        <v>0</v>
      </c>
      <c r="F5" s="4">
        <f t="shared" si="1"/>
        <v>0</v>
      </c>
    </row>
    <row r="6" spans="1:6">
      <c r="A6" s="4">
        <v>4608</v>
      </c>
      <c r="E6" s="4">
        <f t="shared" si="0"/>
        <v>0</v>
      </c>
      <c r="F6" s="4">
        <f t="shared" si="1"/>
        <v>0</v>
      </c>
    </row>
    <row r="7" spans="1:6">
      <c r="A7" s="4">
        <v>4901</v>
      </c>
      <c r="E7" s="4">
        <f t="shared" si="0"/>
        <v>0</v>
      </c>
      <c r="F7" s="4">
        <f t="shared" si="1"/>
        <v>0</v>
      </c>
    </row>
    <row r="8" spans="1:6">
      <c r="A8" s="4">
        <v>4902</v>
      </c>
      <c r="E8" s="4">
        <f t="shared" si="0"/>
        <v>0</v>
      </c>
      <c r="F8" s="4">
        <f t="shared" si="1"/>
        <v>0</v>
      </c>
    </row>
  </sheetData>
  <mergeCells count="1">
    <mergeCell ref="C1:D1"/>
  </mergeCells>
  <pageMargins left="0.7" right="0.7" top="0.75" bottom="0.75" header="0.3" footer="0.3"/>
  <pageSetup paperSize="9" orientation="portrait"/>
  <headerFooter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2:AB19"/>
  <sheetViews>
    <sheetView tabSelected="1" topLeftCell="N1" workbookViewId="0">
      <selection activeCell="AB17" sqref="AB17"/>
    </sheetView>
  </sheetViews>
  <sheetFormatPr defaultColWidth="9" defaultRowHeight="13.5"/>
  <cols>
    <col min="1" max="1" width="5.625" style="1" customWidth="1"/>
    <col min="2" max="2" width="5.625" style="2" customWidth="1"/>
    <col min="3" max="13" width="5.625" style="1" customWidth="1"/>
    <col min="14" max="14" width="21.5" style="2" customWidth="1"/>
    <col min="15" max="16" width="5.625" style="1" customWidth="1"/>
    <col min="17" max="17" width="9" style="1"/>
    <col min="18" max="26" width="5.625" style="1" customWidth="1"/>
    <col min="27" max="27" width="9" style="1"/>
    <col min="28" max="28" width="18.875" style="1" customWidth="1"/>
    <col min="29" max="16384" width="9" style="1"/>
  </cols>
  <sheetData>
    <row r="2" spans="14:28">
      <c r="N2" s="2" t="s">
        <v>12</v>
      </c>
      <c r="Q2" s="1" t="s">
        <v>13</v>
      </c>
      <c r="AA2" s="1" t="s">
        <v>14</v>
      </c>
      <c r="AB2" s="1" t="s">
        <v>15</v>
      </c>
    </row>
    <row r="3" spans="14:28">
      <c r="N3" s="2" t="s">
        <v>16</v>
      </c>
      <c r="Q3" s="1" t="s">
        <v>17</v>
      </c>
      <c r="AA3" s="3" t="str" cm="1">
        <f t="array" ref="AA3">IF(OR(Q3="",LEN(Q3)&lt;4),"Null",IF(SUMPRODUCT(--ISNUMBER(SEARCH(LEFT(LOWER(Q3),4),LOWER(SP!A:A))))&gt;0,"七类",IF(SUMPRODUCT(--ISNUMBER(SEARCH(LEFT(LOWER(Q3),4),LOWER(SP!B:B))))&gt;0,"超员","一般")))</f>
        <v>七类</v>
      </c>
      <c r="AB3" s="3" cm="1">
        <f t="array" ref="AB3">IF(AA3&lt;&gt;"七类",0,IF(SUMPRODUCT((SP!$C$2:$C$1000&lt;&gt;"")*(((SP!$E$2:$E$1000&lt;=SP!$F$2:$F$1000)*(MOD(N3,1)&gt;=SP!$E$2:$E$1000)*(MOD(N3,1)&lt;=SP!$F$2:$F$1000))+((SP!$E$2:$E$1000&gt;SP!$F$2:$F$1000)*((MOD(N3,1)&gt;=SP!$E$2:$E$1000)+(MOD(N3,1)&lt;=SP!$F$2:$F$1000)))))&gt;0,1,0))</f>
        <v>1</v>
      </c>
    </row>
    <row r="4" spans="14:28">
      <c r="N4" s="2" t="s">
        <v>18</v>
      </c>
      <c r="Q4" s="1">
        <v>4901</v>
      </c>
      <c r="AA4" s="3" t="str" cm="1">
        <f t="array" ref="AA4">IF(OR(Q4="",LEN(Q4)&lt;4),"Null",IF(SUMPRODUCT(--ISNUMBER(SEARCH(LEFT(LOWER(Q4),4),LOWER(SP!A:A))))&gt;0,"七类",IF(SUMPRODUCT(--ISNUMBER(SEARCH(LEFT(LOWER(Q4),4),LOWER(SP!B:B))))&gt;0,"超员","一般")))</f>
        <v>七类</v>
      </c>
      <c r="AB4" s="3" cm="1">
        <f t="array" ref="AB4">IF(AA4&lt;&gt;"七类",0,IF(SUMPRODUCT((SP!$C$2:$C$1000&lt;&gt;"")*(((SP!$E$2:$E$1000&lt;=SP!$F$2:$F$1000)*(MOD(N4,1)&gt;=SP!$E$2:$E$1000)*(MOD(N4,1)&lt;=SP!$F$2:$F$1000))+((SP!$E$2:$E$1000&gt;SP!$F$2:$F$1000)*((MOD(N4,1)&gt;=SP!$E$2:$E$1000)+(MOD(N4,1)&lt;=SP!$F$2:$F$1000)))))&gt;0,1,0))</f>
        <v>0</v>
      </c>
    </row>
    <row r="5" spans="14:28">
      <c r="N5" s="2" t="s">
        <v>19</v>
      </c>
      <c r="Q5" s="1">
        <v>3019</v>
      </c>
      <c r="AA5" s="3" t="str" cm="1">
        <f t="array" ref="AA5">IF(OR(Q5="",LEN(Q5)&lt;4),"Null",IF(SUMPRODUCT(--ISNUMBER(SEARCH(LEFT(LOWER(Q5),4),LOWER(SP!A:A))))&gt;0,"七类",IF(SUMPRODUCT(--ISNUMBER(SEARCH(LEFT(LOWER(Q5),4),LOWER(SP!B:B))))&gt;0,"超员","一般")))</f>
        <v>一般</v>
      </c>
      <c r="AB5" s="3" cm="1">
        <f t="array" ref="AB5">IF(AA5&lt;&gt;"七类",0,IF(SUMPRODUCT((SP!$C$2:$C$1000&lt;&gt;"")*(((SP!$E$2:$E$1000&lt;=SP!$F$2:$F$1000)*(MOD(N5,1)&gt;=SP!$E$2:$E$1000)*(MOD(N5,1)&lt;=SP!$F$2:$F$1000))+((SP!$E$2:$E$1000&gt;SP!$F$2:$F$1000)*((MOD(N5,1)&gt;=SP!$E$2:$E$1000)+(MOD(N5,1)&lt;=SP!$F$2:$F$1000)))))&gt;0,1,0))</f>
        <v>0</v>
      </c>
    </row>
    <row r="6" spans="14:28">
      <c r="N6" s="2" t="s">
        <v>16</v>
      </c>
      <c r="Q6" s="1">
        <v>1368</v>
      </c>
      <c r="AA6" s="3" t="str" cm="1">
        <f t="array" ref="AA6">IF(OR(Q6="",LEN(Q6)&lt;4),"Null",IF(SUMPRODUCT(--ISNUMBER(SEARCH(LEFT(LOWER(Q6),4),LOWER(SP!A:A))))&gt;0,"七类",IF(SUMPRODUCT(--ISNUMBER(SEARCH(LEFT(LOWER(Q6),4),LOWER(SP!B:B))))&gt;0,"超员","一般")))</f>
        <v>超员</v>
      </c>
      <c r="AB6" s="3" cm="1">
        <f t="array" ref="AB6">IF(AA6&lt;&gt;"七类",0,IF(SUMPRODUCT((SP!$C$2:$C$1000&lt;&gt;"")*(((SP!$E$2:$E$1000&lt;=SP!$F$2:$F$1000)*(MOD(N6,1)&gt;=SP!$E$2:$E$1000)*(MOD(N6,1)&lt;=SP!$F$2:$F$1000))+((SP!$E$2:$E$1000&gt;SP!$F$2:$F$1000)*((MOD(N6,1)&gt;=SP!$E$2:$E$1000)+(MOD(N6,1)&lt;=SP!$F$2:$F$1000)))))&gt;0,1,0))</f>
        <v>0</v>
      </c>
    </row>
    <row r="7" spans="14:28">
      <c r="N7" s="2" t="s">
        <v>18</v>
      </c>
      <c r="Q7" s="1">
        <v>1647</v>
      </c>
      <c r="AA7" s="3" t="str" cm="1">
        <f t="array" ref="AA7">IF(OR(Q7="",LEN(Q7)&lt;4),"Null",IF(SUMPRODUCT(--ISNUMBER(SEARCH(LEFT(LOWER(Q7),4),LOWER(SP!A:A))))&gt;0,"七类",IF(SUMPRODUCT(--ISNUMBER(SEARCH(LEFT(LOWER(Q7),4),LOWER(SP!B:B))))&gt;0,"超员","一般")))</f>
        <v>超员</v>
      </c>
      <c r="AB7" s="3" cm="1">
        <f t="array" ref="AB7">IF(AA7&lt;&gt;"七类",0,IF(SUMPRODUCT((SP!$C$2:$C$1000&lt;&gt;"")*(((SP!$E$2:$E$1000&lt;=SP!$F$2:$F$1000)*(MOD(N7,1)&gt;=SP!$E$2:$E$1000)*(MOD(N7,1)&lt;=SP!$F$2:$F$1000))+((SP!$E$2:$E$1000&gt;SP!$F$2:$F$1000)*((MOD(N7,1)&gt;=SP!$E$2:$E$1000)+(MOD(N7,1)&lt;=SP!$F$2:$F$1000)))))&gt;0,1,0))</f>
        <v>0</v>
      </c>
    </row>
    <row r="8" spans="14:28">
      <c r="N8" s="2" t="s">
        <v>19</v>
      </c>
      <c r="Q8" s="1">
        <v>6091</v>
      </c>
      <c r="AA8" s="3" t="str" cm="1">
        <f t="array" ref="AA8">IF(OR(Q8="",LEN(Q8)&lt;4),"Null",IF(SUMPRODUCT(--ISNUMBER(SEARCH(LEFT(LOWER(Q8),4),LOWER(SP!A:A))))&gt;0,"七类",IF(SUMPRODUCT(--ISNUMBER(SEARCH(LEFT(LOWER(Q8),4),LOWER(SP!B:B))))&gt;0,"超员","一般")))</f>
        <v>超员</v>
      </c>
      <c r="AB8" s="3" cm="1">
        <f t="array" ref="AB8">IF(AA8&lt;&gt;"七类",0,IF(SUMPRODUCT((SP!$C$2:$C$1000&lt;&gt;"")*(((SP!$E$2:$E$1000&lt;=SP!$F$2:$F$1000)*(MOD(N8,1)&gt;=SP!$E$2:$E$1000)*(MOD(N8,1)&lt;=SP!$F$2:$F$1000))+((SP!$E$2:$E$1000&gt;SP!$F$2:$F$1000)*((MOD(N8,1)&gt;=SP!$E$2:$E$1000)+(MOD(N8,1)&lt;=SP!$F$2:$F$1000)))))&gt;0,1,0))</f>
        <v>0</v>
      </c>
    </row>
    <row r="9" spans="14:28">
      <c r="N9" s="2" t="s">
        <v>20</v>
      </c>
      <c r="Q9" s="1">
        <v>1360</v>
      </c>
      <c r="AA9" s="3" t="str" cm="1">
        <f t="array" ref="AA9">IF(OR(Q9="",LEN(Q9)&lt;4),"Null",IF(SUMPRODUCT(--ISNUMBER(SEARCH(LEFT(LOWER(Q9),4),LOWER(SP!A:A))))&gt;0,"七类",IF(SUMPRODUCT(--ISNUMBER(SEARCH(LEFT(LOWER(Q9),4),LOWER(SP!B:B))))&gt;0,"超员","一般")))</f>
        <v>七类</v>
      </c>
      <c r="AB9" s="3" cm="1">
        <f t="array" ref="AB9">IF(AA9&lt;&gt;"七类",0,IF(SUMPRODUCT((SP!$C$2:$C$1000&lt;&gt;"")*(((SP!$E$2:$E$1000&lt;=SP!$F$2:$F$1000)*(MOD(N9,1)&gt;=SP!$E$2:$E$1000)*(MOD(N9,1)&lt;=SP!$F$2:$F$1000))+((SP!$E$2:$E$1000&gt;SP!$F$2:$F$1000)*((MOD(N9,1)&gt;=SP!$E$2:$E$1000)+(MOD(N9,1)&lt;=SP!$F$2:$F$1000)))))&gt;0,1,0))</f>
        <v>1</v>
      </c>
    </row>
    <row r="10" spans="14:28">
      <c r="N10" s="2" t="s">
        <v>18</v>
      </c>
      <c r="Q10" s="1">
        <v>3019</v>
      </c>
      <c r="AA10" s="3" t="str" cm="1">
        <f t="array" ref="AA10">IF(OR(Q10="",LEN(Q10)&lt;4),"Null",IF(SUMPRODUCT(--ISNUMBER(SEARCH(LEFT(LOWER(Q10),4),LOWER(SP!A:A))))&gt;0,"七类",IF(SUMPRODUCT(--ISNUMBER(SEARCH(LEFT(LOWER(Q10),4),LOWER(SP!B:B))))&gt;0,"超员","一般")))</f>
        <v>一般</v>
      </c>
      <c r="AB10" s="3" cm="1">
        <f t="array" ref="AB10">IF(AA10&lt;&gt;"七类",0,IF(SUMPRODUCT((SP!$C$2:$C$1000&lt;&gt;"")*(((SP!$E$2:$E$1000&lt;=SP!$F$2:$F$1000)*(MOD(N10,1)&gt;=SP!$E$2:$E$1000)*(MOD(N10,1)&lt;=SP!$F$2:$F$1000))+((SP!$E$2:$E$1000&gt;SP!$F$2:$F$1000)*((MOD(N10,1)&gt;=SP!$E$2:$E$1000)+(MOD(N10,1)&lt;=SP!$F$2:$F$1000)))))&gt;0,1,0))</f>
        <v>0</v>
      </c>
    </row>
    <row r="11" spans="14:28">
      <c r="N11" s="2" t="s">
        <v>19</v>
      </c>
      <c r="Q11" s="1" t="s">
        <v>17</v>
      </c>
      <c r="AA11" s="3" t="str" cm="1">
        <f t="array" ref="AA11">IF(OR(Q11="",LEN(Q11)&lt;4),"Null",IF(SUMPRODUCT(--ISNUMBER(SEARCH(LEFT(LOWER(Q11),4),LOWER(SP!A:A))))&gt;0,"七类",IF(SUMPRODUCT(--ISNUMBER(SEARCH(LEFT(LOWER(Q11),4),LOWER(SP!B:B))))&gt;0,"超员","一般")))</f>
        <v>七类</v>
      </c>
      <c r="AB11" s="3" cm="1">
        <f t="array" ref="AB11">IF(AA11&lt;&gt;"七类",0,IF(SUMPRODUCT((SP!$C$2:$C$1000&lt;&gt;"")*(((SP!$E$2:$E$1000&lt;=SP!$F$2:$F$1000)*(MOD(N11,1)&gt;=SP!$E$2:$E$1000)*(MOD(N11,1)&lt;=SP!$F$2:$F$1000))+((SP!$E$2:$E$1000&gt;SP!$F$2:$F$1000)*((MOD(N11,1)&gt;=SP!$E$2:$E$1000)+(MOD(N11,1)&lt;=SP!$F$2:$F$1000)))))&gt;0,1,0))</f>
        <v>0</v>
      </c>
    </row>
    <row r="18" spans="28:28">
      <c r="AB18" s="3"/>
    </row>
    <row r="19" spans="28:28">
      <c r="AB1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WPS_1594365917</cp:lastModifiedBy>
  <dcterms:created xsi:type="dcterms:W3CDTF">2023-05-12T11:15:00Z</dcterms:created>
  <dcterms:modified xsi:type="dcterms:W3CDTF">2025-07-12T22:08:53Z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D2168F42BA214CCE936D69A671DAA391_12</vt:lpwstr>
  </property>
</Properties>
</file>