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30"/>
  </bookViews>
  <sheets>
    <sheet name="各区数据" sheetId="1" r:id="rId1"/>
    <sheet name="每天统计数据" sheetId="2" r:id="rId2"/>
    <sheet name="各区情况" sheetId="3" r:id="rId3"/>
  </sheets>
  <calcPr calcId="144525"/>
</workbook>
</file>

<file path=xl/sharedStrings.xml><?xml version="1.0" encoding="utf-8"?>
<sst xmlns="http://schemas.openxmlformats.org/spreadsheetml/2006/main" count="256" uniqueCount="63">
  <si>
    <t>区名称</t>
  </si>
  <si>
    <t>常住人口数(万人)</t>
  </si>
  <si>
    <t>面积(平方公里)</t>
  </si>
  <si>
    <t>2021GDP(亿元)</t>
  </si>
  <si>
    <t>人口密度(万人/平方公里)</t>
  </si>
  <si>
    <t>人均GDP(万元/人)</t>
  </si>
  <si>
    <t>虹口区</t>
  </si>
  <si>
    <t>黄浦区</t>
  </si>
  <si>
    <t>静安区</t>
  </si>
  <si>
    <t>普陀区</t>
  </si>
  <si>
    <t>杨浦区</t>
  </si>
  <si>
    <t>徐汇区</t>
  </si>
  <si>
    <t>长宁区</t>
  </si>
  <si>
    <t>宝山区</t>
  </si>
  <si>
    <t>闵行区</t>
  </si>
  <si>
    <t>浦东新区</t>
  </si>
  <si>
    <t>嘉定区</t>
  </si>
  <si>
    <t>松江区</t>
  </si>
  <si>
    <t>青浦区</t>
  </si>
  <si>
    <t>奉贤区</t>
  </si>
  <si>
    <t>金山区</t>
  </si>
  <si>
    <t>崇明区</t>
  </si>
  <si>
    <t xml:space="preserve"> </t>
  </si>
  <si>
    <t>日期</t>
  </si>
  <si>
    <t>新增确诊</t>
  </si>
  <si>
    <t>新增无症状</t>
  </si>
  <si>
    <t>新增阳性</t>
  </si>
  <si>
    <t>在院治疗</t>
  </si>
  <si>
    <t>累计确诊</t>
  </si>
  <si>
    <t>医学观察</t>
  </si>
  <si>
    <t>累计无症状</t>
  </si>
  <si>
    <t>累计阳性</t>
  </si>
  <si>
    <t>累计确诊比例</t>
  </si>
  <si>
    <t>在院</t>
  </si>
  <si>
    <t>转归</t>
  </si>
  <si>
    <t>隔离管控确诊</t>
  </si>
  <si>
    <t>隔离管控无症状</t>
  </si>
  <si>
    <t>外省返沪</t>
  </si>
  <si>
    <t>社会面新增确诊</t>
  </si>
  <si>
    <t>社会面新增无症状</t>
  </si>
  <si>
    <t>社会面新增阳性</t>
  </si>
  <si>
    <t>类型</t>
  </si>
  <si>
    <t>浦东</t>
  </si>
  <si>
    <t>黄浦</t>
  </si>
  <si>
    <t>徐汇</t>
  </si>
  <si>
    <t>长宁</t>
  </si>
  <si>
    <t>静安</t>
  </si>
  <si>
    <t>普陀</t>
  </si>
  <si>
    <t>虹口</t>
  </si>
  <si>
    <t>杨浦</t>
  </si>
  <si>
    <t>闵行</t>
  </si>
  <si>
    <t>宝山</t>
  </si>
  <si>
    <t>嘉定</t>
  </si>
  <si>
    <t>金山</t>
  </si>
  <si>
    <t>松江</t>
  </si>
  <si>
    <t>青浦</t>
  </si>
  <si>
    <t>奉贤</t>
  </si>
  <si>
    <t>崇明</t>
  </si>
  <si>
    <t>sum</t>
  </si>
  <si>
    <t>管控确诊</t>
  </si>
  <si>
    <t>风险确诊</t>
  </si>
  <si>
    <t>管控无症状</t>
  </si>
  <si>
    <t>风险无症状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</si>
</sst>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</numFmts>
  <fonts count="22">
    <font>
      <sz val="11"/>
      <color theme="1"/>
      <name val="宋体"/>
      <charset val="134"/>
      <scheme val="minor"/>
    </font>
    <font>
      <sz val="10"/>
      <color rgb="FF444444"/>
      <name val="仿宋_GB2312"/>
      <charset val="134"/>
    </font>
    <font>
      <sz val="8"/>
      <color rgb="FF191919"/>
      <name val="Arial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6" borderId="3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9" fillId="34" borderId="6" applyNumberFormat="0" applyAlignment="0" applyProtection="0">
      <alignment vertical="center"/>
    </xf>
    <xf numFmtId="0" fontId="18" fillId="34" borderId="2" applyNumberFormat="0" applyAlignment="0" applyProtection="0">
      <alignment vertical="center"/>
    </xf>
    <xf numFmtId="0" fontId="20" fillId="36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58" fontId="0" fillId="0" borderId="0" xfId="0" applyNumberFormat="1" applyAlignment="1">
      <alignment horizontal="center" vertical="center"/>
    </xf>
    <xf numFmtId="58" fontId="0" fillId="0" borderId="0" xfId="0" applyNumberFormat="1" applyFill="1" applyAlignment="1">
      <alignment horizontal="center" vertical="center"/>
    </xf>
    <xf numFmtId="0" fontId="0" fillId="0" borderId="0" xfId="0" applyFill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workbookViewId="0">
      <selection activeCell="H39" sqref="H39"/>
    </sheetView>
  </sheetViews>
  <sheetFormatPr defaultColWidth="9" defaultRowHeight="14" outlineLevelCol="5"/>
  <cols>
    <col min="1" max="1" width="8.72727272727273" style="7"/>
    <col min="2" max="2" width="18.8181818181818" style="7" customWidth="1"/>
    <col min="3" max="3" width="22.6363636363636" style="7" customWidth="1"/>
    <col min="4" max="4" width="18.2727272727273" style="7" customWidth="1"/>
    <col min="5" max="5" width="25.5454545454545" customWidth="1"/>
    <col min="6" max="6" width="24.6363636363636" customWidth="1"/>
  </cols>
  <sheetData>
    <row r="1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>
      <c r="A2" s="8" t="s">
        <v>6</v>
      </c>
      <c r="B2" s="18">
        <v>79.9</v>
      </c>
      <c r="C2" s="18">
        <v>23.46</v>
      </c>
      <c r="D2" s="18">
        <v>1200</v>
      </c>
      <c r="E2" s="18">
        <f t="shared" ref="E2:E17" si="0">B2/C2</f>
        <v>3.40579710144928</v>
      </c>
      <c r="F2" s="18">
        <f t="shared" ref="F2:F17" si="1">D2*10^4/(B2*10^4)</f>
        <v>15.0187734668335</v>
      </c>
    </row>
    <row r="3" spans="1:6">
      <c r="A3" s="8" t="s">
        <v>7</v>
      </c>
      <c r="B3" s="18">
        <v>65.48</v>
      </c>
      <c r="C3" s="18">
        <v>20.46</v>
      </c>
      <c r="D3" s="18">
        <v>2902.4</v>
      </c>
      <c r="E3" s="18">
        <f t="shared" si="0"/>
        <v>3.20039100684262</v>
      </c>
      <c r="F3" s="18">
        <f t="shared" si="1"/>
        <v>44.3249847281613</v>
      </c>
    </row>
    <row r="4" spans="1:6">
      <c r="A4" s="8" t="s">
        <v>8</v>
      </c>
      <c r="B4" s="18">
        <v>106.62</v>
      </c>
      <c r="C4" s="18">
        <v>36.88</v>
      </c>
      <c r="D4" s="18">
        <v>2323</v>
      </c>
      <c r="E4" s="18">
        <f t="shared" si="0"/>
        <v>2.8909978308026</v>
      </c>
      <c r="F4" s="18">
        <f t="shared" si="1"/>
        <v>21.7876570999812</v>
      </c>
    </row>
    <row r="5" spans="1:6">
      <c r="A5" s="8" t="s">
        <v>9</v>
      </c>
      <c r="B5" s="18">
        <v>128.47</v>
      </c>
      <c r="C5" s="20">
        <v>54.83</v>
      </c>
      <c r="D5" s="18">
        <v>1240</v>
      </c>
      <c r="E5" s="18">
        <f t="shared" si="0"/>
        <v>2.34306036841145</v>
      </c>
      <c r="F5" s="18">
        <f t="shared" si="1"/>
        <v>9.65205884642329</v>
      </c>
    </row>
    <row r="6" spans="1:6">
      <c r="A6" s="8" t="s">
        <v>10</v>
      </c>
      <c r="B6" s="18">
        <v>131.34</v>
      </c>
      <c r="C6" s="18">
        <v>60.73</v>
      </c>
      <c r="D6" s="18">
        <v>2106.63</v>
      </c>
      <c r="E6" s="18">
        <f t="shared" si="0"/>
        <v>2.16268730446237</v>
      </c>
      <c r="F6" s="18">
        <f t="shared" si="1"/>
        <v>16.0395157606213</v>
      </c>
    </row>
    <row r="7" spans="1:6">
      <c r="A7" s="9" t="s">
        <v>11</v>
      </c>
      <c r="B7" s="18">
        <v>108.83</v>
      </c>
      <c r="C7" s="18">
        <v>54.76</v>
      </c>
      <c r="D7" s="18">
        <v>2000</v>
      </c>
      <c r="E7" s="18">
        <f t="shared" si="0"/>
        <v>1.98739956172389</v>
      </c>
      <c r="F7" s="18">
        <f t="shared" si="1"/>
        <v>18.3772856749058</v>
      </c>
    </row>
    <row r="8" spans="1:6">
      <c r="A8" s="9" t="s">
        <v>12</v>
      </c>
      <c r="B8" s="18">
        <v>69.37</v>
      </c>
      <c r="C8" s="18">
        <v>38.3</v>
      </c>
      <c r="D8" s="18">
        <v>1800</v>
      </c>
      <c r="E8" s="18">
        <f t="shared" si="0"/>
        <v>1.811227154047</v>
      </c>
      <c r="F8" s="18">
        <f t="shared" si="1"/>
        <v>25.9478160588151</v>
      </c>
    </row>
    <row r="9" spans="1:6">
      <c r="A9" s="9" t="s">
        <v>13</v>
      </c>
      <c r="B9" s="20">
        <v>203.08</v>
      </c>
      <c r="C9" s="18">
        <v>270.99</v>
      </c>
      <c r="D9" s="18">
        <v>1673</v>
      </c>
      <c r="E9" s="18">
        <f t="shared" si="0"/>
        <v>0.749400346876269</v>
      </c>
      <c r="F9" s="18">
        <f t="shared" si="1"/>
        <v>8.23813275556431</v>
      </c>
    </row>
    <row r="10" spans="1:6">
      <c r="A10" s="9" t="s">
        <v>14</v>
      </c>
      <c r="B10" s="18">
        <v>253.43</v>
      </c>
      <c r="C10" s="18">
        <v>370.75</v>
      </c>
      <c r="D10" s="18">
        <v>2800</v>
      </c>
      <c r="E10" s="18">
        <f t="shared" si="0"/>
        <v>0.683560350640593</v>
      </c>
      <c r="F10" s="18">
        <f t="shared" si="1"/>
        <v>11.0484157361007</v>
      </c>
    </row>
    <row r="11" spans="1:6">
      <c r="A11" s="10" t="s">
        <v>15</v>
      </c>
      <c r="B11" s="18">
        <v>552.84</v>
      </c>
      <c r="C11" s="18">
        <v>1210.41</v>
      </c>
      <c r="D11" s="18">
        <v>15353</v>
      </c>
      <c r="E11" s="18">
        <f t="shared" si="0"/>
        <v>0.456737799588569</v>
      </c>
      <c r="F11" s="18">
        <f t="shared" si="1"/>
        <v>27.7711453585124</v>
      </c>
    </row>
    <row r="12" spans="1:6">
      <c r="A12" s="10" t="s">
        <v>16</v>
      </c>
      <c r="B12" s="18">
        <v>158.18</v>
      </c>
      <c r="C12" s="18">
        <v>464.2</v>
      </c>
      <c r="D12" s="18">
        <v>2705.6</v>
      </c>
      <c r="E12" s="18">
        <f t="shared" si="0"/>
        <v>0.340758293838863</v>
      </c>
      <c r="F12" s="18">
        <f t="shared" si="1"/>
        <v>17.1045644202807</v>
      </c>
    </row>
    <row r="13" spans="1:6">
      <c r="A13" s="10" t="s">
        <v>17</v>
      </c>
      <c r="B13" s="18">
        <v>175.13</v>
      </c>
      <c r="C13" s="18">
        <v>605.64</v>
      </c>
      <c r="D13" s="18">
        <v>1750</v>
      </c>
      <c r="E13" s="18">
        <f t="shared" si="0"/>
        <v>0.289165180635361</v>
      </c>
      <c r="F13" s="18">
        <f t="shared" si="1"/>
        <v>9.99257694284246</v>
      </c>
    </row>
    <row r="14" spans="1:6">
      <c r="A14" s="10" t="s">
        <v>18</v>
      </c>
      <c r="B14" s="18">
        <v>120.53</v>
      </c>
      <c r="C14" s="18">
        <v>670.14</v>
      </c>
      <c r="D14" s="18">
        <v>1270</v>
      </c>
      <c r="E14" s="18">
        <f t="shared" si="0"/>
        <v>0.179857940131913</v>
      </c>
      <c r="F14" s="18">
        <f t="shared" si="1"/>
        <v>10.5367958184684</v>
      </c>
    </row>
    <row r="15" spans="1:6">
      <c r="A15" s="10" t="s">
        <v>19</v>
      </c>
      <c r="B15" s="18">
        <v>115.53</v>
      </c>
      <c r="C15" s="18">
        <v>687.39</v>
      </c>
      <c r="D15" s="18">
        <v>1300</v>
      </c>
      <c r="E15" s="18">
        <f t="shared" si="0"/>
        <v>0.16807052764806</v>
      </c>
      <c r="F15" s="18">
        <f t="shared" si="1"/>
        <v>11.2524885311175</v>
      </c>
    </row>
    <row r="16" spans="1:6">
      <c r="A16" s="10" t="s">
        <v>20</v>
      </c>
      <c r="B16" s="18">
        <v>80.14</v>
      </c>
      <c r="C16" s="18">
        <v>586.05</v>
      </c>
      <c r="D16" s="18">
        <v>1182.78</v>
      </c>
      <c r="E16" s="18">
        <f t="shared" si="0"/>
        <v>0.136746011432472</v>
      </c>
      <c r="F16" s="18">
        <f t="shared" si="1"/>
        <v>14.7589218866983</v>
      </c>
    </row>
    <row r="17" spans="1:6">
      <c r="A17" s="10" t="s">
        <v>21</v>
      </c>
      <c r="B17" s="18">
        <v>69.46</v>
      </c>
      <c r="C17" s="18">
        <v>1185.49</v>
      </c>
      <c r="D17" s="18">
        <v>409.7</v>
      </c>
      <c r="E17" s="18">
        <f t="shared" si="0"/>
        <v>0.058591805919915</v>
      </c>
      <c r="F17" s="18">
        <f t="shared" si="1"/>
        <v>5.89835876763605</v>
      </c>
    </row>
    <row r="19" spans="3:3">
      <c r="C19" s="7" t="s">
        <v>22</v>
      </c>
    </row>
  </sheetData>
  <sortState ref="A2:F17">
    <sortCondition ref="E1:E17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6"/>
  <sheetViews>
    <sheetView zoomScale="90" zoomScaleNormal="90" workbookViewId="0">
      <selection activeCell="A2" sqref="A2:A46"/>
    </sheetView>
  </sheetViews>
  <sheetFormatPr defaultColWidth="9" defaultRowHeight="14"/>
  <cols>
    <col min="1" max="1" width="8.72727272727273" style="7"/>
    <col min="2" max="2" width="12.1818181818182" style="7" customWidth="1"/>
    <col min="3" max="9" width="12.5454545454545" style="7" customWidth="1"/>
    <col min="10" max="11" width="14.5363636363636" style="7" customWidth="1"/>
    <col min="12" max="12" width="8.72727272727273" style="7"/>
    <col min="13" max="13" width="13" style="7" customWidth="1"/>
    <col min="14" max="16" width="14.8181818181818" style="7" customWidth="1"/>
    <col min="17" max="17" width="18.8818181818182" style="7" customWidth="1"/>
    <col min="18" max="18" width="16.2545454545455" style="7" customWidth="1"/>
  </cols>
  <sheetData>
    <row r="1" spans="1:18">
      <c r="A1" s="7" t="s">
        <v>23</v>
      </c>
      <c r="B1" s="7" t="s">
        <v>24</v>
      </c>
      <c r="C1" s="7" t="s">
        <v>25</v>
      </c>
      <c r="D1" s="12" t="s">
        <v>26</v>
      </c>
      <c r="E1" s="13" t="s">
        <v>27</v>
      </c>
      <c r="F1" s="7" t="s">
        <v>28</v>
      </c>
      <c r="G1" s="7" t="s">
        <v>29</v>
      </c>
      <c r="H1" s="7" t="s">
        <v>30</v>
      </c>
      <c r="I1" s="14" t="s">
        <v>31</v>
      </c>
      <c r="J1" s="15" t="s">
        <v>32</v>
      </c>
      <c r="K1" s="16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19" t="s">
        <v>40</v>
      </c>
    </row>
    <row r="2" spans="1:18">
      <c r="A2" s="6">
        <v>44626</v>
      </c>
      <c r="B2" s="7">
        <v>3</v>
      </c>
      <c r="C2" s="7">
        <v>45</v>
      </c>
      <c r="D2" s="7">
        <f>B2+C2</f>
        <v>48</v>
      </c>
      <c r="E2" s="7">
        <v>12</v>
      </c>
      <c r="F2" s="7">
        <v>12</v>
      </c>
      <c r="G2" s="7">
        <v>118</v>
      </c>
      <c r="H2" s="7">
        <v>118</v>
      </c>
      <c r="I2" s="7">
        <f>H2+F2</f>
        <v>130</v>
      </c>
      <c r="J2" s="17">
        <f>F2/I2</f>
        <v>0.0923076923076923</v>
      </c>
      <c r="K2" s="18">
        <f>E2+G2</f>
        <v>130</v>
      </c>
      <c r="L2" s="7">
        <v>0</v>
      </c>
      <c r="M2" s="7">
        <v>0</v>
      </c>
      <c r="N2" s="7">
        <v>44</v>
      </c>
      <c r="O2" s="7">
        <v>0</v>
      </c>
      <c r="P2" s="7">
        <f t="shared" ref="P2:P45" si="0">B2-M2-L2</f>
        <v>3</v>
      </c>
      <c r="Q2" s="7">
        <f>C2-N2</f>
        <v>1</v>
      </c>
      <c r="R2" s="7">
        <f>P2+Q2</f>
        <v>4</v>
      </c>
    </row>
    <row r="3" spans="1:18">
      <c r="A3" s="6">
        <v>44627</v>
      </c>
      <c r="B3" s="7">
        <v>4</v>
      </c>
      <c r="C3" s="7">
        <v>51</v>
      </c>
      <c r="D3" s="7">
        <f t="shared" ref="D3:D46" si="1">B3+C3</f>
        <v>55</v>
      </c>
      <c r="E3" s="7">
        <v>16</v>
      </c>
      <c r="F3" s="7">
        <f>F2+B3-L3</f>
        <v>16</v>
      </c>
      <c r="G3" s="7">
        <v>169</v>
      </c>
      <c r="H3" s="7">
        <f>H2+C3</f>
        <v>169</v>
      </c>
      <c r="I3" s="7">
        <f t="shared" ref="I3:I46" si="2">H3+F3</f>
        <v>185</v>
      </c>
      <c r="J3" s="17">
        <f t="shared" ref="J3:J46" si="3">F3/I3</f>
        <v>0.0864864864864865</v>
      </c>
      <c r="K3" s="18">
        <f t="shared" ref="K3:K46" si="4">E3+G3</f>
        <v>185</v>
      </c>
      <c r="L3" s="7">
        <v>0</v>
      </c>
      <c r="M3" s="7">
        <v>4</v>
      </c>
      <c r="N3" s="7">
        <v>51</v>
      </c>
      <c r="O3" s="7">
        <v>0</v>
      </c>
      <c r="P3" s="7">
        <f t="shared" si="0"/>
        <v>0</v>
      </c>
      <c r="Q3" s="7">
        <f t="shared" ref="Q3:Q45" si="5">C3-N3</f>
        <v>0</v>
      </c>
      <c r="R3" s="7">
        <f t="shared" ref="R3:R45" si="6">P3+Q3</f>
        <v>0</v>
      </c>
    </row>
    <row r="4" spans="1:18">
      <c r="A4" s="6">
        <v>44628</v>
      </c>
      <c r="B4" s="7">
        <v>3</v>
      </c>
      <c r="C4" s="7">
        <v>62</v>
      </c>
      <c r="D4" s="7">
        <f t="shared" si="1"/>
        <v>65</v>
      </c>
      <c r="E4" s="7">
        <v>19</v>
      </c>
      <c r="F4" s="7">
        <f>F3+B4-L4</f>
        <v>19</v>
      </c>
      <c r="G4" s="7">
        <v>231</v>
      </c>
      <c r="H4" s="7">
        <f>H3+C4</f>
        <v>231</v>
      </c>
      <c r="I4" s="7">
        <f t="shared" si="2"/>
        <v>250</v>
      </c>
      <c r="J4" s="17">
        <f t="shared" si="3"/>
        <v>0.076</v>
      </c>
      <c r="K4" s="18">
        <f t="shared" si="4"/>
        <v>250</v>
      </c>
      <c r="L4" s="7">
        <v>0</v>
      </c>
      <c r="M4" s="7">
        <v>2</v>
      </c>
      <c r="N4" s="7">
        <v>62</v>
      </c>
      <c r="O4" s="7">
        <v>0</v>
      </c>
      <c r="P4" s="7">
        <f t="shared" si="0"/>
        <v>1</v>
      </c>
      <c r="Q4" s="7">
        <f t="shared" si="5"/>
        <v>0</v>
      </c>
      <c r="R4" s="7">
        <f t="shared" si="6"/>
        <v>1</v>
      </c>
    </row>
    <row r="5" spans="1:18">
      <c r="A5" s="6">
        <v>44629</v>
      </c>
      <c r="B5" s="7">
        <v>4</v>
      </c>
      <c r="C5" s="7">
        <v>76</v>
      </c>
      <c r="D5" s="7">
        <f t="shared" si="1"/>
        <v>80</v>
      </c>
      <c r="E5" s="7">
        <v>23</v>
      </c>
      <c r="F5" s="7">
        <f t="shared" ref="F4:F46" si="7">F4+B5-L5</f>
        <v>23</v>
      </c>
      <c r="G5" s="7">
        <v>306</v>
      </c>
      <c r="H5" s="7">
        <f t="shared" ref="H5:H8" si="8">H4+C5</f>
        <v>307</v>
      </c>
      <c r="I5" s="7">
        <f t="shared" si="2"/>
        <v>330</v>
      </c>
      <c r="J5" s="17">
        <f t="shared" si="3"/>
        <v>0.0696969696969697</v>
      </c>
      <c r="K5" s="18">
        <f t="shared" si="4"/>
        <v>329</v>
      </c>
      <c r="L5" s="7">
        <v>0</v>
      </c>
      <c r="M5" s="7">
        <v>3</v>
      </c>
      <c r="N5" s="7">
        <v>64</v>
      </c>
      <c r="O5" s="7">
        <v>0</v>
      </c>
      <c r="P5" s="7">
        <f t="shared" si="0"/>
        <v>1</v>
      </c>
      <c r="Q5" s="7">
        <f t="shared" si="5"/>
        <v>12</v>
      </c>
      <c r="R5" s="7">
        <f t="shared" si="6"/>
        <v>13</v>
      </c>
    </row>
    <row r="6" spans="1:18">
      <c r="A6" s="6">
        <v>44630</v>
      </c>
      <c r="B6" s="7">
        <v>11</v>
      </c>
      <c r="C6" s="7">
        <v>64</v>
      </c>
      <c r="D6" s="7">
        <f t="shared" si="1"/>
        <v>75</v>
      </c>
      <c r="E6" s="13">
        <v>34</v>
      </c>
      <c r="F6" s="7">
        <f t="shared" si="7"/>
        <v>34</v>
      </c>
      <c r="G6" s="13">
        <v>370</v>
      </c>
      <c r="H6" s="7">
        <f t="shared" si="8"/>
        <v>371</v>
      </c>
      <c r="I6" s="7">
        <f t="shared" si="2"/>
        <v>405</v>
      </c>
      <c r="J6" s="17">
        <f t="shared" si="3"/>
        <v>0.0839506172839506</v>
      </c>
      <c r="K6" s="18">
        <f t="shared" si="4"/>
        <v>404</v>
      </c>
      <c r="L6" s="7">
        <v>0</v>
      </c>
      <c r="M6" s="7">
        <v>11</v>
      </c>
      <c r="N6" s="7">
        <v>61</v>
      </c>
      <c r="O6" s="7">
        <v>0</v>
      </c>
      <c r="P6" s="7">
        <f t="shared" si="0"/>
        <v>0</v>
      </c>
      <c r="Q6" s="7">
        <f t="shared" si="5"/>
        <v>3</v>
      </c>
      <c r="R6" s="7">
        <f t="shared" si="6"/>
        <v>3</v>
      </c>
    </row>
    <row r="7" spans="1:18">
      <c r="A7" s="6">
        <v>44631</v>
      </c>
      <c r="B7" s="7">
        <v>5</v>
      </c>
      <c r="C7" s="7">
        <v>78</v>
      </c>
      <c r="D7" s="7">
        <f t="shared" si="1"/>
        <v>83</v>
      </c>
      <c r="E7" s="13">
        <v>39</v>
      </c>
      <c r="F7" s="7">
        <f t="shared" si="7"/>
        <v>39</v>
      </c>
      <c r="G7" s="13">
        <v>448</v>
      </c>
      <c r="H7" s="7">
        <f t="shared" si="8"/>
        <v>449</v>
      </c>
      <c r="I7" s="7">
        <f t="shared" si="2"/>
        <v>488</v>
      </c>
      <c r="J7" s="17">
        <f t="shared" si="3"/>
        <v>0.0799180327868853</v>
      </c>
      <c r="K7" s="18">
        <f t="shared" si="4"/>
        <v>487</v>
      </c>
      <c r="L7" s="7">
        <v>0</v>
      </c>
      <c r="M7" s="7">
        <v>4</v>
      </c>
      <c r="N7" s="7">
        <v>57</v>
      </c>
      <c r="O7" s="7">
        <v>0</v>
      </c>
      <c r="P7" s="7">
        <f t="shared" si="0"/>
        <v>1</v>
      </c>
      <c r="Q7" s="7">
        <f t="shared" si="5"/>
        <v>21</v>
      </c>
      <c r="R7" s="7">
        <f t="shared" si="6"/>
        <v>22</v>
      </c>
    </row>
    <row r="8" spans="1:18">
      <c r="A8" s="6">
        <v>44632</v>
      </c>
      <c r="B8" s="7">
        <v>1</v>
      </c>
      <c r="C8" s="7">
        <v>64</v>
      </c>
      <c r="D8" s="7">
        <f t="shared" si="1"/>
        <v>65</v>
      </c>
      <c r="E8" s="7">
        <v>40</v>
      </c>
      <c r="F8" s="7">
        <f t="shared" si="7"/>
        <v>40</v>
      </c>
      <c r="G8" s="7">
        <v>512</v>
      </c>
      <c r="H8" s="7">
        <f t="shared" si="8"/>
        <v>513</v>
      </c>
      <c r="I8" s="7">
        <f t="shared" si="2"/>
        <v>553</v>
      </c>
      <c r="J8" s="17">
        <f t="shared" si="3"/>
        <v>0.0723327305605787</v>
      </c>
      <c r="K8" s="18">
        <f t="shared" si="4"/>
        <v>552</v>
      </c>
      <c r="L8" s="7">
        <v>0</v>
      </c>
      <c r="M8" s="7">
        <v>1</v>
      </c>
      <c r="N8" s="7">
        <v>60</v>
      </c>
      <c r="O8" s="7">
        <v>0</v>
      </c>
      <c r="P8" s="7">
        <f t="shared" si="0"/>
        <v>0</v>
      </c>
      <c r="Q8" s="7">
        <f t="shared" si="5"/>
        <v>4</v>
      </c>
      <c r="R8" s="7">
        <f t="shared" si="6"/>
        <v>4</v>
      </c>
    </row>
    <row r="9" spans="1:18">
      <c r="A9" s="6">
        <v>44633</v>
      </c>
      <c r="B9" s="7">
        <v>41</v>
      </c>
      <c r="C9" s="7">
        <v>128</v>
      </c>
      <c r="D9" s="7">
        <f t="shared" si="1"/>
        <v>169</v>
      </c>
      <c r="E9" s="13">
        <v>81</v>
      </c>
      <c r="F9" s="7">
        <f t="shared" si="7"/>
        <v>79</v>
      </c>
      <c r="G9" s="13">
        <v>638</v>
      </c>
      <c r="H9" s="7">
        <f t="shared" ref="H9:H40" si="9">H8+C9</f>
        <v>641</v>
      </c>
      <c r="I9" s="7">
        <f t="shared" si="2"/>
        <v>720</v>
      </c>
      <c r="J9" s="17">
        <f t="shared" si="3"/>
        <v>0.109722222222222</v>
      </c>
      <c r="K9" s="18">
        <f t="shared" si="4"/>
        <v>719</v>
      </c>
      <c r="L9" s="7">
        <v>2</v>
      </c>
      <c r="M9" s="7">
        <v>32</v>
      </c>
      <c r="N9" s="7">
        <v>90</v>
      </c>
      <c r="O9" s="7">
        <v>0</v>
      </c>
      <c r="P9" s="7">
        <f t="shared" si="0"/>
        <v>7</v>
      </c>
      <c r="Q9" s="7">
        <f t="shared" si="5"/>
        <v>38</v>
      </c>
      <c r="R9" s="7">
        <f t="shared" si="6"/>
        <v>45</v>
      </c>
    </row>
    <row r="10" spans="1:18">
      <c r="A10" s="6">
        <v>44634</v>
      </c>
      <c r="B10" s="7">
        <v>9</v>
      </c>
      <c r="C10" s="7">
        <v>130</v>
      </c>
      <c r="D10" s="7">
        <f t="shared" si="1"/>
        <v>139</v>
      </c>
      <c r="E10" s="7">
        <v>90</v>
      </c>
      <c r="F10" s="7">
        <f t="shared" si="7"/>
        <v>88</v>
      </c>
      <c r="G10" s="7">
        <v>767</v>
      </c>
      <c r="H10" s="7">
        <f t="shared" si="9"/>
        <v>771</v>
      </c>
      <c r="I10" s="7">
        <f t="shared" si="2"/>
        <v>859</v>
      </c>
      <c r="J10" s="17">
        <f t="shared" si="3"/>
        <v>0.10244470314319</v>
      </c>
      <c r="K10" s="18">
        <f t="shared" si="4"/>
        <v>857</v>
      </c>
      <c r="L10" s="7">
        <v>0</v>
      </c>
      <c r="M10" s="7">
        <v>5</v>
      </c>
      <c r="N10" s="7">
        <v>102</v>
      </c>
      <c r="O10" s="7">
        <v>0</v>
      </c>
      <c r="P10" s="7">
        <f t="shared" si="0"/>
        <v>4</v>
      </c>
      <c r="Q10" s="7">
        <f t="shared" si="5"/>
        <v>28</v>
      </c>
      <c r="R10" s="7">
        <f t="shared" si="6"/>
        <v>32</v>
      </c>
    </row>
    <row r="11" spans="1:18">
      <c r="A11" s="6">
        <v>44635</v>
      </c>
      <c r="B11" s="7">
        <v>5</v>
      </c>
      <c r="C11" s="7">
        <v>197</v>
      </c>
      <c r="D11" s="7">
        <f t="shared" si="1"/>
        <v>202</v>
      </c>
      <c r="E11" s="7">
        <v>95</v>
      </c>
      <c r="F11" s="7">
        <f t="shared" si="7"/>
        <v>93</v>
      </c>
      <c r="G11" s="7">
        <v>961</v>
      </c>
      <c r="H11" s="7">
        <f t="shared" si="9"/>
        <v>968</v>
      </c>
      <c r="I11" s="7">
        <f t="shared" si="2"/>
        <v>1061</v>
      </c>
      <c r="J11" s="17">
        <f t="shared" si="3"/>
        <v>0.0876531573986805</v>
      </c>
      <c r="K11" s="18">
        <f t="shared" si="4"/>
        <v>1056</v>
      </c>
      <c r="L11" s="7">
        <v>0</v>
      </c>
      <c r="M11" s="7">
        <v>4</v>
      </c>
      <c r="N11" s="7">
        <v>135</v>
      </c>
      <c r="O11" s="7">
        <v>0</v>
      </c>
      <c r="P11" s="7">
        <f t="shared" si="0"/>
        <v>1</v>
      </c>
      <c r="Q11" s="7">
        <f t="shared" si="5"/>
        <v>62</v>
      </c>
      <c r="R11" s="7">
        <f t="shared" si="6"/>
        <v>63</v>
      </c>
    </row>
    <row r="12" spans="1:18">
      <c r="A12" s="6">
        <v>44636</v>
      </c>
      <c r="B12" s="7">
        <v>8</v>
      </c>
      <c r="C12" s="7">
        <v>150</v>
      </c>
      <c r="D12" s="7">
        <f t="shared" si="1"/>
        <v>158</v>
      </c>
      <c r="E12" s="7">
        <v>103</v>
      </c>
      <c r="F12" s="7">
        <f t="shared" si="7"/>
        <v>101</v>
      </c>
      <c r="G12" s="7">
        <v>1106</v>
      </c>
      <c r="H12" s="7">
        <f t="shared" si="9"/>
        <v>1118</v>
      </c>
      <c r="I12" s="7">
        <f t="shared" si="2"/>
        <v>1219</v>
      </c>
      <c r="J12" s="17">
        <f t="shared" si="3"/>
        <v>0.0828547990155866</v>
      </c>
      <c r="K12" s="18">
        <f t="shared" si="4"/>
        <v>1209</v>
      </c>
      <c r="L12" s="7">
        <v>0</v>
      </c>
      <c r="M12" s="7">
        <v>1</v>
      </c>
      <c r="N12" s="7">
        <v>69</v>
      </c>
      <c r="O12" s="7">
        <v>1</v>
      </c>
      <c r="P12" s="7">
        <f t="shared" si="0"/>
        <v>7</v>
      </c>
      <c r="Q12" s="7">
        <f t="shared" si="5"/>
        <v>81</v>
      </c>
      <c r="R12" s="7">
        <f t="shared" si="6"/>
        <v>88</v>
      </c>
    </row>
    <row r="13" spans="1:18">
      <c r="A13" s="6">
        <v>44637</v>
      </c>
      <c r="B13" s="7">
        <v>57</v>
      </c>
      <c r="C13" s="7">
        <v>203</v>
      </c>
      <c r="D13" s="7">
        <f t="shared" si="1"/>
        <v>260</v>
      </c>
      <c r="E13" s="7">
        <v>160</v>
      </c>
      <c r="F13" s="7">
        <f t="shared" si="7"/>
        <v>158</v>
      </c>
      <c r="G13" s="7">
        <v>1297</v>
      </c>
      <c r="H13" s="7">
        <f t="shared" si="9"/>
        <v>1321</v>
      </c>
      <c r="I13" s="7">
        <f t="shared" si="2"/>
        <v>1479</v>
      </c>
      <c r="J13" s="17">
        <f t="shared" si="3"/>
        <v>0.10682893847194</v>
      </c>
      <c r="K13" s="18">
        <f t="shared" si="4"/>
        <v>1457</v>
      </c>
      <c r="L13" s="7">
        <v>0</v>
      </c>
      <c r="M13" s="7">
        <v>2</v>
      </c>
      <c r="N13" s="7">
        <v>103</v>
      </c>
      <c r="O13" s="7">
        <v>0</v>
      </c>
      <c r="P13" s="7">
        <f t="shared" si="0"/>
        <v>55</v>
      </c>
      <c r="Q13" s="7">
        <f t="shared" si="5"/>
        <v>100</v>
      </c>
      <c r="R13" s="7">
        <f t="shared" si="6"/>
        <v>155</v>
      </c>
    </row>
    <row r="14" spans="1:18">
      <c r="A14" s="6">
        <v>44638</v>
      </c>
      <c r="B14" s="7">
        <v>8</v>
      </c>
      <c r="C14" s="7">
        <v>366</v>
      </c>
      <c r="D14" s="7">
        <f t="shared" si="1"/>
        <v>374</v>
      </c>
      <c r="E14" s="7">
        <v>168</v>
      </c>
      <c r="F14" s="7">
        <f t="shared" si="7"/>
        <v>166</v>
      </c>
      <c r="G14" s="7">
        <v>1657</v>
      </c>
      <c r="H14" s="7">
        <f t="shared" si="9"/>
        <v>1687</v>
      </c>
      <c r="I14" s="7">
        <f t="shared" si="2"/>
        <v>1853</v>
      </c>
      <c r="J14" s="17">
        <f t="shared" si="3"/>
        <v>0.0895844576362655</v>
      </c>
      <c r="K14" s="18">
        <f t="shared" si="4"/>
        <v>1825</v>
      </c>
      <c r="L14" s="7">
        <v>0</v>
      </c>
      <c r="M14" s="7">
        <v>4</v>
      </c>
      <c r="N14" s="7">
        <v>178</v>
      </c>
      <c r="O14" s="7">
        <v>0</v>
      </c>
      <c r="P14" s="7">
        <f t="shared" si="0"/>
        <v>4</v>
      </c>
      <c r="Q14" s="7">
        <f t="shared" si="5"/>
        <v>188</v>
      </c>
      <c r="R14" s="7">
        <f t="shared" si="6"/>
        <v>192</v>
      </c>
    </row>
    <row r="15" spans="1:18">
      <c r="A15" s="6">
        <v>44639</v>
      </c>
      <c r="B15" s="7">
        <v>17</v>
      </c>
      <c r="C15" s="7">
        <v>492</v>
      </c>
      <c r="D15" s="7">
        <f t="shared" si="1"/>
        <v>509</v>
      </c>
      <c r="E15" s="7">
        <v>175</v>
      </c>
      <c r="F15" s="7">
        <f t="shared" si="7"/>
        <v>177</v>
      </c>
      <c r="G15" s="7">
        <v>2099</v>
      </c>
      <c r="H15" s="7">
        <f t="shared" si="9"/>
        <v>2179</v>
      </c>
      <c r="I15" s="7">
        <f t="shared" si="2"/>
        <v>2356</v>
      </c>
      <c r="J15" s="17">
        <f t="shared" si="3"/>
        <v>0.0751273344651952</v>
      </c>
      <c r="K15" s="18">
        <f t="shared" si="4"/>
        <v>2274</v>
      </c>
      <c r="L15" s="7">
        <v>6</v>
      </c>
      <c r="M15" s="7">
        <v>9</v>
      </c>
      <c r="N15" s="7">
        <v>232</v>
      </c>
      <c r="O15" s="7">
        <v>0</v>
      </c>
      <c r="P15" s="7">
        <f t="shared" si="0"/>
        <v>2</v>
      </c>
      <c r="Q15" s="7">
        <f t="shared" si="5"/>
        <v>260</v>
      </c>
      <c r="R15" s="7">
        <f t="shared" si="6"/>
        <v>262</v>
      </c>
    </row>
    <row r="16" spans="1:18">
      <c r="A16" s="6">
        <v>44640</v>
      </c>
      <c r="B16" s="7">
        <v>24</v>
      </c>
      <c r="C16" s="7">
        <v>734</v>
      </c>
      <c r="D16" s="7">
        <f t="shared" si="1"/>
        <v>758</v>
      </c>
      <c r="E16" s="7">
        <v>198</v>
      </c>
      <c r="F16" s="7">
        <f t="shared" si="7"/>
        <v>201</v>
      </c>
      <c r="G16" s="7">
        <v>2793</v>
      </c>
      <c r="H16" s="7">
        <f t="shared" si="9"/>
        <v>2913</v>
      </c>
      <c r="I16" s="7">
        <f t="shared" si="2"/>
        <v>3114</v>
      </c>
      <c r="J16" s="17">
        <f t="shared" si="3"/>
        <v>0.0645472061657033</v>
      </c>
      <c r="K16" s="18">
        <f t="shared" si="4"/>
        <v>2991</v>
      </c>
      <c r="L16" s="7">
        <v>0</v>
      </c>
      <c r="M16" s="7">
        <v>22</v>
      </c>
      <c r="N16" s="7">
        <v>652</v>
      </c>
      <c r="O16" s="7">
        <v>0</v>
      </c>
      <c r="P16" s="7">
        <f t="shared" si="0"/>
        <v>2</v>
      </c>
      <c r="Q16" s="7">
        <f t="shared" si="5"/>
        <v>82</v>
      </c>
      <c r="R16" s="7">
        <f t="shared" si="6"/>
        <v>84</v>
      </c>
    </row>
    <row r="17" spans="1:18">
      <c r="A17" s="6">
        <v>44641</v>
      </c>
      <c r="B17" s="7">
        <v>31</v>
      </c>
      <c r="C17" s="7">
        <v>865</v>
      </c>
      <c r="D17" s="7">
        <f t="shared" si="1"/>
        <v>896</v>
      </c>
      <c r="E17" s="7">
        <v>221</v>
      </c>
      <c r="F17" s="7">
        <f t="shared" si="7"/>
        <v>232</v>
      </c>
      <c r="G17" s="7">
        <v>3505</v>
      </c>
      <c r="H17" s="7">
        <f t="shared" si="9"/>
        <v>3778</v>
      </c>
      <c r="I17" s="7">
        <f t="shared" si="2"/>
        <v>4010</v>
      </c>
      <c r="J17" s="17">
        <f t="shared" si="3"/>
        <v>0.05785536159601</v>
      </c>
      <c r="K17" s="18">
        <f t="shared" si="4"/>
        <v>3726</v>
      </c>
      <c r="L17" s="7">
        <v>0</v>
      </c>
      <c r="M17" s="7">
        <v>30</v>
      </c>
      <c r="N17" s="7">
        <v>749</v>
      </c>
      <c r="O17" s="7">
        <v>0</v>
      </c>
      <c r="P17" s="7">
        <f t="shared" si="0"/>
        <v>1</v>
      </c>
      <c r="Q17" s="7">
        <f t="shared" si="5"/>
        <v>116</v>
      </c>
      <c r="R17" s="7">
        <f t="shared" si="6"/>
        <v>117</v>
      </c>
    </row>
    <row r="18" spans="1:18">
      <c r="A18" s="6">
        <v>44642</v>
      </c>
      <c r="B18" s="7">
        <v>4</v>
      </c>
      <c r="C18" s="7">
        <v>977</v>
      </c>
      <c r="D18" s="7">
        <f t="shared" si="1"/>
        <v>981</v>
      </c>
      <c r="E18" s="7">
        <v>219</v>
      </c>
      <c r="F18" s="7">
        <f t="shared" si="7"/>
        <v>236</v>
      </c>
      <c r="G18" s="7">
        <v>4408</v>
      </c>
      <c r="H18" s="7">
        <f t="shared" si="9"/>
        <v>4755</v>
      </c>
      <c r="I18" s="7">
        <f t="shared" si="2"/>
        <v>4991</v>
      </c>
      <c r="J18" s="17">
        <f t="shared" si="3"/>
        <v>0.0472851132037668</v>
      </c>
      <c r="K18" s="18">
        <f t="shared" si="4"/>
        <v>4627</v>
      </c>
      <c r="L18" s="7">
        <v>0</v>
      </c>
      <c r="M18" s="7">
        <v>3</v>
      </c>
      <c r="N18" s="7">
        <v>886</v>
      </c>
      <c r="O18" s="7">
        <v>0</v>
      </c>
      <c r="P18" s="7">
        <f t="shared" si="0"/>
        <v>1</v>
      </c>
      <c r="Q18" s="7">
        <f t="shared" si="5"/>
        <v>91</v>
      </c>
      <c r="R18" s="7">
        <f t="shared" si="6"/>
        <v>92</v>
      </c>
    </row>
    <row r="19" spans="1:18">
      <c r="A19" s="6">
        <v>44643</v>
      </c>
      <c r="B19" s="7">
        <v>4</v>
      </c>
      <c r="C19" s="7">
        <v>979</v>
      </c>
      <c r="D19" s="7">
        <f t="shared" si="1"/>
        <v>983</v>
      </c>
      <c r="E19" s="7">
        <v>196</v>
      </c>
      <c r="F19" s="7">
        <f t="shared" si="7"/>
        <v>240</v>
      </c>
      <c r="G19" s="7">
        <v>4279</v>
      </c>
      <c r="H19" s="7">
        <f t="shared" si="9"/>
        <v>5734</v>
      </c>
      <c r="I19" s="7">
        <f t="shared" si="2"/>
        <v>5974</v>
      </c>
      <c r="J19" s="17">
        <f t="shared" si="3"/>
        <v>0.0401740877134248</v>
      </c>
      <c r="K19" s="18">
        <f t="shared" si="4"/>
        <v>4475</v>
      </c>
      <c r="L19" s="7">
        <v>0</v>
      </c>
      <c r="M19" s="7">
        <v>4</v>
      </c>
      <c r="N19" s="7">
        <v>878</v>
      </c>
      <c r="O19" s="7">
        <v>0</v>
      </c>
      <c r="P19" s="7">
        <f t="shared" si="0"/>
        <v>0</v>
      </c>
      <c r="Q19" s="7">
        <f t="shared" si="5"/>
        <v>101</v>
      </c>
      <c r="R19" s="7">
        <f t="shared" si="6"/>
        <v>101</v>
      </c>
    </row>
    <row r="20" spans="1:18">
      <c r="A20" s="6">
        <v>44644</v>
      </c>
      <c r="B20" s="7">
        <v>29</v>
      </c>
      <c r="C20" s="7">
        <v>1580</v>
      </c>
      <c r="D20" s="7">
        <f t="shared" si="1"/>
        <v>1609</v>
      </c>
      <c r="E20" s="7">
        <v>199</v>
      </c>
      <c r="F20" s="7">
        <f t="shared" si="7"/>
        <v>269</v>
      </c>
      <c r="G20" s="7">
        <v>6550</v>
      </c>
      <c r="H20" s="7">
        <f t="shared" si="9"/>
        <v>7314</v>
      </c>
      <c r="I20" s="7">
        <f t="shared" si="2"/>
        <v>7583</v>
      </c>
      <c r="J20" s="17">
        <f t="shared" si="3"/>
        <v>0.035474086773045</v>
      </c>
      <c r="K20" s="18">
        <f t="shared" si="4"/>
        <v>6749</v>
      </c>
      <c r="L20" s="7">
        <v>0</v>
      </c>
      <c r="M20" s="7">
        <v>12</v>
      </c>
      <c r="N20" s="7">
        <v>1455</v>
      </c>
      <c r="O20" s="7">
        <v>0</v>
      </c>
      <c r="P20" s="7">
        <f t="shared" si="0"/>
        <v>17</v>
      </c>
      <c r="Q20" s="7">
        <f t="shared" si="5"/>
        <v>125</v>
      </c>
      <c r="R20" s="7">
        <f t="shared" si="6"/>
        <v>142</v>
      </c>
    </row>
    <row r="21" spans="1:18">
      <c r="A21" s="6">
        <v>44645</v>
      </c>
      <c r="B21" s="7">
        <v>38</v>
      </c>
      <c r="C21" s="7">
        <v>2231</v>
      </c>
      <c r="D21" s="7">
        <f t="shared" si="1"/>
        <v>2269</v>
      </c>
      <c r="E21" s="7">
        <v>224</v>
      </c>
      <c r="F21" s="7">
        <f t="shared" si="7"/>
        <v>302</v>
      </c>
      <c r="G21" s="7">
        <v>8674</v>
      </c>
      <c r="H21" s="7">
        <f t="shared" si="9"/>
        <v>9545</v>
      </c>
      <c r="I21" s="7">
        <f t="shared" si="2"/>
        <v>9847</v>
      </c>
      <c r="J21" s="17">
        <f t="shared" si="3"/>
        <v>0.0306692393622423</v>
      </c>
      <c r="K21" s="18">
        <f t="shared" si="4"/>
        <v>8898</v>
      </c>
      <c r="L21" s="7">
        <v>5</v>
      </c>
      <c r="M21" s="7">
        <v>3</v>
      </c>
      <c r="N21" s="7">
        <v>1773</v>
      </c>
      <c r="O21" s="7">
        <v>0</v>
      </c>
      <c r="P21" s="7">
        <f t="shared" si="0"/>
        <v>30</v>
      </c>
      <c r="Q21" s="7">
        <f t="shared" si="5"/>
        <v>458</v>
      </c>
      <c r="R21" s="7">
        <f t="shared" si="6"/>
        <v>488</v>
      </c>
    </row>
    <row r="22" spans="1:18">
      <c r="A22" s="6">
        <v>44646</v>
      </c>
      <c r="B22" s="7">
        <v>45</v>
      </c>
      <c r="C22" s="7">
        <v>2631</v>
      </c>
      <c r="D22" s="7">
        <f t="shared" si="1"/>
        <v>2676</v>
      </c>
      <c r="E22" s="7">
        <v>252</v>
      </c>
      <c r="F22" s="7">
        <f t="shared" si="7"/>
        <v>347</v>
      </c>
      <c r="G22" s="7">
        <v>11095</v>
      </c>
      <c r="H22" s="7">
        <f t="shared" si="9"/>
        <v>12176</v>
      </c>
      <c r="I22" s="7">
        <f t="shared" si="2"/>
        <v>12523</v>
      </c>
      <c r="J22" s="17">
        <f t="shared" si="3"/>
        <v>0.0277090154116426</v>
      </c>
      <c r="K22" s="18">
        <f t="shared" si="4"/>
        <v>11347</v>
      </c>
      <c r="L22" s="7">
        <v>0</v>
      </c>
      <c r="M22" s="7">
        <v>27</v>
      </c>
      <c r="N22" s="7">
        <v>2363</v>
      </c>
      <c r="O22" s="7">
        <v>0</v>
      </c>
      <c r="P22" s="7">
        <f t="shared" si="0"/>
        <v>18</v>
      </c>
      <c r="Q22" s="7">
        <f t="shared" si="5"/>
        <v>268</v>
      </c>
      <c r="R22" s="7">
        <f t="shared" si="6"/>
        <v>286</v>
      </c>
    </row>
    <row r="23" spans="1:18">
      <c r="A23" s="6">
        <v>44647</v>
      </c>
      <c r="B23" s="7">
        <v>50</v>
      </c>
      <c r="C23" s="7">
        <v>3450</v>
      </c>
      <c r="D23" s="7">
        <f t="shared" si="1"/>
        <v>3500</v>
      </c>
      <c r="E23" s="7">
        <v>284</v>
      </c>
      <c r="F23" s="7">
        <f t="shared" si="7"/>
        <v>397</v>
      </c>
      <c r="G23" s="7">
        <v>14414</v>
      </c>
      <c r="H23" s="7">
        <f t="shared" si="9"/>
        <v>15626</v>
      </c>
      <c r="I23" s="7">
        <f t="shared" si="2"/>
        <v>16023</v>
      </c>
      <c r="J23" s="17">
        <f t="shared" si="3"/>
        <v>0.0247768832303564</v>
      </c>
      <c r="K23" s="18">
        <f t="shared" si="4"/>
        <v>14698</v>
      </c>
      <c r="L23" s="7">
        <v>0</v>
      </c>
      <c r="M23" s="7">
        <v>17</v>
      </c>
      <c r="N23" s="7">
        <v>2833</v>
      </c>
      <c r="O23" s="7">
        <v>0</v>
      </c>
      <c r="P23" s="7">
        <f t="shared" si="0"/>
        <v>33</v>
      </c>
      <c r="Q23" s="7">
        <f t="shared" si="5"/>
        <v>617</v>
      </c>
      <c r="R23" s="7">
        <f t="shared" si="6"/>
        <v>650</v>
      </c>
    </row>
    <row r="24" spans="1:18">
      <c r="A24" s="6">
        <v>44648</v>
      </c>
      <c r="B24" s="7">
        <v>96</v>
      </c>
      <c r="C24" s="7">
        <v>4381</v>
      </c>
      <c r="D24" s="7">
        <f t="shared" si="1"/>
        <v>4477</v>
      </c>
      <c r="E24" s="7">
        <v>363</v>
      </c>
      <c r="F24" s="7">
        <f t="shared" si="7"/>
        <v>472</v>
      </c>
      <c r="G24" s="7">
        <v>18531</v>
      </c>
      <c r="H24" s="7">
        <f t="shared" si="9"/>
        <v>20007</v>
      </c>
      <c r="I24" s="7">
        <f t="shared" si="2"/>
        <v>20479</v>
      </c>
      <c r="J24" s="17">
        <f t="shared" si="3"/>
        <v>0.0230480003906441</v>
      </c>
      <c r="K24" s="18">
        <f t="shared" si="4"/>
        <v>18894</v>
      </c>
      <c r="L24" s="7">
        <v>21</v>
      </c>
      <c r="M24" s="7">
        <v>7</v>
      </c>
      <c r="N24" s="7">
        <v>3824</v>
      </c>
      <c r="O24" s="7">
        <v>0</v>
      </c>
      <c r="P24" s="7">
        <f t="shared" si="0"/>
        <v>68</v>
      </c>
      <c r="Q24" s="7">
        <f t="shared" si="5"/>
        <v>557</v>
      </c>
      <c r="R24" s="7">
        <f t="shared" si="6"/>
        <v>625</v>
      </c>
    </row>
    <row r="25" spans="1:18">
      <c r="A25" s="6">
        <v>44649</v>
      </c>
      <c r="B25" s="7">
        <v>326</v>
      </c>
      <c r="C25" s="7">
        <v>5656</v>
      </c>
      <c r="D25" s="7">
        <f t="shared" si="1"/>
        <v>5982</v>
      </c>
      <c r="E25" s="7">
        <v>659</v>
      </c>
      <c r="F25" s="7">
        <f t="shared" si="7"/>
        <v>780</v>
      </c>
      <c r="G25" s="7">
        <v>23896</v>
      </c>
      <c r="H25" s="7">
        <f t="shared" si="9"/>
        <v>25663</v>
      </c>
      <c r="I25" s="7">
        <f t="shared" si="2"/>
        <v>26443</v>
      </c>
      <c r="J25" s="17">
        <f t="shared" si="3"/>
        <v>0.0294974095223689</v>
      </c>
      <c r="K25" s="18">
        <f t="shared" si="4"/>
        <v>24555</v>
      </c>
      <c r="L25" s="7">
        <v>18</v>
      </c>
      <c r="M25" s="7">
        <v>17</v>
      </c>
      <c r="N25" s="7">
        <v>5131</v>
      </c>
      <c r="O25" s="7">
        <v>0</v>
      </c>
      <c r="P25" s="7">
        <f t="shared" si="0"/>
        <v>291</v>
      </c>
      <c r="Q25" s="7">
        <f t="shared" si="5"/>
        <v>525</v>
      </c>
      <c r="R25" s="7">
        <f t="shared" si="6"/>
        <v>816</v>
      </c>
    </row>
    <row r="26" spans="1:18">
      <c r="A26" s="6">
        <v>44650</v>
      </c>
      <c r="B26" s="7">
        <v>355</v>
      </c>
      <c r="C26" s="7">
        <v>5298</v>
      </c>
      <c r="D26" s="7">
        <f t="shared" si="1"/>
        <v>5653</v>
      </c>
      <c r="E26" s="7">
        <v>994</v>
      </c>
      <c r="F26" s="7">
        <f t="shared" si="7"/>
        <v>1119</v>
      </c>
      <c r="G26" s="7">
        <v>28860</v>
      </c>
      <c r="H26" s="7">
        <f t="shared" si="9"/>
        <v>30961</v>
      </c>
      <c r="I26" s="7">
        <f t="shared" si="2"/>
        <v>32080</v>
      </c>
      <c r="J26" s="17">
        <f t="shared" si="3"/>
        <v>0.0348815461346633</v>
      </c>
      <c r="K26" s="18">
        <f t="shared" si="4"/>
        <v>29854</v>
      </c>
      <c r="L26" s="7">
        <v>16</v>
      </c>
      <c r="M26" s="7">
        <v>10</v>
      </c>
      <c r="N26" s="7">
        <v>4477</v>
      </c>
      <c r="O26" s="7">
        <v>0</v>
      </c>
      <c r="P26" s="7">
        <f t="shared" si="0"/>
        <v>329</v>
      </c>
      <c r="Q26" s="7">
        <f t="shared" si="5"/>
        <v>821</v>
      </c>
      <c r="R26" s="7">
        <f t="shared" si="6"/>
        <v>1150</v>
      </c>
    </row>
    <row r="27" spans="1:18">
      <c r="A27" s="6">
        <v>44651</v>
      </c>
      <c r="B27" s="7">
        <v>358</v>
      </c>
      <c r="C27" s="7">
        <v>4144</v>
      </c>
      <c r="D27" s="7">
        <f t="shared" si="1"/>
        <v>4502</v>
      </c>
      <c r="E27" s="7">
        <v>1340</v>
      </c>
      <c r="F27" s="7">
        <f t="shared" si="7"/>
        <v>1457</v>
      </c>
      <c r="G27" s="7">
        <v>32648</v>
      </c>
      <c r="H27" s="7">
        <f t="shared" si="9"/>
        <v>35105</v>
      </c>
      <c r="I27" s="7">
        <f t="shared" si="2"/>
        <v>36562</v>
      </c>
      <c r="J27" s="17">
        <f t="shared" si="3"/>
        <v>0.0398501176084459</v>
      </c>
      <c r="K27" s="18">
        <f t="shared" si="4"/>
        <v>33988</v>
      </c>
      <c r="L27" s="7">
        <v>20</v>
      </c>
      <c r="M27" s="7">
        <v>8</v>
      </c>
      <c r="N27" s="7">
        <v>3710</v>
      </c>
      <c r="O27" s="7">
        <v>0</v>
      </c>
      <c r="P27" s="7">
        <f t="shared" si="0"/>
        <v>330</v>
      </c>
      <c r="Q27" s="7">
        <f t="shared" si="5"/>
        <v>434</v>
      </c>
      <c r="R27" s="7">
        <f t="shared" si="6"/>
        <v>764</v>
      </c>
    </row>
    <row r="28" spans="1:18">
      <c r="A28" s="6">
        <v>44652</v>
      </c>
      <c r="B28" s="7">
        <v>260</v>
      </c>
      <c r="C28" s="7">
        <v>6051</v>
      </c>
      <c r="D28" s="7">
        <f t="shared" si="1"/>
        <v>6311</v>
      </c>
      <c r="E28" s="7">
        <v>1577</v>
      </c>
      <c r="F28" s="7">
        <f t="shared" si="7"/>
        <v>1715</v>
      </c>
      <c r="G28" s="7">
        <v>38162</v>
      </c>
      <c r="H28" s="7">
        <f t="shared" si="9"/>
        <v>41156</v>
      </c>
      <c r="I28" s="7">
        <f t="shared" si="2"/>
        <v>42871</v>
      </c>
      <c r="J28" s="17">
        <f t="shared" si="3"/>
        <v>0.0400037321266124</v>
      </c>
      <c r="K28" s="18">
        <f t="shared" si="4"/>
        <v>39739</v>
      </c>
      <c r="L28" s="7">
        <v>2</v>
      </c>
      <c r="M28" s="7">
        <v>8</v>
      </c>
      <c r="N28" s="7">
        <v>5402</v>
      </c>
      <c r="O28" s="7">
        <v>0</v>
      </c>
      <c r="P28" s="7">
        <f t="shared" si="0"/>
        <v>250</v>
      </c>
      <c r="Q28" s="7">
        <f t="shared" si="5"/>
        <v>649</v>
      </c>
      <c r="R28" s="7">
        <f t="shared" si="6"/>
        <v>899</v>
      </c>
    </row>
    <row r="29" spans="1:18">
      <c r="A29" s="6">
        <v>44653</v>
      </c>
      <c r="B29" s="7">
        <v>438</v>
      </c>
      <c r="C29" s="7">
        <v>7788</v>
      </c>
      <c r="D29" s="7">
        <f t="shared" si="1"/>
        <v>8226</v>
      </c>
      <c r="E29" s="7">
        <v>1993</v>
      </c>
      <c r="F29" s="7">
        <f t="shared" si="7"/>
        <v>2080</v>
      </c>
      <c r="G29" s="7">
        <v>45362</v>
      </c>
      <c r="H29" s="7">
        <f t="shared" si="9"/>
        <v>48944</v>
      </c>
      <c r="I29" s="7">
        <f t="shared" si="2"/>
        <v>51024</v>
      </c>
      <c r="J29" s="17">
        <f t="shared" si="3"/>
        <v>0.0407651301348385</v>
      </c>
      <c r="K29" s="18">
        <f t="shared" si="4"/>
        <v>47355</v>
      </c>
      <c r="L29" s="7">
        <v>73</v>
      </c>
      <c r="M29" s="7">
        <v>16</v>
      </c>
      <c r="N29" s="7">
        <v>6773</v>
      </c>
      <c r="O29" s="7">
        <v>0</v>
      </c>
      <c r="P29" s="7">
        <f t="shared" si="0"/>
        <v>349</v>
      </c>
      <c r="Q29" s="7">
        <f t="shared" si="5"/>
        <v>1015</v>
      </c>
      <c r="R29" s="7">
        <f t="shared" si="6"/>
        <v>1364</v>
      </c>
    </row>
    <row r="30" spans="1:18">
      <c r="A30" s="6">
        <v>44654</v>
      </c>
      <c r="B30" s="7">
        <v>425</v>
      </c>
      <c r="C30" s="7">
        <v>8581</v>
      </c>
      <c r="D30" s="7">
        <f t="shared" si="1"/>
        <v>9006</v>
      </c>
      <c r="E30" s="7">
        <v>2394</v>
      </c>
      <c r="F30" s="7">
        <f t="shared" si="7"/>
        <v>2434</v>
      </c>
      <c r="G30" s="7">
        <v>53418</v>
      </c>
      <c r="H30" s="7">
        <f t="shared" si="9"/>
        <v>57525</v>
      </c>
      <c r="I30" s="7">
        <f t="shared" si="2"/>
        <v>59959</v>
      </c>
      <c r="J30" s="17">
        <f t="shared" si="3"/>
        <v>0.0405944061775547</v>
      </c>
      <c r="K30" s="18">
        <f t="shared" si="4"/>
        <v>55812</v>
      </c>
      <c r="L30" s="7">
        <v>71</v>
      </c>
      <c r="M30" s="7">
        <v>7</v>
      </c>
      <c r="N30" s="7">
        <v>7920</v>
      </c>
      <c r="O30" s="7">
        <v>0</v>
      </c>
      <c r="P30" s="7">
        <f t="shared" si="0"/>
        <v>347</v>
      </c>
      <c r="Q30" s="7">
        <f t="shared" si="5"/>
        <v>661</v>
      </c>
      <c r="R30" s="7">
        <f t="shared" si="6"/>
        <v>1008</v>
      </c>
    </row>
    <row r="31" spans="1:18">
      <c r="A31" s="6">
        <v>44655</v>
      </c>
      <c r="B31" s="7">
        <v>268</v>
      </c>
      <c r="C31" s="7">
        <v>13086</v>
      </c>
      <c r="D31" s="7">
        <f t="shared" si="1"/>
        <v>13354</v>
      </c>
      <c r="E31" s="7">
        <v>2641</v>
      </c>
      <c r="F31" s="7">
        <f t="shared" si="7"/>
        <v>2698</v>
      </c>
      <c r="G31" s="7">
        <v>65958</v>
      </c>
      <c r="H31" s="7">
        <f t="shared" si="9"/>
        <v>70611</v>
      </c>
      <c r="I31" s="7">
        <f t="shared" si="2"/>
        <v>73309</v>
      </c>
      <c r="J31" s="17">
        <f t="shared" si="3"/>
        <v>0.0368031210356164</v>
      </c>
      <c r="K31" s="18">
        <f t="shared" si="4"/>
        <v>68599</v>
      </c>
      <c r="L31" s="7">
        <v>4</v>
      </c>
      <c r="M31" s="7">
        <v>14</v>
      </c>
      <c r="N31" s="7">
        <v>12592</v>
      </c>
      <c r="O31" s="7">
        <v>0</v>
      </c>
      <c r="P31" s="7">
        <f t="shared" si="0"/>
        <v>250</v>
      </c>
      <c r="Q31" s="7">
        <f t="shared" si="5"/>
        <v>494</v>
      </c>
      <c r="R31" s="7">
        <f t="shared" si="6"/>
        <v>744</v>
      </c>
    </row>
    <row r="32" spans="1:18">
      <c r="A32" s="6">
        <v>44656</v>
      </c>
      <c r="B32" s="7">
        <v>311</v>
      </c>
      <c r="C32" s="7">
        <v>16766</v>
      </c>
      <c r="D32" s="7">
        <f t="shared" si="1"/>
        <v>17077</v>
      </c>
      <c r="E32" s="7">
        <v>2922</v>
      </c>
      <c r="F32" s="7">
        <f t="shared" si="7"/>
        <v>2969</v>
      </c>
      <c r="G32" s="7">
        <v>82221</v>
      </c>
      <c r="H32" s="7">
        <f t="shared" si="9"/>
        <v>87377</v>
      </c>
      <c r="I32" s="7">
        <f t="shared" si="2"/>
        <v>90346</v>
      </c>
      <c r="J32" s="17">
        <f t="shared" si="3"/>
        <v>0.0328625506386558</v>
      </c>
      <c r="K32" s="18">
        <f t="shared" si="4"/>
        <v>85143</v>
      </c>
      <c r="L32" s="7">
        <v>40</v>
      </c>
      <c r="M32" s="7">
        <v>4</v>
      </c>
      <c r="N32" s="7">
        <v>16256</v>
      </c>
      <c r="O32" s="7">
        <v>0</v>
      </c>
      <c r="P32" s="7">
        <f t="shared" si="0"/>
        <v>267</v>
      </c>
      <c r="Q32" s="7">
        <f t="shared" si="5"/>
        <v>510</v>
      </c>
      <c r="R32" s="7">
        <f t="shared" si="6"/>
        <v>777</v>
      </c>
    </row>
    <row r="33" spans="1:18">
      <c r="A33" s="6">
        <v>44657</v>
      </c>
      <c r="B33" s="7">
        <v>322</v>
      </c>
      <c r="C33" s="7">
        <v>19660</v>
      </c>
      <c r="D33" s="7">
        <f t="shared" si="1"/>
        <v>19982</v>
      </c>
      <c r="E33" s="7">
        <v>3212</v>
      </c>
      <c r="F33" s="7">
        <f t="shared" si="7"/>
        <v>3276</v>
      </c>
      <c r="G33" s="7">
        <v>101116</v>
      </c>
      <c r="H33" s="7">
        <f t="shared" si="9"/>
        <v>107037</v>
      </c>
      <c r="I33" s="7">
        <f t="shared" si="2"/>
        <v>110313</v>
      </c>
      <c r="J33" s="17">
        <f t="shared" si="3"/>
        <v>0.0296973158195317</v>
      </c>
      <c r="K33" s="18">
        <f t="shared" si="4"/>
        <v>104328</v>
      </c>
      <c r="L33" s="7">
        <v>15</v>
      </c>
      <c r="M33" s="7">
        <v>12</v>
      </c>
      <c r="N33" s="7">
        <v>19027</v>
      </c>
      <c r="O33" s="7">
        <v>0</v>
      </c>
      <c r="P33" s="7">
        <f t="shared" si="0"/>
        <v>295</v>
      </c>
      <c r="Q33" s="7">
        <f t="shared" si="5"/>
        <v>633</v>
      </c>
      <c r="R33" s="7">
        <f t="shared" si="6"/>
        <v>928</v>
      </c>
    </row>
    <row r="34" spans="1:18">
      <c r="A34" s="6">
        <v>44658</v>
      </c>
      <c r="B34" s="7">
        <v>824</v>
      </c>
      <c r="C34" s="7">
        <v>20398</v>
      </c>
      <c r="D34" s="7">
        <f t="shared" si="1"/>
        <v>21222</v>
      </c>
      <c r="E34" s="7">
        <v>3989</v>
      </c>
      <c r="F34" s="7">
        <f t="shared" si="7"/>
        <v>3777</v>
      </c>
      <c r="G34" s="7">
        <v>120494</v>
      </c>
      <c r="H34" s="7">
        <f t="shared" si="9"/>
        <v>127435</v>
      </c>
      <c r="I34" s="7">
        <f t="shared" si="2"/>
        <v>131212</v>
      </c>
      <c r="J34" s="17">
        <f t="shared" si="3"/>
        <v>0.0287854769380849</v>
      </c>
      <c r="K34" s="18">
        <f t="shared" si="4"/>
        <v>124483</v>
      </c>
      <c r="L34" s="7">
        <v>323</v>
      </c>
      <c r="M34" s="7">
        <v>121</v>
      </c>
      <c r="N34" s="7">
        <v>19798</v>
      </c>
      <c r="O34" s="7">
        <v>0</v>
      </c>
      <c r="P34" s="7">
        <f t="shared" si="0"/>
        <v>380</v>
      </c>
      <c r="Q34" s="7">
        <f t="shared" si="5"/>
        <v>600</v>
      </c>
      <c r="R34" s="7">
        <f t="shared" si="6"/>
        <v>980</v>
      </c>
    </row>
    <row r="35" spans="1:18">
      <c r="A35" s="6">
        <v>44659</v>
      </c>
      <c r="B35" s="7">
        <v>1015</v>
      </c>
      <c r="C35" s="7">
        <v>22609</v>
      </c>
      <c r="D35" s="7">
        <f t="shared" si="1"/>
        <v>23624</v>
      </c>
      <c r="E35" s="7">
        <v>4894</v>
      </c>
      <c r="F35" s="7">
        <f t="shared" si="7"/>
        <v>4372</v>
      </c>
      <c r="G35" s="7">
        <v>141808</v>
      </c>
      <c r="H35" s="7">
        <f t="shared" si="9"/>
        <v>150044</v>
      </c>
      <c r="I35" s="7">
        <f t="shared" si="2"/>
        <v>154416</v>
      </c>
      <c r="J35" s="17">
        <f t="shared" si="3"/>
        <v>0.0283131281732463</v>
      </c>
      <c r="K35" s="18">
        <f t="shared" si="4"/>
        <v>146702</v>
      </c>
      <c r="L35" s="7">
        <v>420</v>
      </c>
      <c r="M35" s="7">
        <v>301</v>
      </c>
      <c r="N35" s="7">
        <v>21853</v>
      </c>
      <c r="O35" s="7">
        <v>0</v>
      </c>
      <c r="P35" s="7">
        <f t="shared" si="0"/>
        <v>294</v>
      </c>
      <c r="Q35" s="7">
        <f t="shared" si="5"/>
        <v>756</v>
      </c>
      <c r="R35" s="7">
        <f t="shared" si="6"/>
        <v>1050</v>
      </c>
    </row>
    <row r="36" spans="1:18">
      <c r="A36" s="6">
        <v>44660</v>
      </c>
      <c r="B36" s="7">
        <v>1006</v>
      </c>
      <c r="C36" s="7">
        <v>23937</v>
      </c>
      <c r="D36" s="7">
        <f t="shared" si="1"/>
        <v>24943</v>
      </c>
      <c r="E36" s="7">
        <v>5683</v>
      </c>
      <c r="F36" s="7">
        <f t="shared" si="7"/>
        <v>5187</v>
      </c>
      <c r="G36" s="7">
        <v>165337</v>
      </c>
      <c r="H36" s="7">
        <f t="shared" si="9"/>
        <v>173981</v>
      </c>
      <c r="I36" s="7">
        <f t="shared" si="2"/>
        <v>179168</v>
      </c>
      <c r="J36" s="17">
        <f t="shared" si="3"/>
        <v>0.0289504822289695</v>
      </c>
      <c r="K36" s="18">
        <f t="shared" si="4"/>
        <v>171020</v>
      </c>
      <c r="L36" s="7">
        <v>191</v>
      </c>
      <c r="M36" s="7">
        <v>228</v>
      </c>
      <c r="N36" s="7">
        <v>23412</v>
      </c>
      <c r="O36" s="7">
        <v>0</v>
      </c>
      <c r="P36" s="7">
        <f t="shared" si="0"/>
        <v>587</v>
      </c>
      <c r="Q36" s="7">
        <f t="shared" si="5"/>
        <v>525</v>
      </c>
      <c r="R36" s="7">
        <f t="shared" si="6"/>
        <v>1112</v>
      </c>
    </row>
    <row r="37" spans="1:18">
      <c r="A37" s="6">
        <v>44661</v>
      </c>
      <c r="B37" s="7">
        <v>914</v>
      </c>
      <c r="C37" s="7">
        <v>25173</v>
      </c>
      <c r="D37" s="7">
        <f t="shared" si="1"/>
        <v>26087</v>
      </c>
      <c r="E37" s="7">
        <v>6306</v>
      </c>
      <c r="F37" s="7">
        <f t="shared" si="7"/>
        <v>6054</v>
      </c>
      <c r="G37" s="7">
        <v>186992</v>
      </c>
      <c r="H37" s="7">
        <f t="shared" si="9"/>
        <v>199154</v>
      </c>
      <c r="I37" s="7">
        <f t="shared" si="2"/>
        <v>205208</v>
      </c>
      <c r="J37" s="17">
        <f t="shared" si="3"/>
        <v>0.0295017738099879</v>
      </c>
      <c r="K37" s="18">
        <f t="shared" si="4"/>
        <v>193298</v>
      </c>
      <c r="L37" s="7">
        <v>47</v>
      </c>
      <c r="M37" s="7">
        <v>564</v>
      </c>
      <c r="N37" s="7">
        <v>24230</v>
      </c>
      <c r="O37" s="7">
        <v>0</v>
      </c>
      <c r="P37" s="7">
        <f t="shared" si="0"/>
        <v>303</v>
      </c>
      <c r="Q37" s="7">
        <f t="shared" si="5"/>
        <v>943</v>
      </c>
      <c r="R37" s="7">
        <f t="shared" si="6"/>
        <v>1246</v>
      </c>
    </row>
    <row r="38" spans="1:18">
      <c r="A38" s="6">
        <v>44662</v>
      </c>
      <c r="B38" s="7">
        <v>994</v>
      </c>
      <c r="C38" s="7">
        <v>22348</v>
      </c>
      <c r="D38" s="7">
        <f t="shared" si="1"/>
        <v>23342</v>
      </c>
      <c r="E38" s="7">
        <v>6921</v>
      </c>
      <c r="F38" s="7">
        <f t="shared" si="7"/>
        <v>6775</v>
      </c>
      <c r="G38" s="7">
        <v>205617</v>
      </c>
      <c r="H38" s="7">
        <f t="shared" si="9"/>
        <v>221502</v>
      </c>
      <c r="I38" s="7">
        <f t="shared" si="2"/>
        <v>228277</v>
      </c>
      <c r="J38" s="17">
        <f t="shared" si="3"/>
        <v>0.0296788550751937</v>
      </c>
      <c r="K38" s="18">
        <f t="shared" si="4"/>
        <v>212538</v>
      </c>
      <c r="L38" s="7">
        <v>273</v>
      </c>
      <c r="M38" s="7">
        <v>439</v>
      </c>
      <c r="N38" s="7">
        <v>21844</v>
      </c>
      <c r="O38" s="7">
        <v>0</v>
      </c>
      <c r="P38" s="7">
        <f t="shared" si="0"/>
        <v>282</v>
      </c>
      <c r="Q38" s="7">
        <f t="shared" si="5"/>
        <v>504</v>
      </c>
      <c r="R38" s="7">
        <f t="shared" si="6"/>
        <v>786</v>
      </c>
    </row>
    <row r="39" spans="1:18">
      <c r="A39" s="6">
        <v>44663</v>
      </c>
      <c r="B39" s="7">
        <v>1189</v>
      </c>
      <c r="C39" s="7">
        <v>25141</v>
      </c>
      <c r="D39" s="7">
        <f t="shared" si="1"/>
        <v>26330</v>
      </c>
      <c r="E39" s="7">
        <v>7776</v>
      </c>
      <c r="F39" s="7">
        <f t="shared" si="7"/>
        <v>7941</v>
      </c>
      <c r="G39" s="7">
        <v>224691</v>
      </c>
      <c r="H39" s="7">
        <f t="shared" si="9"/>
        <v>246643</v>
      </c>
      <c r="I39" s="7">
        <f t="shared" si="2"/>
        <v>254584</v>
      </c>
      <c r="J39" s="17">
        <f t="shared" si="3"/>
        <v>0.0311920623448449</v>
      </c>
      <c r="K39" s="18">
        <f t="shared" si="4"/>
        <v>232467</v>
      </c>
      <c r="L39" s="7">
        <v>23</v>
      </c>
      <c r="M39" s="7">
        <v>867</v>
      </c>
      <c r="N39" s="7">
        <v>24500</v>
      </c>
      <c r="O39" s="7">
        <v>0</v>
      </c>
      <c r="P39" s="7">
        <f t="shared" si="0"/>
        <v>299</v>
      </c>
      <c r="Q39" s="7">
        <f t="shared" si="5"/>
        <v>641</v>
      </c>
      <c r="R39" s="7">
        <f t="shared" si="6"/>
        <v>940</v>
      </c>
    </row>
    <row r="40" spans="1:18">
      <c r="A40" s="6">
        <v>44664</v>
      </c>
      <c r="B40" s="7">
        <v>2573</v>
      </c>
      <c r="C40" s="7">
        <v>25146</v>
      </c>
      <c r="D40" s="7">
        <f t="shared" si="1"/>
        <v>27719</v>
      </c>
      <c r="E40" s="7">
        <v>9612</v>
      </c>
      <c r="F40" s="7">
        <f t="shared" si="7"/>
        <v>10400</v>
      </c>
      <c r="G40" s="7">
        <f>G39+C40-15406</f>
        <v>234431</v>
      </c>
      <c r="H40" s="7">
        <f t="shared" si="9"/>
        <v>271789</v>
      </c>
      <c r="I40" s="7">
        <f t="shared" si="2"/>
        <v>282189</v>
      </c>
      <c r="J40" s="17">
        <f t="shared" si="3"/>
        <v>0.036854732112166</v>
      </c>
      <c r="K40" s="18">
        <f t="shared" si="4"/>
        <v>244043</v>
      </c>
      <c r="L40" s="7">
        <v>114</v>
      </c>
      <c r="M40" s="7">
        <v>2200</v>
      </c>
      <c r="N40" s="7">
        <v>24548</v>
      </c>
      <c r="O40" s="7">
        <v>0</v>
      </c>
      <c r="P40" s="7">
        <f t="shared" si="0"/>
        <v>259</v>
      </c>
      <c r="Q40" s="7">
        <f t="shared" si="5"/>
        <v>598</v>
      </c>
      <c r="R40" s="7">
        <f t="shared" si="6"/>
        <v>857</v>
      </c>
    </row>
    <row r="41" spans="1:18">
      <c r="A41" s="6">
        <v>44665</v>
      </c>
      <c r="B41" s="7">
        <v>3200</v>
      </c>
      <c r="C41" s="7">
        <v>19872</v>
      </c>
      <c r="D41" s="7">
        <f t="shared" si="1"/>
        <v>23072</v>
      </c>
      <c r="E41" s="7">
        <v>12684</v>
      </c>
      <c r="F41" s="7">
        <f t="shared" si="7"/>
        <v>13293</v>
      </c>
      <c r="G41" s="7">
        <f>G40+C41-8070</f>
        <v>246233</v>
      </c>
      <c r="H41" s="7">
        <f t="shared" ref="H41:H45" si="10">H40+C41</f>
        <v>291661</v>
      </c>
      <c r="I41" s="7">
        <f t="shared" si="2"/>
        <v>304954</v>
      </c>
      <c r="J41" s="17">
        <f t="shared" si="3"/>
        <v>0.0435901808141556</v>
      </c>
      <c r="K41" s="18">
        <f t="shared" si="4"/>
        <v>258917</v>
      </c>
      <c r="L41" s="7">
        <v>307</v>
      </c>
      <c r="M41" s="7">
        <v>2547</v>
      </c>
      <c r="N41" s="7">
        <v>19494</v>
      </c>
      <c r="O41" s="7">
        <v>0</v>
      </c>
      <c r="P41" s="7">
        <f t="shared" si="0"/>
        <v>346</v>
      </c>
      <c r="Q41" s="7">
        <f t="shared" si="5"/>
        <v>378</v>
      </c>
      <c r="R41" s="7">
        <f t="shared" si="6"/>
        <v>724</v>
      </c>
    </row>
    <row r="42" spans="1:18">
      <c r="A42" s="6">
        <v>44666</v>
      </c>
      <c r="B42" s="7">
        <v>3590</v>
      </c>
      <c r="C42" s="7">
        <v>19923</v>
      </c>
      <c r="D42" s="7">
        <f t="shared" si="1"/>
        <v>23513</v>
      </c>
      <c r="E42" s="7">
        <v>15305</v>
      </c>
      <c r="F42" s="7">
        <f t="shared" si="7"/>
        <v>15961</v>
      </c>
      <c r="G42" s="7">
        <f>G41+C42-19800</f>
        <v>246356</v>
      </c>
      <c r="H42" s="7">
        <f t="shared" si="10"/>
        <v>311584</v>
      </c>
      <c r="I42" s="7">
        <f t="shared" si="2"/>
        <v>327545</v>
      </c>
      <c r="J42" s="17">
        <f t="shared" si="3"/>
        <v>0.0487291822497672</v>
      </c>
      <c r="K42" s="18">
        <f t="shared" si="4"/>
        <v>261661</v>
      </c>
      <c r="L42" s="7">
        <v>922</v>
      </c>
      <c r="M42" s="7">
        <v>2311</v>
      </c>
      <c r="N42" s="7">
        <v>19428</v>
      </c>
      <c r="O42" s="7">
        <v>0</v>
      </c>
      <c r="P42" s="7">
        <f t="shared" si="0"/>
        <v>357</v>
      </c>
      <c r="Q42" s="7">
        <f t="shared" si="5"/>
        <v>495</v>
      </c>
      <c r="R42" s="7">
        <f t="shared" si="6"/>
        <v>852</v>
      </c>
    </row>
    <row r="43" spans="1:18">
      <c r="A43" s="6">
        <v>44667</v>
      </c>
      <c r="B43" s="7">
        <v>3238</v>
      </c>
      <c r="C43" s="7">
        <v>21582</v>
      </c>
      <c r="D43" s="7">
        <f t="shared" si="1"/>
        <v>24820</v>
      </c>
      <c r="E43" s="7">
        <v>18170</v>
      </c>
      <c r="F43" s="7">
        <f t="shared" si="7"/>
        <v>18022</v>
      </c>
      <c r="G43" s="7">
        <f>G42+C43-10337</f>
        <v>257601</v>
      </c>
      <c r="H43" s="7">
        <f t="shared" si="10"/>
        <v>333166</v>
      </c>
      <c r="I43" s="7">
        <f t="shared" si="2"/>
        <v>351188</v>
      </c>
      <c r="J43" s="17">
        <f t="shared" si="3"/>
        <v>0.0513172431859859</v>
      </c>
      <c r="K43" s="18">
        <f t="shared" si="4"/>
        <v>275771</v>
      </c>
      <c r="L43" s="7">
        <v>1177</v>
      </c>
      <c r="M43" s="7">
        <v>1754</v>
      </c>
      <c r="N43" s="7">
        <v>21167</v>
      </c>
      <c r="O43" s="7">
        <v>0</v>
      </c>
      <c r="P43" s="7">
        <f t="shared" si="0"/>
        <v>307</v>
      </c>
      <c r="Q43" s="7">
        <f t="shared" si="5"/>
        <v>415</v>
      </c>
      <c r="R43" s="7">
        <f t="shared" si="6"/>
        <v>722</v>
      </c>
    </row>
    <row r="44" spans="1:18">
      <c r="A44" s="6">
        <v>44668</v>
      </c>
      <c r="B44" s="7">
        <v>2417</v>
      </c>
      <c r="C44" s="7">
        <v>19831</v>
      </c>
      <c r="D44" s="7">
        <f t="shared" si="1"/>
        <v>22248</v>
      </c>
      <c r="E44" s="7">
        <v>19851</v>
      </c>
      <c r="F44" s="7">
        <f t="shared" si="7"/>
        <v>19586</v>
      </c>
      <c r="G44" s="7">
        <f>G43+C44-19473</f>
        <v>257959</v>
      </c>
      <c r="H44" s="7">
        <f t="shared" si="10"/>
        <v>352997</v>
      </c>
      <c r="I44" s="7">
        <f t="shared" si="2"/>
        <v>372583</v>
      </c>
      <c r="J44" s="17">
        <f t="shared" si="3"/>
        <v>0.052568152599555</v>
      </c>
      <c r="K44" s="18">
        <f t="shared" si="4"/>
        <v>277810</v>
      </c>
      <c r="L44" s="7">
        <v>853</v>
      </c>
      <c r="M44" s="7">
        <v>1409</v>
      </c>
      <c r="N44" s="7">
        <v>19425</v>
      </c>
      <c r="O44" s="7">
        <v>0</v>
      </c>
      <c r="P44" s="7">
        <f t="shared" si="0"/>
        <v>155</v>
      </c>
      <c r="Q44" s="7">
        <f t="shared" si="5"/>
        <v>406</v>
      </c>
      <c r="R44" s="7">
        <f t="shared" si="6"/>
        <v>561</v>
      </c>
    </row>
    <row r="45" spans="1:18">
      <c r="A45" s="6">
        <v>44669</v>
      </c>
      <c r="B45" s="7">
        <v>3084</v>
      </c>
      <c r="C45" s="7">
        <v>17332</v>
      </c>
      <c r="D45" s="7">
        <f t="shared" si="1"/>
        <v>20416</v>
      </c>
      <c r="E45" s="7">
        <v>21717</v>
      </c>
      <c r="F45" s="7">
        <f t="shared" si="7"/>
        <v>21696</v>
      </c>
      <c r="G45" s="7">
        <f>G44+C45-22075</f>
        <v>253216</v>
      </c>
      <c r="H45" s="7">
        <f t="shared" si="10"/>
        <v>370329</v>
      </c>
      <c r="I45" s="7">
        <f t="shared" si="2"/>
        <v>392025</v>
      </c>
      <c r="J45" s="17">
        <f t="shared" si="3"/>
        <v>0.0553434092213507</v>
      </c>
      <c r="K45" s="18">
        <f t="shared" si="4"/>
        <v>274933</v>
      </c>
      <c r="L45" s="7">
        <v>974</v>
      </c>
      <c r="M45" s="7">
        <v>1894</v>
      </c>
      <c r="N45" s="7">
        <v>16998</v>
      </c>
      <c r="O45" s="7">
        <v>0</v>
      </c>
      <c r="P45" s="7">
        <f t="shared" si="0"/>
        <v>216</v>
      </c>
      <c r="Q45" s="7">
        <f t="shared" si="5"/>
        <v>334</v>
      </c>
      <c r="R45" s="7">
        <f t="shared" si="6"/>
        <v>550</v>
      </c>
    </row>
    <row r="46" spans="1:18">
      <c r="A46" s="6">
        <v>44670</v>
      </c>
      <c r="B46" s="7">
        <v>2494</v>
      </c>
      <c r="C46" s="7">
        <v>16407</v>
      </c>
      <c r="D46" s="7">
        <f t="shared" si="1"/>
        <v>18901</v>
      </c>
      <c r="E46" s="7">
        <v>22522</v>
      </c>
      <c r="F46" s="7">
        <f>F45+B46-L46</f>
        <v>23657</v>
      </c>
      <c r="G46" s="7">
        <f>G45+C46-25411</f>
        <v>244212</v>
      </c>
      <c r="H46" s="7">
        <f>H45+C46</f>
        <v>386736</v>
      </c>
      <c r="I46" s="7">
        <f t="shared" si="2"/>
        <v>410393</v>
      </c>
      <c r="J46" s="17">
        <f t="shared" si="3"/>
        <v>0.0576447454025775</v>
      </c>
      <c r="K46" s="18">
        <f t="shared" si="4"/>
        <v>266734</v>
      </c>
      <c r="L46" s="7">
        <v>533</v>
      </c>
      <c r="M46" s="7">
        <v>1800</v>
      </c>
      <c r="N46" s="7">
        <v>16178</v>
      </c>
      <c r="O46" s="7">
        <v>0</v>
      </c>
      <c r="P46" s="7">
        <f>B46-M46-L46</f>
        <v>161</v>
      </c>
      <c r="Q46" s="7">
        <f>C46-N46</f>
        <v>229</v>
      </c>
      <c r="R46" s="7">
        <f>P46+Q46</f>
        <v>390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93"/>
  <sheetViews>
    <sheetView zoomScale="85" zoomScaleNormal="85" workbookViewId="0">
      <selection activeCell="T189" sqref="T189"/>
    </sheetView>
  </sheetViews>
  <sheetFormatPr defaultColWidth="9" defaultRowHeight="14"/>
  <cols>
    <col min="2" max="2" width="11.1818181818182" style="1" customWidth="1"/>
    <col min="3" max="3" width="6.72727272727273" customWidth="1"/>
    <col min="4" max="16" width="5.27272727272727" customWidth="1"/>
    <col min="17" max="17" width="5.45454545454545" customWidth="1"/>
    <col min="18" max="18" width="6.18181818181818" customWidth="1"/>
    <col min="19" max="19" width="9" style="2"/>
  </cols>
  <sheetData>
    <row r="1" spans="1:19">
      <c r="A1" t="s">
        <v>23</v>
      </c>
      <c r="B1" s="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s="2" t="s">
        <v>58</v>
      </c>
    </row>
    <row r="2" spans="1:19">
      <c r="A2" s="3">
        <v>44626</v>
      </c>
      <c r="B2" s="1" t="s">
        <v>59</v>
      </c>
      <c r="C2">
        <v>1</v>
      </c>
      <c r="D2">
        <v>0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2">
        <f>SUM(C2:R2)</f>
        <v>3</v>
      </c>
    </row>
    <row r="3" spans="1:19">
      <c r="A3" s="3"/>
      <c r="B3" s="1" t="s">
        <v>60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2">
        <f t="shared" ref="S3:S34" si="0">SUM(C3:R3)</f>
        <v>0</v>
      </c>
    </row>
    <row r="4" spans="1:19">
      <c r="A4" s="3"/>
      <c r="B4" s="1" t="s">
        <v>61</v>
      </c>
      <c r="C4">
        <v>1</v>
      </c>
      <c r="D4">
        <v>1</v>
      </c>
      <c r="E4">
        <v>2</v>
      </c>
      <c r="F4">
        <v>0</v>
      </c>
      <c r="G4">
        <v>1</v>
      </c>
      <c r="H4">
        <v>5</v>
      </c>
      <c r="I4">
        <v>0</v>
      </c>
      <c r="J4">
        <v>0</v>
      </c>
      <c r="K4">
        <v>7</v>
      </c>
      <c r="L4">
        <v>6</v>
      </c>
      <c r="M4">
        <v>13</v>
      </c>
      <c r="N4">
        <v>0</v>
      </c>
      <c r="O4">
        <v>6</v>
      </c>
      <c r="P4">
        <v>0</v>
      </c>
      <c r="Q4">
        <v>2</v>
      </c>
      <c r="R4">
        <v>0</v>
      </c>
      <c r="S4" s="5">
        <f t="shared" si="0"/>
        <v>44</v>
      </c>
    </row>
    <row r="5" spans="1:19">
      <c r="A5" s="3"/>
      <c r="B5" s="1" t="s">
        <v>62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2">
        <f t="shared" si="0"/>
        <v>1</v>
      </c>
    </row>
    <row r="6" spans="1:19">
      <c r="A6" s="3">
        <v>44627</v>
      </c>
      <c r="B6" s="1" t="s">
        <v>59</v>
      </c>
      <c r="C6">
        <v>0</v>
      </c>
      <c r="D6">
        <v>0</v>
      </c>
      <c r="E6">
        <v>3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2">
        <f t="shared" si="0"/>
        <v>4</v>
      </c>
    </row>
    <row r="7" spans="1:19">
      <c r="A7" s="3"/>
      <c r="B7" s="1" t="s">
        <v>60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2">
        <f t="shared" si="0"/>
        <v>0</v>
      </c>
    </row>
    <row r="8" spans="1:19">
      <c r="A8" s="3"/>
      <c r="B8" s="1" t="s">
        <v>61</v>
      </c>
      <c r="C8">
        <v>4</v>
      </c>
      <c r="D8">
        <v>0</v>
      </c>
      <c r="E8">
        <v>10</v>
      </c>
      <c r="F8">
        <v>0</v>
      </c>
      <c r="G8">
        <v>0</v>
      </c>
      <c r="H8">
        <v>0</v>
      </c>
      <c r="I8">
        <v>1</v>
      </c>
      <c r="J8">
        <v>0</v>
      </c>
      <c r="K8">
        <v>13</v>
      </c>
      <c r="L8">
        <v>6</v>
      </c>
      <c r="M8">
        <v>12</v>
      </c>
      <c r="N8">
        <v>1</v>
      </c>
      <c r="O8">
        <v>4</v>
      </c>
      <c r="P8">
        <v>0</v>
      </c>
      <c r="Q8">
        <v>0</v>
      </c>
      <c r="R8">
        <v>0</v>
      </c>
      <c r="S8" s="5">
        <f t="shared" si="0"/>
        <v>51</v>
      </c>
    </row>
    <row r="9" spans="1:30">
      <c r="A9" s="3"/>
      <c r="B9" s="1" t="s">
        <v>62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2">
        <f t="shared" si="0"/>
        <v>0</v>
      </c>
      <c r="AD9" s="8" t="s">
        <v>6</v>
      </c>
    </row>
    <row r="10" spans="1:30">
      <c r="A10" s="3">
        <v>44628</v>
      </c>
      <c r="B10" s="1" t="s">
        <v>59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 s="2">
        <f t="shared" si="0"/>
        <v>2</v>
      </c>
      <c r="AD10" s="8" t="s">
        <v>7</v>
      </c>
    </row>
    <row r="11" spans="1:30">
      <c r="A11" s="3"/>
      <c r="B11" s="1" t="s">
        <v>60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2">
        <f t="shared" si="0"/>
        <v>1</v>
      </c>
      <c r="AD11" s="8" t="s">
        <v>8</v>
      </c>
    </row>
    <row r="12" spans="1:30">
      <c r="A12" s="3"/>
      <c r="B12" s="1" t="s">
        <v>61</v>
      </c>
      <c r="C12">
        <v>3</v>
      </c>
      <c r="D12">
        <v>0</v>
      </c>
      <c r="E12">
        <v>9</v>
      </c>
      <c r="F12">
        <v>1</v>
      </c>
      <c r="G12">
        <v>1</v>
      </c>
      <c r="H12">
        <v>2</v>
      </c>
      <c r="I12">
        <v>0</v>
      </c>
      <c r="J12">
        <v>0</v>
      </c>
      <c r="K12">
        <v>11</v>
      </c>
      <c r="L12">
        <v>11</v>
      </c>
      <c r="M12">
        <v>7</v>
      </c>
      <c r="N12">
        <v>0</v>
      </c>
      <c r="O12">
        <v>14</v>
      </c>
      <c r="P12">
        <v>3</v>
      </c>
      <c r="Q12">
        <v>0</v>
      </c>
      <c r="R12">
        <v>0</v>
      </c>
      <c r="S12" s="5">
        <f t="shared" si="0"/>
        <v>62</v>
      </c>
      <c r="AD12" s="8" t="s">
        <v>9</v>
      </c>
    </row>
    <row r="13" spans="1:30">
      <c r="A13" s="3"/>
      <c r="B13" s="1" t="s">
        <v>62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2">
        <f t="shared" si="0"/>
        <v>0</v>
      </c>
      <c r="AD13" s="8" t="s">
        <v>10</v>
      </c>
    </row>
    <row r="14" spans="1:30">
      <c r="A14" s="3">
        <v>44629</v>
      </c>
      <c r="B14" s="1" t="s">
        <v>59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2">
        <f t="shared" si="0"/>
        <v>3</v>
      </c>
      <c r="AD14" s="9" t="s">
        <v>11</v>
      </c>
    </row>
    <row r="15" spans="1:30">
      <c r="A15" s="3"/>
      <c r="B15" s="1" t="s">
        <v>60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2">
        <f t="shared" si="0"/>
        <v>1</v>
      </c>
      <c r="AD15" s="9" t="s">
        <v>12</v>
      </c>
    </row>
    <row r="16" spans="1:30">
      <c r="A16" s="3"/>
      <c r="B16" s="1" t="s">
        <v>61</v>
      </c>
      <c r="C16">
        <v>7</v>
      </c>
      <c r="D16">
        <v>1</v>
      </c>
      <c r="E16">
        <v>6</v>
      </c>
      <c r="F16">
        <v>0</v>
      </c>
      <c r="G16">
        <v>1</v>
      </c>
      <c r="H16">
        <v>0</v>
      </c>
      <c r="I16">
        <v>0</v>
      </c>
      <c r="J16">
        <v>0</v>
      </c>
      <c r="K16">
        <v>21</v>
      </c>
      <c r="L16">
        <v>2</v>
      </c>
      <c r="M16">
        <v>16</v>
      </c>
      <c r="N16">
        <v>0</v>
      </c>
      <c r="O16">
        <v>9</v>
      </c>
      <c r="P16">
        <v>0</v>
      </c>
      <c r="Q16">
        <v>1</v>
      </c>
      <c r="R16">
        <v>0</v>
      </c>
      <c r="S16" s="5">
        <f t="shared" si="0"/>
        <v>64</v>
      </c>
      <c r="AD16" s="9" t="s">
        <v>13</v>
      </c>
    </row>
    <row r="17" spans="1:30">
      <c r="A17" s="3"/>
      <c r="B17" s="1" t="s">
        <v>62</v>
      </c>
      <c r="C17">
        <v>1</v>
      </c>
      <c r="D17">
        <v>0</v>
      </c>
      <c r="E17">
        <v>0</v>
      </c>
      <c r="F17">
        <v>1</v>
      </c>
      <c r="G17">
        <v>2</v>
      </c>
      <c r="H17">
        <v>1</v>
      </c>
      <c r="I17">
        <v>3</v>
      </c>
      <c r="J17">
        <v>1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2">
        <f t="shared" si="0"/>
        <v>12</v>
      </c>
      <c r="AD17" s="9" t="s">
        <v>14</v>
      </c>
    </row>
    <row r="18" spans="1:30">
      <c r="A18" s="3">
        <v>44630</v>
      </c>
      <c r="B18" s="1" t="s">
        <v>59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2</v>
      </c>
      <c r="J18">
        <v>0</v>
      </c>
      <c r="K18">
        <v>2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 s="2">
        <f t="shared" si="0"/>
        <v>10</v>
      </c>
      <c r="AD18" s="10" t="s">
        <v>15</v>
      </c>
    </row>
    <row r="19" spans="1:30">
      <c r="A19" s="3"/>
      <c r="B19" s="1" t="s">
        <v>60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2">
        <f t="shared" si="0"/>
        <v>0</v>
      </c>
      <c r="AD19" s="10" t="s">
        <v>16</v>
      </c>
    </row>
    <row r="20" spans="1:30">
      <c r="A20" s="3"/>
      <c r="B20" s="1" t="s">
        <v>61</v>
      </c>
      <c r="C20">
        <v>5</v>
      </c>
      <c r="D20">
        <v>1</v>
      </c>
      <c r="E20">
        <v>6</v>
      </c>
      <c r="F20">
        <v>1</v>
      </c>
      <c r="G20">
        <v>1</v>
      </c>
      <c r="H20">
        <v>4</v>
      </c>
      <c r="I20">
        <v>4</v>
      </c>
      <c r="J20">
        <v>0</v>
      </c>
      <c r="K20">
        <v>12</v>
      </c>
      <c r="L20">
        <v>10</v>
      </c>
      <c r="M20">
        <v>5</v>
      </c>
      <c r="N20">
        <v>0</v>
      </c>
      <c r="O20">
        <v>8</v>
      </c>
      <c r="P20">
        <v>4</v>
      </c>
      <c r="Q20">
        <v>0</v>
      </c>
      <c r="R20">
        <v>0</v>
      </c>
      <c r="S20" s="5">
        <f t="shared" si="0"/>
        <v>61</v>
      </c>
      <c r="AD20" s="10" t="s">
        <v>17</v>
      </c>
    </row>
    <row r="21" spans="1:30">
      <c r="A21" s="3"/>
      <c r="B21" s="1" t="s">
        <v>62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2">
        <f t="shared" si="0"/>
        <v>3</v>
      </c>
      <c r="AD21" s="10" t="s">
        <v>18</v>
      </c>
    </row>
    <row r="22" spans="1:30">
      <c r="A22" s="3">
        <v>44631</v>
      </c>
      <c r="B22" s="1" t="s">
        <v>59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 s="2">
        <f t="shared" si="0"/>
        <v>4</v>
      </c>
      <c r="AD22" s="10" t="s">
        <v>19</v>
      </c>
    </row>
    <row r="23" spans="1:30">
      <c r="A23" s="3"/>
      <c r="B23" s="1" t="s">
        <v>60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2">
        <f t="shared" si="0"/>
        <v>1</v>
      </c>
      <c r="AD23" s="10" t="s">
        <v>20</v>
      </c>
    </row>
    <row r="24" spans="1:30">
      <c r="A24" s="3"/>
      <c r="B24" s="1" t="s">
        <v>61</v>
      </c>
      <c r="C24">
        <v>8</v>
      </c>
      <c r="D24">
        <v>3</v>
      </c>
      <c r="E24">
        <v>6</v>
      </c>
      <c r="F24">
        <v>1</v>
      </c>
      <c r="G24">
        <v>2</v>
      </c>
      <c r="H24">
        <v>1</v>
      </c>
      <c r="I24">
        <v>2</v>
      </c>
      <c r="J24">
        <v>0</v>
      </c>
      <c r="K24">
        <v>11</v>
      </c>
      <c r="L24">
        <v>6</v>
      </c>
      <c r="M24">
        <v>11</v>
      </c>
      <c r="N24">
        <v>0</v>
      </c>
      <c r="O24">
        <v>4</v>
      </c>
      <c r="P24">
        <v>1</v>
      </c>
      <c r="Q24">
        <v>0</v>
      </c>
      <c r="R24">
        <v>0</v>
      </c>
      <c r="S24" s="5">
        <f t="shared" si="0"/>
        <v>56</v>
      </c>
      <c r="AD24" s="10" t="s">
        <v>21</v>
      </c>
    </row>
    <row r="25" spans="1:19">
      <c r="A25" s="3"/>
      <c r="B25" s="1" t="s">
        <v>62</v>
      </c>
      <c r="C25">
        <v>1</v>
      </c>
      <c r="D25">
        <v>2</v>
      </c>
      <c r="E25">
        <v>4</v>
      </c>
      <c r="F25">
        <v>0</v>
      </c>
      <c r="G25">
        <v>1</v>
      </c>
      <c r="H25">
        <v>0</v>
      </c>
      <c r="I25">
        <v>0</v>
      </c>
      <c r="J25">
        <v>0</v>
      </c>
      <c r="K25">
        <v>6</v>
      </c>
      <c r="L25">
        <v>1</v>
      </c>
      <c r="M25">
        <v>0</v>
      </c>
      <c r="N25">
        <v>4</v>
      </c>
      <c r="O25">
        <v>1</v>
      </c>
      <c r="P25">
        <v>0</v>
      </c>
      <c r="Q25">
        <v>1</v>
      </c>
      <c r="R25">
        <v>0</v>
      </c>
      <c r="S25" s="2">
        <f t="shared" si="0"/>
        <v>21</v>
      </c>
    </row>
    <row r="26" spans="1:19">
      <c r="A26" s="3">
        <v>44632</v>
      </c>
      <c r="B26" s="1" t="s">
        <v>59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2">
        <f t="shared" si="0"/>
        <v>1</v>
      </c>
    </row>
    <row r="27" spans="1:19">
      <c r="A27" s="3"/>
      <c r="B27" s="1" t="s">
        <v>60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2">
        <f t="shared" si="0"/>
        <v>0</v>
      </c>
    </row>
    <row r="28" spans="1:19">
      <c r="A28" s="3"/>
      <c r="B28" s="1" t="s">
        <v>61</v>
      </c>
      <c r="C28">
        <v>32</v>
      </c>
      <c r="D28">
        <v>3</v>
      </c>
      <c r="E28">
        <v>1</v>
      </c>
      <c r="F28">
        <v>1</v>
      </c>
      <c r="G28">
        <v>2</v>
      </c>
      <c r="H28">
        <v>0</v>
      </c>
      <c r="I28">
        <v>0</v>
      </c>
      <c r="J28">
        <v>0</v>
      </c>
      <c r="K28">
        <v>10</v>
      </c>
      <c r="L28">
        <v>3</v>
      </c>
      <c r="M28">
        <v>3</v>
      </c>
      <c r="N28">
        <v>4</v>
      </c>
      <c r="O28">
        <v>1</v>
      </c>
      <c r="P28">
        <v>0</v>
      </c>
      <c r="Q28">
        <v>0</v>
      </c>
      <c r="R28">
        <v>0</v>
      </c>
      <c r="S28" s="5">
        <f t="shared" si="0"/>
        <v>60</v>
      </c>
    </row>
    <row r="29" spans="1:19">
      <c r="A29" s="3"/>
      <c r="B29" s="1" t="s">
        <v>62</v>
      </c>
      <c r="C29">
        <v>2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2">
        <f t="shared" si="0"/>
        <v>3</v>
      </c>
    </row>
    <row r="30" spans="1:19">
      <c r="A30" s="4">
        <v>44633</v>
      </c>
      <c r="B30" s="1" t="s">
        <v>59</v>
      </c>
      <c r="C30">
        <v>4</v>
      </c>
      <c r="D30">
        <v>1</v>
      </c>
      <c r="E30">
        <v>4</v>
      </c>
      <c r="F30">
        <v>2</v>
      </c>
      <c r="G30">
        <v>5</v>
      </c>
      <c r="H30">
        <v>1</v>
      </c>
      <c r="I30">
        <v>1</v>
      </c>
      <c r="J30">
        <v>0</v>
      </c>
      <c r="K30">
        <v>5</v>
      </c>
      <c r="L30">
        <v>0</v>
      </c>
      <c r="M30">
        <v>5</v>
      </c>
      <c r="N30">
        <v>0</v>
      </c>
      <c r="O30">
        <v>1</v>
      </c>
      <c r="P30">
        <v>0</v>
      </c>
      <c r="Q30">
        <v>1</v>
      </c>
      <c r="R30">
        <v>0</v>
      </c>
      <c r="S30" s="2">
        <f t="shared" si="0"/>
        <v>30</v>
      </c>
    </row>
    <row r="31" spans="1:19">
      <c r="A31" s="4"/>
      <c r="B31" s="1" t="s">
        <v>60</v>
      </c>
      <c r="C31">
        <v>1</v>
      </c>
      <c r="D31">
        <v>2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</v>
      </c>
      <c r="L31">
        <v>0</v>
      </c>
      <c r="M31">
        <v>0</v>
      </c>
      <c r="N31">
        <v>0</v>
      </c>
      <c r="O31">
        <v>0</v>
      </c>
      <c r="P31">
        <v>2</v>
      </c>
      <c r="Q31">
        <v>0</v>
      </c>
      <c r="R31">
        <v>0</v>
      </c>
      <c r="S31" s="2">
        <f t="shared" si="0"/>
        <v>9</v>
      </c>
    </row>
    <row r="32" spans="1:19">
      <c r="A32" s="4"/>
      <c r="B32" s="1" t="s">
        <v>61</v>
      </c>
      <c r="C32">
        <v>22</v>
      </c>
      <c r="D32">
        <v>7</v>
      </c>
      <c r="E32">
        <v>8</v>
      </c>
      <c r="F32">
        <v>2</v>
      </c>
      <c r="G32">
        <v>3</v>
      </c>
      <c r="H32">
        <v>2</v>
      </c>
      <c r="I32">
        <v>2</v>
      </c>
      <c r="J32">
        <v>1</v>
      </c>
      <c r="K32">
        <v>15</v>
      </c>
      <c r="L32">
        <v>3</v>
      </c>
      <c r="M32">
        <v>13</v>
      </c>
      <c r="N32">
        <v>5</v>
      </c>
      <c r="O32">
        <v>5</v>
      </c>
      <c r="P32">
        <v>1</v>
      </c>
      <c r="Q32">
        <v>1</v>
      </c>
      <c r="R32">
        <v>0</v>
      </c>
      <c r="S32" s="5">
        <f t="shared" si="0"/>
        <v>90</v>
      </c>
    </row>
    <row r="33" spans="1:19">
      <c r="A33" s="4"/>
      <c r="B33" s="1" t="s">
        <v>62</v>
      </c>
      <c r="C33">
        <v>12</v>
      </c>
      <c r="D33">
        <v>2</v>
      </c>
      <c r="E33">
        <v>6</v>
      </c>
      <c r="F33">
        <v>0</v>
      </c>
      <c r="G33">
        <v>1</v>
      </c>
      <c r="H33">
        <v>3</v>
      </c>
      <c r="I33">
        <v>2</v>
      </c>
      <c r="J33">
        <v>2</v>
      </c>
      <c r="K33">
        <v>5</v>
      </c>
      <c r="L33">
        <v>0</v>
      </c>
      <c r="M33">
        <v>1</v>
      </c>
      <c r="N33">
        <v>1</v>
      </c>
      <c r="O33">
        <v>2</v>
      </c>
      <c r="P33">
        <v>1</v>
      </c>
      <c r="Q33">
        <v>0</v>
      </c>
      <c r="R33">
        <v>0</v>
      </c>
      <c r="S33" s="2">
        <f t="shared" si="0"/>
        <v>38</v>
      </c>
    </row>
    <row r="34" spans="1:19">
      <c r="A34" s="3">
        <v>44634</v>
      </c>
      <c r="B34" s="1" t="s">
        <v>59</v>
      </c>
      <c r="C34">
        <v>0</v>
      </c>
      <c r="D34">
        <v>1</v>
      </c>
      <c r="E34">
        <v>2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2">
        <f t="shared" si="0"/>
        <v>5</v>
      </c>
    </row>
    <row r="35" spans="1:19">
      <c r="A35" s="3"/>
      <c r="B35" s="1" t="s">
        <v>60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 s="2">
        <f t="shared" ref="S35:S66" si="1">SUM(C35:R35)</f>
        <v>4</v>
      </c>
    </row>
    <row r="36" spans="1:19">
      <c r="A36" s="3"/>
      <c r="B36" s="1" t="s">
        <v>61</v>
      </c>
      <c r="C36">
        <v>13</v>
      </c>
      <c r="D36">
        <v>18</v>
      </c>
      <c r="E36">
        <v>9</v>
      </c>
      <c r="F36">
        <v>1</v>
      </c>
      <c r="G36">
        <v>5</v>
      </c>
      <c r="H36">
        <v>0</v>
      </c>
      <c r="I36">
        <v>1</v>
      </c>
      <c r="J36">
        <v>0</v>
      </c>
      <c r="K36">
        <v>19</v>
      </c>
      <c r="L36">
        <v>1</v>
      </c>
      <c r="M36">
        <v>21</v>
      </c>
      <c r="N36">
        <v>3</v>
      </c>
      <c r="O36">
        <v>9</v>
      </c>
      <c r="P36">
        <v>0</v>
      </c>
      <c r="Q36">
        <v>1</v>
      </c>
      <c r="R36">
        <v>0</v>
      </c>
      <c r="S36" s="5">
        <f t="shared" si="1"/>
        <v>101</v>
      </c>
    </row>
    <row r="37" spans="1:19">
      <c r="A37" s="3"/>
      <c r="B37" s="1" t="s">
        <v>62</v>
      </c>
      <c r="C37">
        <v>9</v>
      </c>
      <c r="D37">
        <v>3</v>
      </c>
      <c r="E37">
        <v>1</v>
      </c>
      <c r="F37">
        <v>0</v>
      </c>
      <c r="G37">
        <v>1</v>
      </c>
      <c r="H37">
        <v>0</v>
      </c>
      <c r="I37">
        <v>2</v>
      </c>
      <c r="J37">
        <v>1</v>
      </c>
      <c r="K37">
        <v>5</v>
      </c>
      <c r="L37">
        <v>1</v>
      </c>
      <c r="M37">
        <v>2</v>
      </c>
      <c r="N37">
        <v>1</v>
      </c>
      <c r="O37">
        <v>0</v>
      </c>
      <c r="P37">
        <v>0</v>
      </c>
      <c r="Q37">
        <v>2</v>
      </c>
      <c r="R37">
        <v>0</v>
      </c>
      <c r="S37" s="2">
        <f t="shared" si="1"/>
        <v>28</v>
      </c>
    </row>
    <row r="38" spans="1:19">
      <c r="A38" s="3">
        <v>44635</v>
      </c>
      <c r="B38" s="1" t="s">
        <v>59</v>
      </c>
      <c r="C38">
        <v>1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 s="2">
        <f t="shared" si="1"/>
        <v>4</v>
      </c>
    </row>
    <row r="39" spans="1:19">
      <c r="A39" s="3"/>
      <c r="B39" s="1" t="s">
        <v>60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2">
        <f t="shared" si="1"/>
        <v>1</v>
      </c>
    </row>
    <row r="40" spans="1:19">
      <c r="A40" s="3"/>
      <c r="B40" s="1" t="s">
        <v>61</v>
      </c>
      <c r="C40">
        <v>31</v>
      </c>
      <c r="D40">
        <v>9</v>
      </c>
      <c r="E40">
        <v>13</v>
      </c>
      <c r="F40">
        <v>3</v>
      </c>
      <c r="G40">
        <v>9</v>
      </c>
      <c r="H40">
        <v>5</v>
      </c>
      <c r="I40">
        <v>5</v>
      </c>
      <c r="J40">
        <v>1</v>
      </c>
      <c r="K40">
        <v>17</v>
      </c>
      <c r="L40">
        <v>7</v>
      </c>
      <c r="M40">
        <v>14</v>
      </c>
      <c r="N40">
        <v>7</v>
      </c>
      <c r="O40">
        <v>7</v>
      </c>
      <c r="P40">
        <v>3</v>
      </c>
      <c r="Q40">
        <v>4</v>
      </c>
      <c r="R40">
        <v>0</v>
      </c>
      <c r="S40" s="5">
        <f t="shared" si="1"/>
        <v>135</v>
      </c>
    </row>
    <row r="41" spans="1:19">
      <c r="A41" s="3"/>
      <c r="B41" s="1" t="s">
        <v>62</v>
      </c>
      <c r="C41">
        <v>9</v>
      </c>
      <c r="D41">
        <v>3</v>
      </c>
      <c r="E41">
        <v>10</v>
      </c>
      <c r="F41">
        <v>1</v>
      </c>
      <c r="G41">
        <v>1</v>
      </c>
      <c r="H41">
        <v>4</v>
      </c>
      <c r="I41">
        <v>1</v>
      </c>
      <c r="J41">
        <v>1</v>
      </c>
      <c r="K41">
        <v>9</v>
      </c>
      <c r="L41">
        <v>4</v>
      </c>
      <c r="M41">
        <v>7</v>
      </c>
      <c r="N41">
        <v>1</v>
      </c>
      <c r="O41">
        <v>4</v>
      </c>
      <c r="P41">
        <v>3</v>
      </c>
      <c r="Q41">
        <v>0</v>
      </c>
      <c r="R41">
        <v>0</v>
      </c>
      <c r="S41" s="2">
        <f t="shared" si="1"/>
        <v>58</v>
      </c>
    </row>
    <row r="42" spans="1:19">
      <c r="A42" s="3">
        <v>44636</v>
      </c>
      <c r="B42" s="1" t="s">
        <v>59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2">
        <f t="shared" si="1"/>
        <v>2</v>
      </c>
    </row>
    <row r="43" spans="1:19">
      <c r="A43" s="3"/>
      <c r="B43" s="1" t="s">
        <v>60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</v>
      </c>
      <c r="N43">
        <v>0</v>
      </c>
      <c r="O43">
        <v>0</v>
      </c>
      <c r="P43">
        <v>0</v>
      </c>
      <c r="Q43">
        <v>0</v>
      </c>
      <c r="R43">
        <v>0</v>
      </c>
      <c r="S43" s="2">
        <f t="shared" si="1"/>
        <v>5</v>
      </c>
    </row>
    <row r="44" spans="1:19">
      <c r="A44" s="3"/>
      <c r="B44" s="1" t="s">
        <v>61</v>
      </c>
      <c r="C44">
        <v>23</v>
      </c>
      <c r="D44">
        <v>2</v>
      </c>
      <c r="E44">
        <v>0</v>
      </c>
      <c r="F44">
        <v>1</v>
      </c>
      <c r="G44">
        <v>0</v>
      </c>
      <c r="H44">
        <v>2</v>
      </c>
      <c r="I44">
        <v>7</v>
      </c>
      <c r="J44">
        <v>0</v>
      </c>
      <c r="K44">
        <v>7</v>
      </c>
      <c r="L44">
        <v>5</v>
      </c>
      <c r="M44">
        <v>15</v>
      </c>
      <c r="N44">
        <v>0</v>
      </c>
      <c r="O44">
        <v>4</v>
      </c>
      <c r="P44">
        <v>1</v>
      </c>
      <c r="Q44">
        <v>2</v>
      </c>
      <c r="R44">
        <v>0</v>
      </c>
      <c r="S44" s="5">
        <f t="shared" si="1"/>
        <v>69</v>
      </c>
    </row>
    <row r="45" spans="1:19">
      <c r="A45" s="3"/>
      <c r="B45" s="1" t="s">
        <v>62</v>
      </c>
      <c r="C45">
        <v>21</v>
      </c>
      <c r="D45">
        <v>6</v>
      </c>
      <c r="E45">
        <v>5</v>
      </c>
      <c r="F45">
        <v>2</v>
      </c>
      <c r="G45">
        <v>3</v>
      </c>
      <c r="H45">
        <v>1</v>
      </c>
      <c r="I45">
        <v>3</v>
      </c>
      <c r="J45">
        <v>2</v>
      </c>
      <c r="K45">
        <v>10</v>
      </c>
      <c r="L45">
        <v>5</v>
      </c>
      <c r="M45">
        <v>22</v>
      </c>
      <c r="N45">
        <v>0</v>
      </c>
      <c r="O45">
        <v>0</v>
      </c>
      <c r="P45">
        <v>0</v>
      </c>
      <c r="Q45">
        <v>0</v>
      </c>
      <c r="R45">
        <v>0</v>
      </c>
      <c r="S45" s="2">
        <f t="shared" si="1"/>
        <v>80</v>
      </c>
    </row>
    <row r="46" spans="1:19">
      <c r="A46" s="3">
        <v>44637</v>
      </c>
      <c r="B46" s="1" t="s">
        <v>59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2">
        <f t="shared" si="1"/>
        <v>2</v>
      </c>
    </row>
    <row r="47" spans="1:19">
      <c r="A47" s="3"/>
      <c r="B47" s="1" t="s">
        <v>60</v>
      </c>
      <c r="C47">
        <v>24</v>
      </c>
      <c r="D47">
        <v>7</v>
      </c>
      <c r="E47">
        <v>8</v>
      </c>
      <c r="F47">
        <v>0</v>
      </c>
      <c r="G47">
        <v>1</v>
      </c>
      <c r="H47">
        <v>1</v>
      </c>
      <c r="I47">
        <v>1</v>
      </c>
      <c r="J47">
        <v>0</v>
      </c>
      <c r="K47">
        <v>3</v>
      </c>
      <c r="L47">
        <v>5</v>
      </c>
      <c r="M47">
        <v>5</v>
      </c>
      <c r="N47">
        <v>0</v>
      </c>
      <c r="O47">
        <v>0</v>
      </c>
      <c r="P47">
        <v>0</v>
      </c>
      <c r="Q47">
        <v>0</v>
      </c>
      <c r="R47">
        <v>0</v>
      </c>
      <c r="S47" s="2">
        <f t="shared" si="1"/>
        <v>55</v>
      </c>
    </row>
    <row r="48" spans="1:19">
      <c r="A48" s="3"/>
      <c r="B48" s="1" t="s">
        <v>61</v>
      </c>
      <c r="C48">
        <v>5</v>
      </c>
      <c r="D48">
        <v>0</v>
      </c>
      <c r="E48">
        <v>9</v>
      </c>
      <c r="F48">
        <v>0</v>
      </c>
      <c r="G48">
        <v>0</v>
      </c>
      <c r="H48">
        <v>3</v>
      </c>
      <c r="I48">
        <v>5</v>
      </c>
      <c r="J48">
        <v>2</v>
      </c>
      <c r="K48">
        <v>64</v>
      </c>
      <c r="L48">
        <v>2</v>
      </c>
      <c r="M48">
        <v>3</v>
      </c>
      <c r="N48">
        <v>0</v>
      </c>
      <c r="O48">
        <v>9</v>
      </c>
      <c r="P48">
        <v>0</v>
      </c>
      <c r="Q48">
        <v>1</v>
      </c>
      <c r="R48">
        <v>0</v>
      </c>
      <c r="S48" s="5">
        <f t="shared" si="1"/>
        <v>103</v>
      </c>
    </row>
    <row r="49" spans="1:19">
      <c r="A49" s="3"/>
      <c r="B49" s="1" t="s">
        <v>62</v>
      </c>
      <c r="C49">
        <v>6</v>
      </c>
      <c r="D49">
        <v>12</v>
      </c>
      <c r="E49">
        <v>19</v>
      </c>
      <c r="F49">
        <v>1</v>
      </c>
      <c r="G49">
        <v>3</v>
      </c>
      <c r="H49">
        <v>3</v>
      </c>
      <c r="I49">
        <v>1</v>
      </c>
      <c r="J49">
        <v>0</v>
      </c>
      <c r="K49">
        <v>14</v>
      </c>
      <c r="L49">
        <v>7</v>
      </c>
      <c r="M49">
        <v>27</v>
      </c>
      <c r="N49">
        <v>1</v>
      </c>
      <c r="O49">
        <v>1</v>
      </c>
      <c r="P49">
        <v>1</v>
      </c>
      <c r="Q49">
        <v>1</v>
      </c>
      <c r="R49">
        <v>3</v>
      </c>
      <c r="S49" s="2">
        <f t="shared" si="1"/>
        <v>100</v>
      </c>
    </row>
    <row r="50" spans="1:19">
      <c r="A50" s="3">
        <v>44638</v>
      </c>
      <c r="B50" s="1" t="s">
        <v>59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 s="2">
        <f t="shared" si="1"/>
        <v>4</v>
      </c>
    </row>
    <row r="51" spans="1:19">
      <c r="A51" s="3"/>
      <c r="B51" s="1" t="s">
        <v>60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 s="2">
        <f t="shared" si="1"/>
        <v>3</v>
      </c>
    </row>
    <row r="52" spans="1:19">
      <c r="A52" s="3"/>
      <c r="B52" s="1" t="s">
        <v>61</v>
      </c>
      <c r="C52">
        <v>36</v>
      </c>
      <c r="D52">
        <v>6</v>
      </c>
      <c r="E52">
        <v>17</v>
      </c>
      <c r="F52">
        <v>2</v>
      </c>
      <c r="G52">
        <v>8</v>
      </c>
      <c r="H52">
        <v>14</v>
      </c>
      <c r="I52">
        <v>12</v>
      </c>
      <c r="J52">
        <v>3</v>
      </c>
      <c r="K52">
        <v>36</v>
      </c>
      <c r="L52">
        <v>17</v>
      </c>
      <c r="M52">
        <v>11</v>
      </c>
      <c r="N52">
        <v>7</v>
      </c>
      <c r="O52">
        <v>7</v>
      </c>
      <c r="P52">
        <v>1</v>
      </c>
      <c r="Q52">
        <v>1</v>
      </c>
      <c r="R52">
        <v>0</v>
      </c>
      <c r="S52" s="5">
        <f t="shared" si="1"/>
        <v>178</v>
      </c>
    </row>
    <row r="53" spans="1:19">
      <c r="A53" s="3"/>
      <c r="B53" s="1" t="s">
        <v>62</v>
      </c>
      <c r="C53">
        <v>29</v>
      </c>
      <c r="D53">
        <v>9</v>
      </c>
      <c r="E53">
        <v>22</v>
      </c>
      <c r="F53">
        <v>5</v>
      </c>
      <c r="G53">
        <v>4</v>
      </c>
      <c r="H53">
        <v>9</v>
      </c>
      <c r="I53">
        <v>7</v>
      </c>
      <c r="J53">
        <v>5</v>
      </c>
      <c r="K53">
        <v>22</v>
      </c>
      <c r="L53">
        <v>9</v>
      </c>
      <c r="M53">
        <v>33</v>
      </c>
      <c r="N53">
        <v>8</v>
      </c>
      <c r="O53">
        <v>5</v>
      </c>
      <c r="P53">
        <v>15</v>
      </c>
      <c r="Q53">
        <v>6</v>
      </c>
      <c r="R53">
        <v>0</v>
      </c>
      <c r="S53" s="2">
        <f t="shared" si="1"/>
        <v>188</v>
      </c>
    </row>
    <row r="54" spans="1:19">
      <c r="A54" s="4">
        <v>44639</v>
      </c>
      <c r="B54" s="1" t="s">
        <v>59</v>
      </c>
      <c r="C54">
        <v>6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s="2">
        <f>SUM(C54:R54)</f>
        <v>9</v>
      </c>
    </row>
    <row r="55" spans="1:19">
      <c r="A55" s="4"/>
      <c r="B55" s="1" t="s">
        <v>60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2">
        <f>SUM(C55:R55)</f>
        <v>2</v>
      </c>
    </row>
    <row r="56" spans="1:19">
      <c r="A56" s="4"/>
      <c r="B56" s="1" t="s">
        <v>61</v>
      </c>
      <c r="C56">
        <v>45</v>
      </c>
      <c r="D56">
        <v>25</v>
      </c>
      <c r="E56">
        <v>20</v>
      </c>
      <c r="F56">
        <v>0</v>
      </c>
      <c r="G56">
        <v>5</v>
      </c>
      <c r="H56">
        <v>17</v>
      </c>
      <c r="I56">
        <v>6</v>
      </c>
      <c r="J56">
        <v>12</v>
      </c>
      <c r="K56">
        <v>1</v>
      </c>
      <c r="L56">
        <v>13</v>
      </c>
      <c r="M56">
        <v>47</v>
      </c>
      <c r="N56">
        <v>3</v>
      </c>
      <c r="O56">
        <v>12</v>
      </c>
      <c r="P56">
        <v>0</v>
      </c>
      <c r="Q56">
        <v>4</v>
      </c>
      <c r="R56">
        <v>22</v>
      </c>
      <c r="S56" s="5">
        <f>SUM(C56:R56)</f>
        <v>232</v>
      </c>
    </row>
    <row r="57" spans="1:19">
      <c r="A57" s="4"/>
      <c r="B57" s="1" t="s">
        <v>62</v>
      </c>
      <c r="C57">
        <v>82</v>
      </c>
      <c r="D57">
        <v>11</v>
      </c>
      <c r="E57">
        <v>41</v>
      </c>
      <c r="F57">
        <v>12</v>
      </c>
      <c r="G57">
        <v>10</v>
      </c>
      <c r="H57">
        <v>8</v>
      </c>
      <c r="I57">
        <v>0</v>
      </c>
      <c r="J57">
        <v>2</v>
      </c>
      <c r="K57">
        <v>48</v>
      </c>
      <c r="L57">
        <v>3</v>
      </c>
      <c r="M57">
        <v>32</v>
      </c>
      <c r="N57">
        <v>0</v>
      </c>
      <c r="O57">
        <v>4</v>
      </c>
      <c r="P57">
        <v>5</v>
      </c>
      <c r="Q57">
        <v>2</v>
      </c>
      <c r="R57">
        <v>0</v>
      </c>
      <c r="S57" s="5">
        <f>SUM(C57:R57)</f>
        <v>260</v>
      </c>
    </row>
    <row r="58" spans="1:19">
      <c r="A58" s="3">
        <v>44640</v>
      </c>
      <c r="B58" s="1" t="s">
        <v>59</v>
      </c>
      <c r="C58">
        <v>1</v>
      </c>
      <c r="D58">
        <v>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18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 s="2">
        <f>SUM(C58:R58)</f>
        <v>22</v>
      </c>
    </row>
    <row r="59" spans="1:19">
      <c r="A59" s="3"/>
      <c r="B59" s="1" t="s">
        <v>60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2">
        <f>SUM(C59:R59)</f>
        <v>2</v>
      </c>
    </row>
    <row r="60" spans="1:23">
      <c r="A60" s="3"/>
      <c r="B60" s="1" t="s">
        <v>61</v>
      </c>
      <c r="C60">
        <v>189</v>
      </c>
      <c r="D60">
        <v>36</v>
      </c>
      <c r="E60">
        <v>39</v>
      </c>
      <c r="F60">
        <v>11</v>
      </c>
      <c r="G60">
        <v>31</v>
      </c>
      <c r="H60">
        <v>17</v>
      </c>
      <c r="I60">
        <v>11</v>
      </c>
      <c r="J60">
        <v>6</v>
      </c>
      <c r="K60">
        <v>218</v>
      </c>
      <c r="L60">
        <v>11</v>
      </c>
      <c r="M60">
        <v>37</v>
      </c>
      <c r="N60">
        <v>11</v>
      </c>
      <c r="O60">
        <v>7</v>
      </c>
      <c r="P60">
        <v>4</v>
      </c>
      <c r="Q60">
        <v>12</v>
      </c>
      <c r="R60">
        <v>12</v>
      </c>
      <c r="S60" s="5">
        <f>SUM(C60:R60)</f>
        <v>652</v>
      </c>
      <c r="V60" s="6"/>
      <c r="W60" s="7"/>
    </row>
    <row r="61" spans="1:23">
      <c r="A61" s="3"/>
      <c r="B61" s="1" t="s">
        <v>62</v>
      </c>
      <c r="C61">
        <v>30</v>
      </c>
      <c r="D61">
        <v>4</v>
      </c>
      <c r="E61">
        <v>6</v>
      </c>
      <c r="F61">
        <v>1</v>
      </c>
      <c r="G61">
        <v>1</v>
      </c>
      <c r="H61">
        <v>1</v>
      </c>
      <c r="I61">
        <v>1</v>
      </c>
      <c r="J61">
        <v>2</v>
      </c>
      <c r="K61">
        <v>29</v>
      </c>
      <c r="L61">
        <v>2</v>
      </c>
      <c r="M61">
        <v>2</v>
      </c>
      <c r="N61">
        <v>0</v>
      </c>
      <c r="O61">
        <v>2</v>
      </c>
      <c r="P61">
        <v>0</v>
      </c>
      <c r="Q61">
        <v>1</v>
      </c>
      <c r="R61">
        <v>0</v>
      </c>
      <c r="S61" s="2">
        <f>SUM(C61:R61)</f>
        <v>82</v>
      </c>
      <c r="V61" s="6"/>
      <c r="W61" s="7"/>
    </row>
    <row r="62" spans="1:23">
      <c r="A62" s="3">
        <v>44641</v>
      </c>
      <c r="B62" s="1" t="s">
        <v>59</v>
      </c>
      <c r="C62">
        <v>6</v>
      </c>
      <c r="D62">
        <v>0</v>
      </c>
      <c r="E62">
        <v>4</v>
      </c>
      <c r="F62">
        <v>0</v>
      </c>
      <c r="G62">
        <v>0</v>
      </c>
      <c r="H62">
        <v>1</v>
      </c>
      <c r="I62">
        <v>0</v>
      </c>
      <c r="J62">
        <v>0</v>
      </c>
      <c r="K62">
        <v>10</v>
      </c>
      <c r="L62">
        <v>0</v>
      </c>
      <c r="M62">
        <v>5</v>
      </c>
      <c r="N62">
        <v>1</v>
      </c>
      <c r="O62">
        <v>1</v>
      </c>
      <c r="P62">
        <v>0</v>
      </c>
      <c r="Q62">
        <v>1</v>
      </c>
      <c r="R62">
        <v>1</v>
      </c>
      <c r="S62" s="2">
        <f>SUM(C62:R62)</f>
        <v>30</v>
      </c>
      <c r="V62" s="6"/>
      <c r="W62" s="7"/>
    </row>
    <row r="63" spans="1:23">
      <c r="A63" s="3"/>
      <c r="B63" s="1" t="s">
        <v>60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 s="2">
        <f>SUM(C63:R63)</f>
        <v>1</v>
      </c>
      <c r="V63" s="6"/>
      <c r="W63" s="7"/>
    </row>
    <row r="64" spans="1:23">
      <c r="A64" s="3"/>
      <c r="B64" s="1" t="s">
        <v>61</v>
      </c>
      <c r="C64">
        <v>122</v>
      </c>
      <c r="D64">
        <v>44</v>
      </c>
      <c r="E64">
        <v>107</v>
      </c>
      <c r="F64">
        <v>23</v>
      </c>
      <c r="G64">
        <v>38</v>
      </c>
      <c r="H64">
        <v>23</v>
      </c>
      <c r="I64">
        <v>23</v>
      </c>
      <c r="J64">
        <v>9</v>
      </c>
      <c r="K64">
        <v>103</v>
      </c>
      <c r="L64">
        <v>61</v>
      </c>
      <c r="M64">
        <v>96</v>
      </c>
      <c r="N64">
        <v>14</v>
      </c>
      <c r="O64">
        <v>30</v>
      </c>
      <c r="P64">
        <v>4</v>
      </c>
      <c r="Q64">
        <v>18</v>
      </c>
      <c r="R64">
        <v>34</v>
      </c>
      <c r="S64" s="2">
        <f>SUM(C64:R64)</f>
        <v>749</v>
      </c>
      <c r="V64" s="6"/>
      <c r="W64" s="7"/>
    </row>
    <row r="65" spans="1:23">
      <c r="A65" s="3"/>
      <c r="B65" s="1" t="s">
        <v>62</v>
      </c>
      <c r="C65">
        <v>41</v>
      </c>
      <c r="D65">
        <v>5</v>
      </c>
      <c r="E65">
        <v>19</v>
      </c>
      <c r="F65">
        <v>3</v>
      </c>
      <c r="G65">
        <v>6</v>
      </c>
      <c r="H65">
        <v>7</v>
      </c>
      <c r="I65">
        <v>0</v>
      </c>
      <c r="J65">
        <v>1</v>
      </c>
      <c r="K65">
        <v>9</v>
      </c>
      <c r="L65">
        <v>6</v>
      </c>
      <c r="M65">
        <v>2</v>
      </c>
      <c r="N65">
        <v>1</v>
      </c>
      <c r="O65">
        <v>8</v>
      </c>
      <c r="P65">
        <v>1</v>
      </c>
      <c r="Q65">
        <v>3</v>
      </c>
      <c r="R65">
        <v>4</v>
      </c>
      <c r="S65" s="2">
        <f>SUM(C65:R65)</f>
        <v>116</v>
      </c>
      <c r="V65" s="6"/>
      <c r="W65" s="7"/>
    </row>
    <row r="66" spans="1:23">
      <c r="A66" s="3">
        <v>44642</v>
      </c>
      <c r="B66" s="1" t="s">
        <v>59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</v>
      </c>
      <c r="N66">
        <v>0</v>
      </c>
      <c r="O66">
        <v>0</v>
      </c>
      <c r="P66">
        <v>0</v>
      </c>
      <c r="Q66">
        <v>0</v>
      </c>
      <c r="R66">
        <v>0</v>
      </c>
      <c r="S66" s="2">
        <f>SUM(C66:R66)</f>
        <v>3</v>
      </c>
      <c r="V66" s="6"/>
      <c r="W66" s="7"/>
    </row>
    <row r="67" spans="1:23">
      <c r="A67" s="3"/>
      <c r="B67" s="1" t="s">
        <v>60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2">
        <f>SUM(C67:R67)</f>
        <v>1</v>
      </c>
      <c r="V67" s="6"/>
      <c r="W67" s="7"/>
    </row>
    <row r="68" spans="1:23">
      <c r="A68" s="3"/>
      <c r="B68" s="1" t="s">
        <v>61</v>
      </c>
      <c r="C68">
        <v>200</v>
      </c>
      <c r="D68">
        <v>57</v>
      </c>
      <c r="E68">
        <v>77</v>
      </c>
      <c r="F68">
        <v>16</v>
      </c>
      <c r="G68">
        <v>25</v>
      </c>
      <c r="H68">
        <v>17</v>
      </c>
      <c r="I68">
        <v>11</v>
      </c>
      <c r="J68">
        <v>2</v>
      </c>
      <c r="K68">
        <v>285</v>
      </c>
      <c r="L68">
        <v>11</v>
      </c>
      <c r="M68">
        <v>105</v>
      </c>
      <c r="N68">
        <v>4</v>
      </c>
      <c r="O68">
        <v>31</v>
      </c>
      <c r="P68">
        <v>19</v>
      </c>
      <c r="Q68">
        <v>7</v>
      </c>
      <c r="R68">
        <v>19</v>
      </c>
      <c r="S68" s="2">
        <f>SUM(C68:R68)</f>
        <v>886</v>
      </c>
      <c r="V68" s="6"/>
      <c r="W68" s="7"/>
    </row>
    <row r="69" spans="1:23">
      <c r="A69" s="3"/>
      <c r="B69" s="1" t="s">
        <v>62</v>
      </c>
      <c r="C69">
        <v>37</v>
      </c>
      <c r="D69">
        <v>2</v>
      </c>
      <c r="E69">
        <v>8</v>
      </c>
      <c r="F69">
        <v>3</v>
      </c>
      <c r="G69">
        <v>3</v>
      </c>
      <c r="H69">
        <v>4</v>
      </c>
      <c r="I69">
        <v>2</v>
      </c>
      <c r="J69">
        <v>1</v>
      </c>
      <c r="K69">
        <v>20</v>
      </c>
      <c r="L69">
        <v>5</v>
      </c>
      <c r="M69">
        <v>4</v>
      </c>
      <c r="N69">
        <v>0</v>
      </c>
      <c r="O69">
        <v>0</v>
      </c>
      <c r="P69">
        <v>1</v>
      </c>
      <c r="Q69">
        <v>1</v>
      </c>
      <c r="R69">
        <v>0</v>
      </c>
      <c r="S69" s="2">
        <f>SUM(C69:R69)</f>
        <v>91</v>
      </c>
      <c r="V69" s="6"/>
      <c r="W69" s="7"/>
    </row>
    <row r="70" spans="1:23">
      <c r="A70" s="3">
        <v>44643</v>
      </c>
      <c r="B70" s="1" t="s">
        <v>59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</v>
      </c>
      <c r="L70">
        <v>0</v>
      </c>
      <c r="M70">
        <v>1</v>
      </c>
      <c r="N70">
        <v>0</v>
      </c>
      <c r="O70">
        <v>0</v>
      </c>
      <c r="P70">
        <v>0</v>
      </c>
      <c r="Q70">
        <v>1</v>
      </c>
      <c r="R70">
        <v>0</v>
      </c>
      <c r="S70" s="2">
        <f>SUM(C70:R70)</f>
        <v>4</v>
      </c>
      <c r="V70" s="6"/>
      <c r="W70" s="7"/>
    </row>
    <row r="71" spans="1:23">
      <c r="A71" s="3"/>
      <c r="B71" s="1" t="s">
        <v>60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2">
        <f t="shared" ref="S71:S101" si="2">SUM(C71:R71)</f>
        <v>0</v>
      </c>
      <c r="V71" s="6"/>
      <c r="W71" s="7"/>
    </row>
    <row r="72" spans="1:23">
      <c r="A72" s="3"/>
      <c r="B72" s="1" t="s">
        <v>61</v>
      </c>
      <c r="C72">
        <v>185</v>
      </c>
      <c r="D72">
        <v>17</v>
      </c>
      <c r="E72">
        <v>99</v>
      </c>
      <c r="F72">
        <v>9</v>
      </c>
      <c r="G72">
        <v>46</v>
      </c>
      <c r="H72">
        <v>30</v>
      </c>
      <c r="I72">
        <v>23</v>
      </c>
      <c r="J72">
        <v>7</v>
      </c>
      <c r="K72">
        <v>235</v>
      </c>
      <c r="L72">
        <v>52</v>
      </c>
      <c r="M72">
        <v>65</v>
      </c>
      <c r="N72">
        <v>5</v>
      </c>
      <c r="O72">
        <v>32</v>
      </c>
      <c r="P72">
        <v>10</v>
      </c>
      <c r="Q72">
        <v>11</v>
      </c>
      <c r="R72">
        <v>52</v>
      </c>
      <c r="S72" s="2">
        <f t="shared" si="2"/>
        <v>878</v>
      </c>
      <c r="V72" s="6"/>
      <c r="W72" s="7"/>
    </row>
    <row r="73" spans="1:23">
      <c r="A73" s="3"/>
      <c r="B73" s="1" t="s">
        <v>62</v>
      </c>
      <c r="C73">
        <v>33</v>
      </c>
      <c r="D73">
        <v>3</v>
      </c>
      <c r="E73">
        <v>7</v>
      </c>
      <c r="F73">
        <v>2</v>
      </c>
      <c r="G73">
        <v>2</v>
      </c>
      <c r="H73">
        <v>4</v>
      </c>
      <c r="I73">
        <v>3</v>
      </c>
      <c r="J73">
        <v>4</v>
      </c>
      <c r="K73">
        <v>19</v>
      </c>
      <c r="L73">
        <v>17</v>
      </c>
      <c r="M73">
        <v>3</v>
      </c>
      <c r="N73">
        <v>0</v>
      </c>
      <c r="O73">
        <v>2</v>
      </c>
      <c r="P73">
        <v>0</v>
      </c>
      <c r="Q73">
        <v>0</v>
      </c>
      <c r="R73">
        <v>2</v>
      </c>
      <c r="S73" s="2">
        <f t="shared" si="2"/>
        <v>101</v>
      </c>
      <c r="V73" s="6"/>
      <c r="W73" s="7"/>
    </row>
    <row r="74" spans="1:23">
      <c r="A74" s="3">
        <v>44644</v>
      </c>
      <c r="B74" s="1" t="s">
        <v>59</v>
      </c>
      <c r="C74">
        <v>11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2">
        <f t="shared" si="2"/>
        <v>12</v>
      </c>
      <c r="V74" s="6"/>
      <c r="W74" s="7"/>
    </row>
    <row r="75" spans="1:23">
      <c r="A75" s="3"/>
      <c r="B75" s="1" t="s">
        <v>60</v>
      </c>
      <c r="C75">
        <v>1</v>
      </c>
      <c r="D75">
        <v>0</v>
      </c>
      <c r="E75">
        <v>2</v>
      </c>
      <c r="F75">
        <v>0</v>
      </c>
      <c r="G75">
        <v>7</v>
      </c>
      <c r="H75">
        <v>2</v>
      </c>
      <c r="I75">
        <v>0</v>
      </c>
      <c r="J75">
        <v>1</v>
      </c>
      <c r="K75">
        <v>0</v>
      </c>
      <c r="L75">
        <v>3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 s="2">
        <f t="shared" si="2"/>
        <v>17</v>
      </c>
      <c r="V75" s="6"/>
      <c r="W75" s="7"/>
    </row>
    <row r="76" spans="1:23">
      <c r="A76" s="3"/>
      <c r="B76" s="1" t="s">
        <v>61</v>
      </c>
      <c r="C76">
        <v>172</v>
      </c>
      <c r="D76">
        <v>86</v>
      </c>
      <c r="E76">
        <v>143</v>
      </c>
      <c r="F76">
        <v>48</v>
      </c>
      <c r="G76">
        <v>58</v>
      </c>
      <c r="H76">
        <v>34</v>
      </c>
      <c r="I76">
        <v>14</v>
      </c>
      <c r="J76">
        <v>17</v>
      </c>
      <c r="K76">
        <v>467</v>
      </c>
      <c r="L76">
        <v>83</v>
      </c>
      <c r="M76">
        <v>127</v>
      </c>
      <c r="N76">
        <v>10</v>
      </c>
      <c r="O76">
        <v>83</v>
      </c>
      <c r="P76">
        <v>13</v>
      </c>
      <c r="Q76">
        <v>18</v>
      </c>
      <c r="R76">
        <v>82</v>
      </c>
      <c r="S76" s="2">
        <f t="shared" si="2"/>
        <v>1455</v>
      </c>
      <c r="V76" s="6"/>
      <c r="W76" s="7"/>
    </row>
    <row r="77" spans="1:23">
      <c r="A77" s="3"/>
      <c r="B77" s="1" t="s">
        <v>62</v>
      </c>
      <c r="C77">
        <v>9</v>
      </c>
      <c r="D77">
        <v>16</v>
      </c>
      <c r="E77">
        <v>22</v>
      </c>
      <c r="F77">
        <v>11</v>
      </c>
      <c r="G77">
        <v>4</v>
      </c>
      <c r="H77">
        <v>2</v>
      </c>
      <c r="I77">
        <v>15</v>
      </c>
      <c r="J77">
        <v>3</v>
      </c>
      <c r="K77">
        <v>23</v>
      </c>
      <c r="L77">
        <v>1</v>
      </c>
      <c r="M77">
        <v>2</v>
      </c>
      <c r="N77">
        <v>2</v>
      </c>
      <c r="O77">
        <v>9</v>
      </c>
      <c r="P77">
        <v>0</v>
      </c>
      <c r="Q77">
        <v>6</v>
      </c>
      <c r="R77">
        <v>0</v>
      </c>
      <c r="S77" s="2">
        <f t="shared" si="2"/>
        <v>125</v>
      </c>
      <c r="V77" s="6"/>
      <c r="W77" s="7"/>
    </row>
    <row r="78" spans="1:23">
      <c r="A78" s="3">
        <v>44645</v>
      </c>
      <c r="B78" s="1" t="s">
        <v>59</v>
      </c>
      <c r="C78">
        <v>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2">
        <f t="shared" si="2"/>
        <v>3</v>
      </c>
      <c r="V78" s="6"/>
      <c r="W78" s="7"/>
    </row>
    <row r="79" spans="1:23">
      <c r="A79" s="3"/>
      <c r="B79" s="1" t="s">
        <v>60</v>
      </c>
      <c r="C79">
        <v>28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2">
        <f t="shared" si="2"/>
        <v>30</v>
      </c>
      <c r="V79" s="6"/>
      <c r="W79" s="7"/>
    </row>
    <row r="80" spans="1:23">
      <c r="A80" s="3"/>
      <c r="B80" s="1" t="s">
        <v>61</v>
      </c>
      <c r="C80">
        <v>1453</v>
      </c>
      <c r="D80">
        <v>12</v>
      </c>
      <c r="E80">
        <v>2</v>
      </c>
      <c r="F80">
        <v>2</v>
      </c>
      <c r="G80">
        <v>2</v>
      </c>
      <c r="H80">
        <v>6</v>
      </c>
      <c r="I80">
        <v>0</v>
      </c>
      <c r="J80">
        <v>11</v>
      </c>
      <c r="K80">
        <v>195</v>
      </c>
      <c r="L80">
        <v>3</v>
      </c>
      <c r="M80">
        <v>19</v>
      </c>
      <c r="N80">
        <v>1</v>
      </c>
      <c r="O80">
        <v>13</v>
      </c>
      <c r="P80">
        <v>13</v>
      </c>
      <c r="Q80">
        <v>0</v>
      </c>
      <c r="R80">
        <v>41</v>
      </c>
      <c r="S80" s="2">
        <f t="shared" si="2"/>
        <v>1773</v>
      </c>
      <c r="V80" s="6"/>
      <c r="W80" s="7"/>
    </row>
    <row r="81" spans="1:23">
      <c r="A81" s="3"/>
      <c r="B81" s="1" t="s">
        <v>62</v>
      </c>
      <c r="C81">
        <v>430</v>
      </c>
      <c r="D81">
        <v>11</v>
      </c>
      <c r="E81">
        <v>0</v>
      </c>
      <c r="F81">
        <v>2</v>
      </c>
      <c r="G81">
        <v>0</v>
      </c>
      <c r="H81">
        <v>2</v>
      </c>
      <c r="I81">
        <v>4</v>
      </c>
      <c r="J81">
        <v>0</v>
      </c>
      <c r="K81">
        <v>7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 s="2">
        <f t="shared" si="2"/>
        <v>458</v>
      </c>
      <c r="V81" s="6"/>
      <c r="W81" s="7"/>
    </row>
    <row r="82" spans="1:23">
      <c r="A82" s="3">
        <v>44646</v>
      </c>
      <c r="B82" s="1" t="s">
        <v>59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  <c r="K82">
        <v>14</v>
      </c>
      <c r="L82">
        <v>1</v>
      </c>
      <c r="M82">
        <v>8</v>
      </c>
      <c r="N82">
        <v>0</v>
      </c>
      <c r="O82">
        <v>0</v>
      </c>
      <c r="P82">
        <v>0</v>
      </c>
      <c r="Q82">
        <v>0</v>
      </c>
      <c r="R82">
        <v>0</v>
      </c>
      <c r="S82" s="2">
        <f t="shared" si="2"/>
        <v>27</v>
      </c>
      <c r="V82" s="6"/>
      <c r="W82" s="7"/>
    </row>
    <row r="83" spans="1:23">
      <c r="A83" s="3"/>
      <c r="B83" s="1" t="s">
        <v>60</v>
      </c>
      <c r="C83">
        <v>1</v>
      </c>
      <c r="D83">
        <v>0</v>
      </c>
      <c r="E83">
        <v>4</v>
      </c>
      <c r="F83">
        <v>2</v>
      </c>
      <c r="G83">
        <v>2</v>
      </c>
      <c r="H83">
        <v>1</v>
      </c>
      <c r="I83">
        <v>0</v>
      </c>
      <c r="J83">
        <v>1</v>
      </c>
      <c r="K83">
        <v>1</v>
      </c>
      <c r="L83">
        <v>5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 s="2">
        <f t="shared" si="2"/>
        <v>18</v>
      </c>
      <c r="V83" s="6"/>
      <c r="W83" s="7"/>
    </row>
    <row r="84" spans="1:23">
      <c r="A84" s="3"/>
      <c r="B84" s="1" t="s">
        <v>61</v>
      </c>
      <c r="C84">
        <v>267</v>
      </c>
      <c r="D84">
        <v>144</v>
      </c>
      <c r="E84">
        <v>291</v>
      </c>
      <c r="F84">
        <v>20</v>
      </c>
      <c r="G84">
        <v>99</v>
      </c>
      <c r="H84">
        <v>53</v>
      </c>
      <c r="I84">
        <v>36</v>
      </c>
      <c r="J84">
        <v>13</v>
      </c>
      <c r="K84">
        <v>885</v>
      </c>
      <c r="L84">
        <v>128</v>
      </c>
      <c r="M84">
        <v>226</v>
      </c>
      <c r="N84">
        <v>4</v>
      </c>
      <c r="O84">
        <v>70</v>
      </c>
      <c r="P84">
        <v>20</v>
      </c>
      <c r="Q84">
        <v>81</v>
      </c>
      <c r="R84">
        <v>26</v>
      </c>
      <c r="S84" s="2">
        <f t="shared" si="2"/>
        <v>2363</v>
      </c>
      <c r="V84" s="6"/>
      <c r="W84" s="7"/>
    </row>
    <row r="85" spans="1:23">
      <c r="A85" s="3"/>
      <c r="B85" s="1" t="s">
        <v>62</v>
      </c>
      <c r="C85">
        <v>55</v>
      </c>
      <c r="D85">
        <v>16</v>
      </c>
      <c r="E85">
        <v>35</v>
      </c>
      <c r="F85">
        <v>7</v>
      </c>
      <c r="G85">
        <v>6</v>
      </c>
      <c r="H85">
        <v>15</v>
      </c>
      <c r="I85">
        <v>13</v>
      </c>
      <c r="J85">
        <v>8</v>
      </c>
      <c r="K85">
        <v>72</v>
      </c>
      <c r="L85">
        <v>19</v>
      </c>
      <c r="M85">
        <v>7</v>
      </c>
      <c r="N85">
        <v>0</v>
      </c>
      <c r="O85">
        <v>9</v>
      </c>
      <c r="P85">
        <v>2</v>
      </c>
      <c r="Q85">
        <v>3</v>
      </c>
      <c r="R85">
        <v>1</v>
      </c>
      <c r="S85" s="2">
        <f t="shared" si="2"/>
        <v>268</v>
      </c>
      <c r="V85" s="6"/>
      <c r="W85" s="7"/>
    </row>
    <row r="86" spans="1:23">
      <c r="A86" s="11">
        <v>44647</v>
      </c>
      <c r="B86" s="1" t="s">
        <v>59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2">
        <f t="shared" si="2"/>
        <v>0</v>
      </c>
      <c r="V86" s="6"/>
      <c r="W86" s="7"/>
    </row>
    <row r="87" spans="1:23">
      <c r="A87" s="11"/>
      <c r="B87" s="1" t="s">
        <v>60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2">
        <f t="shared" si="2"/>
        <v>0</v>
      </c>
      <c r="V87" s="6"/>
      <c r="W87" s="7"/>
    </row>
    <row r="88" spans="1:23">
      <c r="A88" s="11"/>
      <c r="B88" s="1" t="s">
        <v>61</v>
      </c>
      <c r="C88">
        <v>1003</v>
      </c>
      <c r="D88">
        <v>49</v>
      </c>
      <c r="E88">
        <v>218</v>
      </c>
      <c r="F88">
        <v>41</v>
      </c>
      <c r="G88">
        <v>61</v>
      </c>
      <c r="H88">
        <v>49</v>
      </c>
      <c r="I88">
        <v>22</v>
      </c>
      <c r="J88">
        <v>26</v>
      </c>
      <c r="K88">
        <v>559</v>
      </c>
      <c r="L88">
        <v>74</v>
      </c>
      <c r="M88">
        <v>236</v>
      </c>
      <c r="N88">
        <v>10</v>
      </c>
      <c r="O88">
        <v>174</v>
      </c>
      <c r="P88">
        <v>35</v>
      </c>
      <c r="Q88">
        <v>40</v>
      </c>
      <c r="R88">
        <v>236</v>
      </c>
      <c r="S88" s="2">
        <f t="shared" si="2"/>
        <v>2833</v>
      </c>
      <c r="V88" s="6"/>
      <c r="W88" s="7"/>
    </row>
    <row r="89" spans="1:23">
      <c r="A89" s="11"/>
      <c r="B89" s="1" t="s">
        <v>62</v>
      </c>
      <c r="C89">
        <v>422</v>
      </c>
      <c r="D89">
        <v>6</v>
      </c>
      <c r="E89">
        <v>53</v>
      </c>
      <c r="F89">
        <v>4</v>
      </c>
      <c r="G89">
        <v>4</v>
      </c>
      <c r="H89">
        <v>17</v>
      </c>
      <c r="I89">
        <v>4</v>
      </c>
      <c r="J89">
        <v>9</v>
      </c>
      <c r="K89">
        <v>40</v>
      </c>
      <c r="L89">
        <v>15</v>
      </c>
      <c r="M89">
        <v>12</v>
      </c>
      <c r="N89">
        <v>3</v>
      </c>
      <c r="O89">
        <v>15</v>
      </c>
      <c r="P89">
        <v>8</v>
      </c>
      <c r="Q89">
        <v>5</v>
      </c>
      <c r="R89">
        <v>0</v>
      </c>
      <c r="S89" s="2">
        <f t="shared" si="2"/>
        <v>617</v>
      </c>
      <c r="V89" s="6"/>
      <c r="W89" s="7"/>
    </row>
    <row r="90" spans="1:23">
      <c r="A90" s="11">
        <v>44648</v>
      </c>
      <c r="B90" s="1" t="s">
        <v>59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2">
        <f t="shared" si="2"/>
        <v>0</v>
      </c>
      <c r="V90" s="6"/>
      <c r="W90" s="7"/>
    </row>
    <row r="91" spans="1:23">
      <c r="A91" s="11"/>
      <c r="B91" s="1" t="s">
        <v>60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2">
        <f t="shared" si="2"/>
        <v>0</v>
      </c>
      <c r="V91" s="6"/>
      <c r="W91" s="7"/>
    </row>
    <row r="92" spans="1:23">
      <c r="A92" s="11"/>
      <c r="B92" s="1" t="s">
        <v>61</v>
      </c>
      <c r="C92">
        <v>2100</v>
      </c>
      <c r="D92">
        <v>266</v>
      </c>
      <c r="E92">
        <v>60</v>
      </c>
      <c r="F92">
        <v>99</v>
      </c>
      <c r="G92">
        <v>90</v>
      </c>
      <c r="H92">
        <v>53</v>
      </c>
      <c r="I92">
        <v>1</v>
      </c>
      <c r="J92">
        <v>41</v>
      </c>
      <c r="K92">
        <v>335</v>
      </c>
      <c r="L92">
        <v>291</v>
      </c>
      <c r="M92">
        <v>172</v>
      </c>
      <c r="N92">
        <v>17</v>
      </c>
      <c r="O92">
        <v>81</v>
      </c>
      <c r="P92">
        <v>51</v>
      </c>
      <c r="Q92">
        <v>100</v>
      </c>
      <c r="R92">
        <v>67</v>
      </c>
      <c r="S92" s="2">
        <f t="shared" si="2"/>
        <v>3824</v>
      </c>
      <c r="V92" s="6"/>
      <c r="W92" s="7"/>
    </row>
    <row r="93" spans="1:23">
      <c r="A93" s="11"/>
      <c r="B93" s="1" t="s">
        <v>62</v>
      </c>
      <c r="C93">
        <v>367</v>
      </c>
      <c r="D93">
        <v>16</v>
      </c>
      <c r="E93">
        <v>25</v>
      </c>
      <c r="F93">
        <v>9</v>
      </c>
      <c r="G93">
        <v>4</v>
      </c>
      <c r="H93">
        <v>25</v>
      </c>
      <c r="I93">
        <v>3</v>
      </c>
      <c r="J93">
        <v>6</v>
      </c>
      <c r="K93">
        <v>26</v>
      </c>
      <c r="L93">
        <v>12</v>
      </c>
      <c r="M93">
        <v>35</v>
      </c>
      <c r="N93">
        <v>1</v>
      </c>
      <c r="O93">
        <v>9</v>
      </c>
      <c r="P93">
        <v>4</v>
      </c>
      <c r="Q93">
        <v>15</v>
      </c>
      <c r="R93">
        <v>0</v>
      </c>
      <c r="S93" s="2">
        <f t="shared" si="2"/>
        <v>557</v>
      </c>
      <c r="V93" s="6"/>
      <c r="W93" s="7"/>
    </row>
    <row r="94" spans="1:23">
      <c r="A94" s="11">
        <v>44649</v>
      </c>
      <c r="B94" s="1" t="s">
        <v>59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2">
        <f t="shared" si="2"/>
        <v>0</v>
      </c>
      <c r="V94" s="6"/>
      <c r="W94" s="7"/>
    </row>
    <row r="95" spans="1:23">
      <c r="A95" s="11"/>
      <c r="B95" s="1" t="s">
        <v>60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2">
        <f t="shared" si="2"/>
        <v>0</v>
      </c>
      <c r="V95" s="6"/>
      <c r="W95" s="7"/>
    </row>
    <row r="96" spans="1:23">
      <c r="A96" s="11"/>
      <c r="B96" s="1" t="s">
        <v>61</v>
      </c>
      <c r="C96">
        <v>1822</v>
      </c>
      <c r="D96">
        <v>57</v>
      </c>
      <c r="E96">
        <v>968</v>
      </c>
      <c r="F96">
        <v>27</v>
      </c>
      <c r="G96">
        <v>156</v>
      </c>
      <c r="H96">
        <v>99</v>
      </c>
      <c r="I96">
        <v>49</v>
      </c>
      <c r="J96">
        <v>88</v>
      </c>
      <c r="K96">
        <v>914</v>
      </c>
      <c r="L96">
        <v>270</v>
      </c>
      <c r="M96">
        <v>233</v>
      </c>
      <c r="N96">
        <v>23</v>
      </c>
      <c r="O96">
        <v>210</v>
      </c>
      <c r="P96">
        <v>85</v>
      </c>
      <c r="Q96">
        <v>77</v>
      </c>
      <c r="R96">
        <v>53</v>
      </c>
      <c r="S96" s="2">
        <f t="shared" si="2"/>
        <v>5131</v>
      </c>
      <c r="V96" s="6"/>
      <c r="W96" s="7"/>
    </row>
    <row r="97" spans="1:23">
      <c r="A97" s="11"/>
      <c r="B97" s="1" t="s">
        <v>62</v>
      </c>
      <c r="C97">
        <v>192</v>
      </c>
      <c r="D97">
        <v>47</v>
      </c>
      <c r="E97">
        <v>98</v>
      </c>
      <c r="F97">
        <v>0</v>
      </c>
      <c r="G97">
        <v>11</v>
      </c>
      <c r="H97">
        <v>8</v>
      </c>
      <c r="I97">
        <v>17</v>
      </c>
      <c r="J97">
        <v>8</v>
      </c>
      <c r="K97">
        <v>45</v>
      </c>
      <c r="L97">
        <v>60</v>
      </c>
      <c r="M97">
        <v>13</v>
      </c>
      <c r="N97">
        <v>1</v>
      </c>
      <c r="O97">
        <v>4</v>
      </c>
      <c r="P97">
        <v>2</v>
      </c>
      <c r="Q97">
        <v>18</v>
      </c>
      <c r="R97">
        <v>1</v>
      </c>
      <c r="S97" s="2">
        <f t="shared" si="2"/>
        <v>525</v>
      </c>
      <c r="V97" s="6"/>
      <c r="W97" s="7"/>
    </row>
    <row r="98" spans="1:23">
      <c r="A98" s="11">
        <v>44650</v>
      </c>
      <c r="B98" s="1" t="s">
        <v>59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2">
        <f t="shared" si="2"/>
        <v>0</v>
      </c>
      <c r="V98" s="6"/>
      <c r="W98" s="7"/>
    </row>
    <row r="99" spans="1:23">
      <c r="A99" s="11"/>
      <c r="B99" s="1" t="s">
        <v>60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2">
        <f t="shared" si="2"/>
        <v>0</v>
      </c>
      <c r="V99" s="6"/>
      <c r="W99" s="7"/>
    </row>
    <row r="100" spans="1:23">
      <c r="A100" s="11"/>
      <c r="B100" s="1" t="s">
        <v>61</v>
      </c>
      <c r="C100">
        <v>1660</v>
      </c>
      <c r="D100">
        <v>275</v>
      </c>
      <c r="E100">
        <v>294</v>
      </c>
      <c r="F100">
        <v>108</v>
      </c>
      <c r="G100">
        <v>78</v>
      </c>
      <c r="H100">
        <v>111</v>
      </c>
      <c r="I100">
        <v>29</v>
      </c>
      <c r="J100">
        <v>91</v>
      </c>
      <c r="K100">
        <v>680</v>
      </c>
      <c r="L100">
        <v>485</v>
      </c>
      <c r="M100">
        <v>108</v>
      </c>
      <c r="N100">
        <v>30</v>
      </c>
      <c r="O100">
        <v>211</v>
      </c>
      <c r="P100">
        <v>63</v>
      </c>
      <c r="Q100">
        <v>63</v>
      </c>
      <c r="R100">
        <v>191</v>
      </c>
      <c r="S100" s="2">
        <f t="shared" si="2"/>
        <v>4477</v>
      </c>
      <c r="V100" s="6"/>
      <c r="W100" s="7"/>
    </row>
    <row r="101" spans="1:23">
      <c r="A101" s="11"/>
      <c r="B101" s="1" t="s">
        <v>62</v>
      </c>
      <c r="C101">
        <v>298</v>
      </c>
      <c r="D101">
        <v>70</v>
      </c>
      <c r="E101">
        <v>95</v>
      </c>
      <c r="F101">
        <v>12</v>
      </c>
      <c r="G101">
        <v>16</v>
      </c>
      <c r="H101">
        <v>29</v>
      </c>
      <c r="I101">
        <v>54</v>
      </c>
      <c r="J101">
        <v>6</v>
      </c>
      <c r="K101">
        <v>81</v>
      </c>
      <c r="L101">
        <v>18</v>
      </c>
      <c r="M101">
        <v>41</v>
      </c>
      <c r="N101">
        <v>3</v>
      </c>
      <c r="O101">
        <v>27</v>
      </c>
      <c r="P101">
        <v>9</v>
      </c>
      <c r="Q101">
        <v>60</v>
      </c>
      <c r="R101">
        <v>2</v>
      </c>
      <c r="S101" s="2">
        <f t="shared" si="2"/>
        <v>821</v>
      </c>
      <c r="V101" s="6"/>
      <c r="W101" s="7"/>
    </row>
    <row r="102" spans="1:23">
      <c r="A102" s="11">
        <v>44651</v>
      </c>
      <c r="B102" s="1" t="s">
        <v>59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2">
        <f t="shared" ref="S102:S133" si="3">SUM(C102:R102)</f>
        <v>0</v>
      </c>
      <c r="V102" s="6"/>
      <c r="W102" s="7"/>
    </row>
    <row r="103" spans="1:23">
      <c r="A103" s="11"/>
      <c r="B103" s="1" t="s">
        <v>60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2">
        <f t="shared" si="3"/>
        <v>0</v>
      </c>
      <c r="V103" s="6"/>
      <c r="W103" s="7"/>
    </row>
    <row r="104" spans="1:23">
      <c r="A104" s="11"/>
      <c r="B104" s="1" t="s">
        <v>61</v>
      </c>
      <c r="C104">
        <v>2080</v>
      </c>
      <c r="D104">
        <v>92</v>
      </c>
      <c r="E104">
        <v>184</v>
      </c>
      <c r="F104">
        <v>179</v>
      </c>
      <c r="G104">
        <v>147</v>
      </c>
      <c r="H104">
        <v>5</v>
      </c>
      <c r="I104">
        <v>96</v>
      </c>
      <c r="J104">
        <v>156</v>
      </c>
      <c r="K104">
        <v>273</v>
      </c>
      <c r="L104">
        <v>5</v>
      </c>
      <c r="M104">
        <v>36</v>
      </c>
      <c r="N104">
        <v>38</v>
      </c>
      <c r="O104">
        <v>146</v>
      </c>
      <c r="P104">
        <v>73</v>
      </c>
      <c r="Q104">
        <v>173</v>
      </c>
      <c r="R104">
        <v>27</v>
      </c>
      <c r="S104" s="2">
        <f t="shared" si="3"/>
        <v>3710</v>
      </c>
      <c r="V104" s="6"/>
      <c r="W104" s="7"/>
    </row>
    <row r="105" spans="1:19">
      <c r="A105" s="11"/>
      <c r="B105" s="1" t="s">
        <v>62</v>
      </c>
      <c r="C105">
        <v>147</v>
      </c>
      <c r="D105">
        <v>22</v>
      </c>
      <c r="E105">
        <v>22</v>
      </c>
      <c r="F105">
        <v>34</v>
      </c>
      <c r="G105">
        <v>13</v>
      </c>
      <c r="H105">
        <v>4</v>
      </c>
      <c r="I105">
        <v>24</v>
      </c>
      <c r="J105">
        <v>13</v>
      </c>
      <c r="K105">
        <v>60</v>
      </c>
      <c r="L105">
        <v>8</v>
      </c>
      <c r="M105">
        <v>11</v>
      </c>
      <c r="N105">
        <v>1</v>
      </c>
      <c r="O105">
        <v>33</v>
      </c>
      <c r="P105">
        <v>21</v>
      </c>
      <c r="Q105">
        <v>5</v>
      </c>
      <c r="R105">
        <v>16</v>
      </c>
      <c r="S105" s="2">
        <f t="shared" si="3"/>
        <v>434</v>
      </c>
    </row>
    <row r="106" spans="1:19">
      <c r="A106" s="11">
        <v>44652</v>
      </c>
      <c r="B106" s="1" t="s">
        <v>59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2">
        <f t="shared" si="3"/>
        <v>0</v>
      </c>
    </row>
    <row r="107" spans="1:19">
      <c r="A107" s="11"/>
      <c r="B107" s="1" t="s">
        <v>60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2">
        <f t="shared" si="3"/>
        <v>0</v>
      </c>
    </row>
    <row r="108" spans="1:19">
      <c r="A108" s="11"/>
      <c r="B108" s="1" t="s">
        <v>61</v>
      </c>
      <c r="C108">
        <v>2426</v>
      </c>
      <c r="D108">
        <v>238</v>
      </c>
      <c r="E108">
        <v>385</v>
      </c>
      <c r="F108">
        <v>32</v>
      </c>
      <c r="G108">
        <v>147</v>
      </c>
      <c r="H108">
        <v>198</v>
      </c>
      <c r="I108">
        <v>43</v>
      </c>
      <c r="J108">
        <v>106</v>
      </c>
      <c r="K108">
        <v>833</v>
      </c>
      <c r="L108">
        <v>16</v>
      </c>
      <c r="M108">
        <v>164</v>
      </c>
      <c r="N108">
        <v>46</v>
      </c>
      <c r="O108">
        <v>453</v>
      </c>
      <c r="P108">
        <v>76</v>
      </c>
      <c r="Q108">
        <v>156</v>
      </c>
      <c r="R108">
        <v>83</v>
      </c>
      <c r="S108" s="2">
        <f t="shared" si="3"/>
        <v>5402</v>
      </c>
    </row>
    <row r="109" spans="1:19">
      <c r="A109" s="11"/>
      <c r="B109" s="1" t="s">
        <v>62</v>
      </c>
      <c r="C109">
        <v>79</v>
      </c>
      <c r="D109">
        <v>17</v>
      </c>
      <c r="E109">
        <v>217</v>
      </c>
      <c r="F109">
        <v>5</v>
      </c>
      <c r="G109">
        <v>31</v>
      </c>
      <c r="H109">
        <v>34</v>
      </c>
      <c r="I109">
        <v>15</v>
      </c>
      <c r="J109">
        <v>17</v>
      </c>
      <c r="K109">
        <v>153</v>
      </c>
      <c r="L109">
        <v>19</v>
      </c>
      <c r="M109">
        <v>27</v>
      </c>
      <c r="N109">
        <v>0</v>
      </c>
      <c r="O109">
        <v>21</v>
      </c>
      <c r="P109">
        <v>11</v>
      </c>
      <c r="Q109">
        <v>3</v>
      </c>
      <c r="R109">
        <v>0</v>
      </c>
      <c r="S109" s="2">
        <f t="shared" si="3"/>
        <v>649</v>
      </c>
    </row>
    <row r="110" spans="1:19">
      <c r="A110" s="11">
        <v>44653</v>
      </c>
      <c r="B110" s="1" t="s">
        <v>59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2">
        <f t="shared" si="3"/>
        <v>0</v>
      </c>
    </row>
    <row r="111" spans="1:19">
      <c r="A111" s="11"/>
      <c r="B111" s="1" t="s">
        <v>60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2">
        <f t="shared" si="3"/>
        <v>0</v>
      </c>
    </row>
    <row r="112" spans="1:19">
      <c r="A112" s="11"/>
      <c r="B112" s="1" t="s">
        <v>61</v>
      </c>
      <c r="C112">
        <v>1825</v>
      </c>
      <c r="D112">
        <v>485</v>
      </c>
      <c r="E112">
        <v>744</v>
      </c>
      <c r="F112">
        <v>81</v>
      </c>
      <c r="G112">
        <v>261</v>
      </c>
      <c r="H112">
        <v>290</v>
      </c>
      <c r="I112">
        <v>174</v>
      </c>
      <c r="J112">
        <v>233</v>
      </c>
      <c r="K112">
        <v>692</v>
      </c>
      <c r="L112">
        <v>396</v>
      </c>
      <c r="M112">
        <v>536</v>
      </c>
      <c r="N112">
        <v>60</v>
      </c>
      <c r="O112">
        <v>548</v>
      </c>
      <c r="P112">
        <v>192</v>
      </c>
      <c r="Q112">
        <v>146</v>
      </c>
      <c r="R112">
        <v>110</v>
      </c>
      <c r="S112" s="2">
        <f t="shared" si="3"/>
        <v>6773</v>
      </c>
    </row>
    <row r="113" spans="1:19">
      <c r="A113" s="11"/>
      <c r="B113" s="1" t="s">
        <v>62</v>
      </c>
      <c r="C113">
        <v>105</v>
      </c>
      <c r="D113">
        <v>147</v>
      </c>
      <c r="E113">
        <v>254</v>
      </c>
      <c r="F113">
        <v>12</v>
      </c>
      <c r="G113">
        <v>37</v>
      </c>
      <c r="H113">
        <v>59</v>
      </c>
      <c r="I113">
        <v>138</v>
      </c>
      <c r="J113">
        <v>22</v>
      </c>
      <c r="K113">
        <v>82</v>
      </c>
      <c r="L113">
        <v>54</v>
      </c>
      <c r="M113">
        <v>55</v>
      </c>
      <c r="N113">
        <v>0</v>
      </c>
      <c r="O113">
        <v>11</v>
      </c>
      <c r="P113">
        <v>36</v>
      </c>
      <c r="Q113">
        <v>3</v>
      </c>
      <c r="R113">
        <v>0</v>
      </c>
      <c r="S113" s="2">
        <f t="shared" si="3"/>
        <v>1015</v>
      </c>
    </row>
    <row r="114" spans="1:19">
      <c r="A114" s="11">
        <v>44654</v>
      </c>
      <c r="B114" s="1" t="s">
        <v>59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2">
        <f t="shared" si="3"/>
        <v>0</v>
      </c>
    </row>
    <row r="115" spans="1:19">
      <c r="A115" s="11"/>
      <c r="B115" s="1" t="s">
        <v>60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2">
        <f t="shared" si="3"/>
        <v>0</v>
      </c>
    </row>
    <row r="116" spans="1:19">
      <c r="A116" s="11"/>
      <c r="B116" s="1" t="s">
        <v>61</v>
      </c>
      <c r="C116">
        <v>3308</v>
      </c>
      <c r="D116">
        <v>773</v>
      </c>
      <c r="E116">
        <v>393</v>
      </c>
      <c r="F116">
        <v>84</v>
      </c>
      <c r="G116">
        <v>264</v>
      </c>
      <c r="H116">
        <v>243</v>
      </c>
      <c r="I116">
        <v>157</v>
      </c>
      <c r="J116">
        <v>314</v>
      </c>
      <c r="K116">
        <v>812</v>
      </c>
      <c r="L116">
        <v>371</v>
      </c>
      <c r="M116">
        <v>383</v>
      </c>
      <c r="N116">
        <v>92</v>
      </c>
      <c r="O116">
        <v>234</v>
      </c>
      <c r="P116">
        <v>224</v>
      </c>
      <c r="Q116">
        <v>105</v>
      </c>
      <c r="R116">
        <v>163</v>
      </c>
      <c r="S116" s="2">
        <f t="shared" si="3"/>
        <v>7920</v>
      </c>
    </row>
    <row r="117" spans="1:19">
      <c r="A117" s="11"/>
      <c r="B117" s="1" t="s">
        <v>62</v>
      </c>
      <c r="C117">
        <v>206</v>
      </c>
      <c r="D117">
        <v>37</v>
      </c>
      <c r="E117">
        <v>72</v>
      </c>
      <c r="F117">
        <v>6</v>
      </c>
      <c r="G117">
        <v>45</v>
      </c>
      <c r="H117">
        <v>57</v>
      </c>
      <c r="I117">
        <v>20</v>
      </c>
      <c r="J117">
        <v>30</v>
      </c>
      <c r="K117">
        <v>60</v>
      </c>
      <c r="L117">
        <v>64</v>
      </c>
      <c r="M117">
        <v>18</v>
      </c>
      <c r="N117">
        <v>7</v>
      </c>
      <c r="O117">
        <v>23</v>
      </c>
      <c r="P117">
        <v>5</v>
      </c>
      <c r="Q117">
        <v>10</v>
      </c>
      <c r="R117">
        <v>1</v>
      </c>
      <c r="S117" s="2">
        <f t="shared" si="3"/>
        <v>661</v>
      </c>
    </row>
    <row r="118" spans="1:19">
      <c r="A118" s="11">
        <v>44655</v>
      </c>
      <c r="B118" s="1" t="s">
        <v>59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2">
        <f t="shared" si="3"/>
        <v>0</v>
      </c>
    </row>
    <row r="119" spans="1:19">
      <c r="A119" s="11"/>
      <c r="B119" s="1" t="s">
        <v>60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2">
        <f t="shared" si="3"/>
        <v>0</v>
      </c>
    </row>
    <row r="120" spans="1:19">
      <c r="A120" s="11"/>
      <c r="B120" s="1" t="s">
        <v>61</v>
      </c>
      <c r="C120">
        <v>6518</v>
      </c>
      <c r="D120">
        <v>933</v>
      </c>
      <c r="E120">
        <v>1193</v>
      </c>
      <c r="F120">
        <v>30</v>
      </c>
      <c r="G120">
        <v>44</v>
      </c>
      <c r="H120">
        <v>240</v>
      </c>
      <c r="I120">
        <v>594</v>
      </c>
      <c r="J120">
        <v>200</v>
      </c>
      <c r="K120">
        <v>1339</v>
      </c>
      <c r="L120">
        <v>262</v>
      </c>
      <c r="M120">
        <v>229</v>
      </c>
      <c r="N120">
        <v>50</v>
      </c>
      <c r="O120">
        <v>544</v>
      </c>
      <c r="P120">
        <v>309</v>
      </c>
      <c r="Q120">
        <v>60</v>
      </c>
      <c r="R120">
        <v>47</v>
      </c>
      <c r="S120" s="2">
        <f t="shared" si="3"/>
        <v>12592</v>
      </c>
    </row>
    <row r="121" spans="1:19">
      <c r="A121" s="11"/>
      <c r="B121" s="1" t="s">
        <v>62</v>
      </c>
      <c r="C121">
        <v>348</v>
      </c>
      <c r="D121">
        <v>29</v>
      </c>
      <c r="E121">
        <v>28</v>
      </c>
      <c r="F121">
        <v>2</v>
      </c>
      <c r="G121">
        <v>5</v>
      </c>
      <c r="H121">
        <v>10</v>
      </c>
      <c r="I121">
        <v>9</v>
      </c>
      <c r="J121">
        <v>10</v>
      </c>
      <c r="K121">
        <v>31</v>
      </c>
      <c r="L121">
        <v>2</v>
      </c>
      <c r="M121">
        <v>4</v>
      </c>
      <c r="N121">
        <v>1</v>
      </c>
      <c r="O121">
        <v>9</v>
      </c>
      <c r="P121">
        <v>4</v>
      </c>
      <c r="Q121">
        <v>2</v>
      </c>
      <c r="R121">
        <v>0</v>
      </c>
      <c r="S121" s="2">
        <f t="shared" si="3"/>
        <v>494</v>
      </c>
    </row>
    <row r="122" spans="1:19">
      <c r="A122" s="11">
        <v>44656</v>
      </c>
      <c r="B122" s="1" t="s">
        <v>59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2">
        <f t="shared" si="3"/>
        <v>0</v>
      </c>
    </row>
    <row r="123" spans="1:19">
      <c r="A123" s="11"/>
      <c r="B123" s="1" t="s">
        <v>60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2">
        <f t="shared" si="3"/>
        <v>0</v>
      </c>
    </row>
    <row r="124" spans="1:19">
      <c r="A124" s="11"/>
      <c r="B124" s="1" t="s">
        <v>61</v>
      </c>
      <c r="C124">
        <v>7752</v>
      </c>
      <c r="D124">
        <v>607</v>
      </c>
      <c r="E124">
        <v>827</v>
      </c>
      <c r="F124">
        <v>73</v>
      </c>
      <c r="G124">
        <v>273</v>
      </c>
      <c r="H124">
        <v>467</v>
      </c>
      <c r="I124">
        <v>393</v>
      </c>
      <c r="J124">
        <v>586</v>
      </c>
      <c r="K124">
        <v>2863</v>
      </c>
      <c r="L124">
        <v>533</v>
      </c>
      <c r="M124">
        <v>466</v>
      </c>
      <c r="N124">
        <v>76</v>
      </c>
      <c r="O124">
        <v>750</v>
      </c>
      <c r="P124">
        <v>376</v>
      </c>
      <c r="Q124">
        <v>138</v>
      </c>
      <c r="R124">
        <v>76</v>
      </c>
      <c r="S124" s="2">
        <f t="shared" si="3"/>
        <v>16256</v>
      </c>
    </row>
    <row r="125" spans="1:19">
      <c r="A125" s="11"/>
      <c r="B125" s="1" t="s">
        <v>62</v>
      </c>
      <c r="C125">
        <v>231</v>
      </c>
      <c r="D125">
        <v>35</v>
      </c>
      <c r="E125">
        <v>70</v>
      </c>
      <c r="F125">
        <v>5</v>
      </c>
      <c r="G125">
        <v>17</v>
      </c>
      <c r="H125">
        <v>9</v>
      </c>
      <c r="I125">
        <v>9</v>
      </c>
      <c r="J125">
        <v>26</v>
      </c>
      <c r="K125">
        <v>51</v>
      </c>
      <c r="L125">
        <v>14</v>
      </c>
      <c r="M125">
        <v>4</v>
      </c>
      <c r="N125">
        <v>0</v>
      </c>
      <c r="O125">
        <v>32</v>
      </c>
      <c r="P125">
        <v>2</v>
      </c>
      <c r="Q125">
        <v>4</v>
      </c>
      <c r="R125">
        <v>1</v>
      </c>
      <c r="S125" s="2">
        <f t="shared" si="3"/>
        <v>510</v>
      </c>
    </row>
    <row r="126" spans="1:19">
      <c r="A126" s="11">
        <v>44657</v>
      </c>
      <c r="B126" s="1" t="s">
        <v>59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2">
        <f t="shared" si="3"/>
        <v>0</v>
      </c>
    </row>
    <row r="127" spans="1:19">
      <c r="A127" s="11"/>
      <c r="B127" s="1" t="s">
        <v>60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2">
        <f t="shared" si="3"/>
        <v>0</v>
      </c>
    </row>
    <row r="128" spans="1:19">
      <c r="A128" s="11"/>
      <c r="B128" s="1" t="s">
        <v>61</v>
      </c>
      <c r="C128">
        <v>7955</v>
      </c>
      <c r="D128">
        <v>996</v>
      </c>
      <c r="E128">
        <v>1059</v>
      </c>
      <c r="F128">
        <v>305</v>
      </c>
      <c r="G128">
        <v>501</v>
      </c>
      <c r="H128">
        <v>990</v>
      </c>
      <c r="I128">
        <v>613</v>
      </c>
      <c r="J128">
        <v>598</v>
      </c>
      <c r="K128">
        <v>2354</v>
      </c>
      <c r="L128">
        <v>634</v>
      </c>
      <c r="M128">
        <v>1375</v>
      </c>
      <c r="N128">
        <v>74</v>
      </c>
      <c r="O128">
        <v>775</v>
      </c>
      <c r="P128">
        <v>464</v>
      </c>
      <c r="Q128">
        <v>272</v>
      </c>
      <c r="R128">
        <v>62</v>
      </c>
      <c r="S128" s="2">
        <f t="shared" si="3"/>
        <v>19027</v>
      </c>
    </row>
    <row r="129" spans="1:19">
      <c r="A129" s="11"/>
      <c r="B129" s="1" t="s">
        <v>62</v>
      </c>
      <c r="C129">
        <v>351</v>
      </c>
      <c r="D129">
        <v>39</v>
      </c>
      <c r="E129">
        <v>29</v>
      </c>
      <c r="F129">
        <v>14</v>
      </c>
      <c r="G129">
        <v>17</v>
      </c>
      <c r="H129">
        <v>16</v>
      </c>
      <c r="I129">
        <v>54</v>
      </c>
      <c r="J129">
        <v>20</v>
      </c>
      <c r="K129">
        <v>34</v>
      </c>
      <c r="L129">
        <v>17</v>
      </c>
      <c r="M129">
        <v>27</v>
      </c>
      <c r="N129">
        <v>2</v>
      </c>
      <c r="O129">
        <v>4</v>
      </c>
      <c r="P129">
        <v>2</v>
      </c>
      <c r="Q129">
        <v>6</v>
      </c>
      <c r="R129">
        <v>1</v>
      </c>
      <c r="S129" s="2">
        <f t="shared" si="3"/>
        <v>633</v>
      </c>
    </row>
    <row r="130" spans="1:19">
      <c r="A130" s="11">
        <v>44658</v>
      </c>
      <c r="B130" s="1" t="s">
        <v>59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2">
        <f t="shared" si="3"/>
        <v>0</v>
      </c>
    </row>
    <row r="131" spans="1:19">
      <c r="A131" s="11"/>
      <c r="B131" s="1" t="s">
        <v>60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2">
        <f t="shared" si="3"/>
        <v>0</v>
      </c>
    </row>
    <row r="132" spans="1:19">
      <c r="A132" s="11"/>
      <c r="B132" s="1" t="s">
        <v>61</v>
      </c>
      <c r="C132">
        <v>8319</v>
      </c>
      <c r="D132">
        <v>1321</v>
      </c>
      <c r="E132">
        <v>2022</v>
      </c>
      <c r="F132">
        <v>812</v>
      </c>
      <c r="G132">
        <v>352</v>
      </c>
      <c r="H132">
        <v>925</v>
      </c>
      <c r="I132">
        <v>557</v>
      </c>
      <c r="J132">
        <v>559</v>
      </c>
      <c r="K132">
        <v>2131</v>
      </c>
      <c r="L132">
        <v>401</v>
      </c>
      <c r="M132">
        <v>905</v>
      </c>
      <c r="N132">
        <v>51</v>
      </c>
      <c r="O132">
        <v>638</v>
      </c>
      <c r="P132">
        <v>486</v>
      </c>
      <c r="Q132">
        <v>60</v>
      </c>
      <c r="R132">
        <v>259</v>
      </c>
      <c r="S132" s="2">
        <f t="shared" si="3"/>
        <v>19798</v>
      </c>
    </row>
    <row r="133" spans="1:19">
      <c r="A133" s="11"/>
      <c r="B133" s="1" t="s">
        <v>62</v>
      </c>
      <c r="C133">
        <v>424</v>
      </c>
      <c r="D133">
        <v>45</v>
      </c>
      <c r="E133">
        <v>11</v>
      </c>
      <c r="F133">
        <v>11</v>
      </c>
      <c r="G133">
        <v>7</v>
      </c>
      <c r="H133">
        <v>21</v>
      </c>
      <c r="I133">
        <v>11</v>
      </c>
      <c r="J133">
        <v>13</v>
      </c>
      <c r="K133">
        <v>31</v>
      </c>
      <c r="L133">
        <v>4</v>
      </c>
      <c r="M133">
        <v>5</v>
      </c>
      <c r="N133">
        <v>6</v>
      </c>
      <c r="O133">
        <v>6</v>
      </c>
      <c r="P133">
        <v>3</v>
      </c>
      <c r="Q133">
        <v>1</v>
      </c>
      <c r="R133">
        <v>1</v>
      </c>
      <c r="S133" s="2">
        <f t="shared" si="3"/>
        <v>600</v>
      </c>
    </row>
    <row r="134" spans="1:19">
      <c r="A134" s="11">
        <v>44659</v>
      </c>
      <c r="B134" s="1" t="s">
        <v>59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s="2">
        <f t="shared" ref="S134:S165" si="4">SUM(C134:R134)</f>
        <v>0</v>
      </c>
    </row>
    <row r="135" spans="1:19">
      <c r="A135" s="11"/>
      <c r="B135" s="1" t="s">
        <v>60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s="2">
        <f t="shared" si="4"/>
        <v>0</v>
      </c>
    </row>
    <row r="136" spans="1:19">
      <c r="A136" s="11"/>
      <c r="B136" s="1" t="s">
        <v>61</v>
      </c>
      <c r="C136">
        <v>6622</v>
      </c>
      <c r="D136">
        <v>2532</v>
      </c>
      <c r="E136">
        <v>1314</v>
      </c>
      <c r="F136">
        <v>591</v>
      </c>
      <c r="G136">
        <v>598</v>
      </c>
      <c r="H136">
        <v>1026</v>
      </c>
      <c r="I136">
        <v>355</v>
      </c>
      <c r="J136">
        <v>671</v>
      </c>
      <c r="K136">
        <v>2753</v>
      </c>
      <c r="L136">
        <v>2777</v>
      </c>
      <c r="M136">
        <v>1362</v>
      </c>
      <c r="N136">
        <v>40</v>
      </c>
      <c r="O136">
        <v>648</v>
      </c>
      <c r="P136">
        <v>316</v>
      </c>
      <c r="Q136">
        <v>83</v>
      </c>
      <c r="R136">
        <v>165</v>
      </c>
      <c r="S136" s="2">
        <f t="shared" si="4"/>
        <v>21853</v>
      </c>
    </row>
    <row r="137" spans="1:19">
      <c r="A137" s="11"/>
      <c r="B137" s="1" t="s">
        <v>62</v>
      </c>
      <c r="C137">
        <v>316</v>
      </c>
      <c r="D137">
        <v>34</v>
      </c>
      <c r="E137">
        <v>201</v>
      </c>
      <c r="F137">
        <v>3</v>
      </c>
      <c r="G137">
        <v>25</v>
      </c>
      <c r="H137">
        <v>47</v>
      </c>
      <c r="I137">
        <v>5</v>
      </c>
      <c r="J137">
        <v>18</v>
      </c>
      <c r="K137">
        <v>39</v>
      </c>
      <c r="L137">
        <v>15</v>
      </c>
      <c r="M137">
        <v>27</v>
      </c>
      <c r="N137">
        <v>5</v>
      </c>
      <c r="O137">
        <v>15</v>
      </c>
      <c r="P137">
        <v>2</v>
      </c>
      <c r="Q137">
        <v>2</v>
      </c>
      <c r="R137">
        <v>2</v>
      </c>
      <c r="S137" s="2">
        <f t="shared" si="4"/>
        <v>756</v>
      </c>
    </row>
    <row r="138" spans="1:19">
      <c r="A138" s="11">
        <v>44660</v>
      </c>
      <c r="B138" s="1" t="s">
        <v>59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s="2">
        <f t="shared" si="4"/>
        <v>0</v>
      </c>
    </row>
    <row r="139" spans="1:19">
      <c r="A139" s="11"/>
      <c r="B139" s="1" t="s">
        <v>60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2">
        <f t="shared" si="4"/>
        <v>0</v>
      </c>
    </row>
    <row r="140" spans="1:19">
      <c r="A140" s="11"/>
      <c r="B140" s="1" t="s">
        <v>61</v>
      </c>
      <c r="C140">
        <v>10312</v>
      </c>
      <c r="D140">
        <v>444</v>
      </c>
      <c r="E140">
        <v>1056</v>
      </c>
      <c r="F140">
        <v>716</v>
      </c>
      <c r="G140">
        <v>559</v>
      </c>
      <c r="H140">
        <v>614</v>
      </c>
      <c r="I140">
        <v>306</v>
      </c>
      <c r="J140">
        <v>1040</v>
      </c>
      <c r="K140">
        <v>4490</v>
      </c>
      <c r="L140">
        <v>2211</v>
      </c>
      <c r="M140">
        <v>341</v>
      </c>
      <c r="N140">
        <v>21</v>
      </c>
      <c r="O140">
        <v>482</v>
      </c>
      <c r="P140">
        <v>547</v>
      </c>
      <c r="Q140">
        <v>106</v>
      </c>
      <c r="R140">
        <v>167</v>
      </c>
      <c r="S140" s="2">
        <f t="shared" si="4"/>
        <v>23412</v>
      </c>
    </row>
    <row r="141" spans="1:19">
      <c r="A141" s="11"/>
      <c r="B141" s="1" t="s">
        <v>62</v>
      </c>
      <c r="C141">
        <v>301</v>
      </c>
      <c r="D141">
        <v>3</v>
      </c>
      <c r="E141">
        <v>50</v>
      </c>
      <c r="F141">
        <v>15</v>
      </c>
      <c r="G141">
        <v>18</v>
      </c>
      <c r="H141">
        <v>15</v>
      </c>
      <c r="I141">
        <v>31</v>
      </c>
      <c r="J141">
        <v>8</v>
      </c>
      <c r="K141">
        <v>46</v>
      </c>
      <c r="L141">
        <v>14</v>
      </c>
      <c r="M141">
        <v>7</v>
      </c>
      <c r="N141">
        <v>3</v>
      </c>
      <c r="O141">
        <v>8</v>
      </c>
      <c r="P141">
        <v>1</v>
      </c>
      <c r="Q141">
        <v>0</v>
      </c>
      <c r="R141">
        <v>0</v>
      </c>
      <c r="S141" s="2">
        <f t="shared" si="4"/>
        <v>520</v>
      </c>
    </row>
    <row r="142" spans="1:19">
      <c r="A142" s="11">
        <v>44661</v>
      </c>
      <c r="B142" s="1" t="s">
        <v>59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s="2">
        <f t="shared" si="4"/>
        <v>0</v>
      </c>
    </row>
    <row r="143" spans="1:19">
      <c r="A143" s="11"/>
      <c r="B143" s="1" t="s">
        <v>60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s="2">
        <f t="shared" si="4"/>
        <v>0</v>
      </c>
    </row>
    <row r="144" spans="1:19">
      <c r="A144" s="11"/>
      <c r="B144" s="1" t="s">
        <v>61</v>
      </c>
      <c r="C144">
        <v>6169</v>
      </c>
      <c r="D144">
        <v>1564</v>
      </c>
      <c r="E144">
        <v>2922</v>
      </c>
      <c r="F144">
        <v>376</v>
      </c>
      <c r="G144">
        <v>560</v>
      </c>
      <c r="H144">
        <v>942</v>
      </c>
      <c r="I144">
        <v>1206</v>
      </c>
      <c r="J144">
        <v>1804</v>
      </c>
      <c r="K144">
        <v>3047</v>
      </c>
      <c r="L144">
        <v>1804</v>
      </c>
      <c r="M144">
        <v>1324</v>
      </c>
      <c r="N144">
        <v>38</v>
      </c>
      <c r="O144">
        <v>1530</v>
      </c>
      <c r="P144">
        <v>868</v>
      </c>
      <c r="Q144">
        <v>23</v>
      </c>
      <c r="R144">
        <v>53</v>
      </c>
      <c r="S144" s="2">
        <f t="shared" si="4"/>
        <v>24230</v>
      </c>
    </row>
    <row r="145" spans="1:19">
      <c r="A145" s="11"/>
      <c r="B145" s="1" t="s">
        <v>62</v>
      </c>
      <c r="C145">
        <v>351</v>
      </c>
      <c r="D145">
        <v>161</v>
      </c>
      <c r="E145">
        <v>235</v>
      </c>
      <c r="F145">
        <v>6</v>
      </c>
      <c r="G145">
        <v>14</v>
      </c>
      <c r="H145">
        <v>52</v>
      </c>
      <c r="I145">
        <v>26</v>
      </c>
      <c r="J145">
        <v>12</v>
      </c>
      <c r="K145">
        <v>40</v>
      </c>
      <c r="L145">
        <v>14</v>
      </c>
      <c r="M145">
        <v>10</v>
      </c>
      <c r="N145">
        <v>4</v>
      </c>
      <c r="O145">
        <v>4</v>
      </c>
      <c r="P145">
        <v>8</v>
      </c>
      <c r="Q145">
        <v>4</v>
      </c>
      <c r="R145">
        <v>2</v>
      </c>
      <c r="S145" s="2">
        <f t="shared" si="4"/>
        <v>943</v>
      </c>
    </row>
    <row r="146" spans="1:19">
      <c r="A146" s="11">
        <v>44662</v>
      </c>
      <c r="B146" s="1" t="s">
        <v>59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s="2">
        <f t="shared" si="4"/>
        <v>0</v>
      </c>
    </row>
    <row r="147" spans="1:19">
      <c r="A147" s="11"/>
      <c r="B147" s="1" t="s">
        <v>60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2">
        <f t="shared" si="4"/>
        <v>0</v>
      </c>
    </row>
    <row r="148" spans="1:19">
      <c r="A148" s="11"/>
      <c r="B148" s="1" t="s">
        <v>61</v>
      </c>
      <c r="C148">
        <v>7537</v>
      </c>
      <c r="D148">
        <v>2057</v>
      </c>
      <c r="E148">
        <v>1678</v>
      </c>
      <c r="F148">
        <v>364</v>
      </c>
      <c r="G148">
        <v>517</v>
      </c>
      <c r="H148">
        <v>1815</v>
      </c>
      <c r="I148">
        <v>1344</v>
      </c>
      <c r="J148">
        <v>1382</v>
      </c>
      <c r="K148">
        <v>2911</v>
      </c>
      <c r="L148">
        <v>968</v>
      </c>
      <c r="M148">
        <v>151</v>
      </c>
      <c r="N148">
        <v>32</v>
      </c>
      <c r="O148">
        <v>658</v>
      </c>
      <c r="P148">
        <v>316</v>
      </c>
      <c r="Q148">
        <v>64</v>
      </c>
      <c r="R148">
        <v>50</v>
      </c>
      <c r="S148" s="2">
        <f t="shared" si="4"/>
        <v>21844</v>
      </c>
    </row>
    <row r="149" spans="1:19">
      <c r="A149" s="11"/>
      <c r="B149" s="1" t="s">
        <v>62</v>
      </c>
      <c r="C149">
        <v>276</v>
      </c>
      <c r="D149">
        <v>49</v>
      </c>
      <c r="E149">
        <v>45</v>
      </c>
      <c r="F149">
        <v>4</v>
      </c>
      <c r="G149">
        <v>15</v>
      </c>
      <c r="H149">
        <v>26</v>
      </c>
      <c r="I149">
        <v>6</v>
      </c>
      <c r="J149">
        <v>8</v>
      </c>
      <c r="K149">
        <v>28</v>
      </c>
      <c r="L149">
        <v>9</v>
      </c>
      <c r="M149">
        <v>14</v>
      </c>
      <c r="N149">
        <v>3</v>
      </c>
      <c r="O149">
        <v>12</v>
      </c>
      <c r="P149">
        <v>8</v>
      </c>
      <c r="Q149">
        <v>0</v>
      </c>
      <c r="R149">
        <v>1</v>
      </c>
      <c r="S149" s="2">
        <f t="shared" si="4"/>
        <v>504</v>
      </c>
    </row>
    <row r="150" spans="1:19">
      <c r="A150" s="11">
        <v>44663</v>
      </c>
      <c r="B150" s="1" t="s">
        <v>59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2">
        <f t="shared" si="4"/>
        <v>0</v>
      </c>
    </row>
    <row r="151" spans="1:19">
      <c r="A151" s="11"/>
      <c r="B151" s="1" t="s">
        <v>60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s="2">
        <f t="shared" si="4"/>
        <v>0</v>
      </c>
    </row>
    <row r="152" spans="1:19">
      <c r="A152" s="11"/>
      <c r="B152" s="1" t="s">
        <v>61</v>
      </c>
      <c r="C152">
        <v>10539</v>
      </c>
      <c r="D152">
        <v>1673</v>
      </c>
      <c r="E152">
        <v>1020</v>
      </c>
      <c r="F152">
        <v>1036</v>
      </c>
      <c r="G152">
        <v>913</v>
      </c>
      <c r="H152">
        <v>1057</v>
      </c>
      <c r="I152">
        <v>827</v>
      </c>
      <c r="J152">
        <v>1091</v>
      </c>
      <c r="K152">
        <v>3947</v>
      </c>
      <c r="L152">
        <v>265</v>
      </c>
      <c r="M152">
        <v>932</v>
      </c>
      <c r="N152">
        <v>34</v>
      </c>
      <c r="O152">
        <v>629</v>
      </c>
      <c r="P152">
        <v>456</v>
      </c>
      <c r="Q152">
        <v>30</v>
      </c>
      <c r="R152">
        <v>51</v>
      </c>
      <c r="S152" s="2">
        <f t="shared" si="4"/>
        <v>24500</v>
      </c>
    </row>
    <row r="153" spans="1:19">
      <c r="A153" s="11"/>
      <c r="B153" s="1" t="s">
        <v>62</v>
      </c>
      <c r="C153">
        <v>318</v>
      </c>
      <c r="D153">
        <v>57</v>
      </c>
      <c r="E153">
        <v>32</v>
      </c>
      <c r="F153">
        <v>7</v>
      </c>
      <c r="G153">
        <v>68</v>
      </c>
      <c r="H153">
        <v>63</v>
      </c>
      <c r="I153">
        <v>21</v>
      </c>
      <c r="J153">
        <v>8</v>
      </c>
      <c r="K153">
        <v>18</v>
      </c>
      <c r="L153">
        <v>14</v>
      </c>
      <c r="M153">
        <v>12</v>
      </c>
      <c r="N153">
        <v>2</v>
      </c>
      <c r="O153">
        <v>6</v>
      </c>
      <c r="P153">
        <v>7</v>
      </c>
      <c r="Q153">
        <v>2</v>
      </c>
      <c r="R153">
        <v>6</v>
      </c>
      <c r="S153" s="2">
        <f t="shared" si="4"/>
        <v>641</v>
      </c>
    </row>
    <row r="154" spans="1:19">
      <c r="A154" s="11">
        <v>44664</v>
      </c>
      <c r="B154" s="1" t="s">
        <v>59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s="2">
        <f t="shared" si="4"/>
        <v>0</v>
      </c>
    </row>
    <row r="155" spans="1:19">
      <c r="A155" s="11"/>
      <c r="B155" s="1" t="s">
        <v>60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s="2">
        <f t="shared" si="4"/>
        <v>0</v>
      </c>
    </row>
    <row r="156" spans="1:19">
      <c r="A156" s="11"/>
      <c r="B156" s="1" t="s">
        <v>61</v>
      </c>
      <c r="C156">
        <v>13448</v>
      </c>
      <c r="D156">
        <v>1147</v>
      </c>
      <c r="E156">
        <v>1320</v>
      </c>
      <c r="F156">
        <v>841</v>
      </c>
      <c r="G156">
        <v>160</v>
      </c>
      <c r="H156">
        <v>401</v>
      </c>
      <c r="I156">
        <v>1366</v>
      </c>
      <c r="J156">
        <v>1130</v>
      </c>
      <c r="K156">
        <v>2554</v>
      </c>
      <c r="L156">
        <v>632</v>
      </c>
      <c r="M156">
        <v>663</v>
      </c>
      <c r="N156">
        <v>22</v>
      </c>
      <c r="O156">
        <v>519</v>
      </c>
      <c r="P156">
        <v>219</v>
      </c>
      <c r="Q156">
        <v>79</v>
      </c>
      <c r="R156">
        <v>47</v>
      </c>
      <c r="S156" s="2">
        <f t="shared" si="4"/>
        <v>24548</v>
      </c>
    </row>
    <row r="157" spans="1:19">
      <c r="A157" s="11"/>
      <c r="B157" s="1" t="s">
        <v>62</v>
      </c>
      <c r="C157">
        <v>440</v>
      </c>
      <c r="D157">
        <v>34</v>
      </c>
      <c r="E157">
        <v>29</v>
      </c>
      <c r="F157">
        <v>11</v>
      </c>
      <c r="G157">
        <v>11</v>
      </c>
      <c r="H157">
        <v>29</v>
      </c>
      <c r="I157">
        <v>1</v>
      </c>
      <c r="J157">
        <v>1</v>
      </c>
      <c r="K157">
        <v>13</v>
      </c>
      <c r="L157">
        <v>6</v>
      </c>
      <c r="M157">
        <v>4</v>
      </c>
      <c r="N157">
        <v>0</v>
      </c>
      <c r="O157">
        <v>7</v>
      </c>
      <c r="P157">
        <v>1</v>
      </c>
      <c r="Q157">
        <v>2</v>
      </c>
      <c r="R157">
        <v>9</v>
      </c>
      <c r="S157" s="2">
        <f t="shared" si="4"/>
        <v>598</v>
      </c>
    </row>
    <row r="158" spans="1:19">
      <c r="A158" s="11">
        <v>44665</v>
      </c>
      <c r="B158" s="1" t="s">
        <v>59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s="2">
        <f t="shared" si="4"/>
        <v>0</v>
      </c>
    </row>
    <row r="159" spans="1:19">
      <c r="A159" s="11"/>
      <c r="B159" s="1" t="s">
        <v>60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s="2">
        <f t="shared" si="4"/>
        <v>0</v>
      </c>
    </row>
    <row r="160" spans="1:19">
      <c r="A160" s="11"/>
      <c r="B160" s="1" t="s">
        <v>61</v>
      </c>
      <c r="C160">
        <v>10193</v>
      </c>
      <c r="D160">
        <v>1715</v>
      </c>
      <c r="E160">
        <v>984</v>
      </c>
      <c r="F160">
        <v>837</v>
      </c>
      <c r="G160">
        <v>184</v>
      </c>
      <c r="H160">
        <v>208</v>
      </c>
      <c r="I160">
        <v>749</v>
      </c>
      <c r="J160">
        <v>767</v>
      </c>
      <c r="K160">
        <v>2095</v>
      </c>
      <c r="L160">
        <v>366</v>
      </c>
      <c r="M160">
        <v>600</v>
      </c>
      <c r="N160">
        <v>5</v>
      </c>
      <c r="O160">
        <v>577</v>
      </c>
      <c r="P160">
        <v>172</v>
      </c>
      <c r="Q160">
        <v>13</v>
      </c>
      <c r="R160">
        <v>29</v>
      </c>
      <c r="S160" s="2">
        <f t="shared" si="4"/>
        <v>19494</v>
      </c>
    </row>
    <row r="161" spans="1:19">
      <c r="A161" s="11"/>
      <c r="B161" s="1" t="s">
        <v>62</v>
      </c>
      <c r="C161">
        <v>211</v>
      </c>
      <c r="D161">
        <v>30</v>
      </c>
      <c r="E161">
        <v>65</v>
      </c>
      <c r="F161">
        <v>13</v>
      </c>
      <c r="G161">
        <v>12</v>
      </c>
      <c r="H161">
        <v>11</v>
      </c>
      <c r="I161">
        <v>7</v>
      </c>
      <c r="J161">
        <v>2</v>
      </c>
      <c r="K161">
        <v>9</v>
      </c>
      <c r="L161">
        <v>1</v>
      </c>
      <c r="M161">
        <v>3</v>
      </c>
      <c r="N161">
        <v>0</v>
      </c>
      <c r="O161">
        <v>6</v>
      </c>
      <c r="P161">
        <v>4</v>
      </c>
      <c r="Q161">
        <v>2</v>
      </c>
      <c r="R161">
        <v>2</v>
      </c>
      <c r="S161" s="2">
        <f t="shared" si="4"/>
        <v>378</v>
      </c>
    </row>
    <row r="162" spans="1:19">
      <c r="A162" s="11">
        <v>44666</v>
      </c>
      <c r="B162" s="1" t="s">
        <v>59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s="2">
        <f t="shared" si="4"/>
        <v>0</v>
      </c>
    </row>
    <row r="163" spans="1:19">
      <c r="A163" s="11"/>
      <c r="B163" s="1" t="s">
        <v>60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s="2">
        <f t="shared" si="4"/>
        <v>0</v>
      </c>
    </row>
    <row r="164" spans="1:19">
      <c r="A164" s="11"/>
      <c r="B164" s="1" t="s">
        <v>61</v>
      </c>
      <c r="C164">
        <v>8811</v>
      </c>
      <c r="D164">
        <v>1120</v>
      </c>
      <c r="E164">
        <v>1388</v>
      </c>
      <c r="F164">
        <v>486</v>
      </c>
      <c r="G164">
        <v>322</v>
      </c>
      <c r="H164">
        <v>341</v>
      </c>
      <c r="I164">
        <v>1207</v>
      </c>
      <c r="J164">
        <v>1134</v>
      </c>
      <c r="K164">
        <v>1727</v>
      </c>
      <c r="L164">
        <v>1248</v>
      </c>
      <c r="M164">
        <v>558</v>
      </c>
      <c r="N164">
        <v>10</v>
      </c>
      <c r="O164">
        <v>567</v>
      </c>
      <c r="P164">
        <v>394</v>
      </c>
      <c r="Q164">
        <v>81</v>
      </c>
      <c r="R164">
        <v>34</v>
      </c>
      <c r="S164" s="2">
        <f t="shared" si="4"/>
        <v>19428</v>
      </c>
    </row>
    <row r="165" spans="1:19">
      <c r="A165" s="11"/>
      <c r="B165" s="1" t="s">
        <v>62</v>
      </c>
      <c r="C165">
        <v>329</v>
      </c>
      <c r="D165">
        <v>18</v>
      </c>
      <c r="E165">
        <v>24</v>
      </c>
      <c r="F165">
        <v>33</v>
      </c>
      <c r="G165">
        <v>19</v>
      </c>
      <c r="H165">
        <v>19</v>
      </c>
      <c r="I165">
        <v>3</v>
      </c>
      <c r="J165">
        <v>2</v>
      </c>
      <c r="K165">
        <v>9</v>
      </c>
      <c r="L165">
        <v>1</v>
      </c>
      <c r="M165">
        <v>10</v>
      </c>
      <c r="N165">
        <v>0</v>
      </c>
      <c r="O165">
        <v>8</v>
      </c>
      <c r="P165">
        <v>11</v>
      </c>
      <c r="Q165">
        <v>2</v>
      </c>
      <c r="R165">
        <v>7</v>
      </c>
      <c r="S165" s="2">
        <f t="shared" si="4"/>
        <v>495</v>
      </c>
    </row>
    <row r="166" spans="1:19">
      <c r="A166" s="11">
        <v>44667</v>
      </c>
      <c r="B166" s="1" t="s">
        <v>59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2">
        <f t="shared" ref="S166:S181" si="5">SUM(C166:R166)</f>
        <v>0</v>
      </c>
    </row>
    <row r="167" spans="1:19">
      <c r="A167" s="11"/>
      <c r="B167" s="1" t="s">
        <v>60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2">
        <f t="shared" si="5"/>
        <v>0</v>
      </c>
    </row>
    <row r="168" spans="1:19">
      <c r="A168" s="11"/>
      <c r="B168" s="1" t="s">
        <v>61</v>
      </c>
      <c r="C168">
        <v>9499</v>
      </c>
      <c r="D168">
        <v>1352</v>
      </c>
      <c r="E168">
        <v>1342</v>
      </c>
      <c r="F168">
        <v>566</v>
      </c>
      <c r="G168">
        <v>986</v>
      </c>
      <c r="H168">
        <v>1163</v>
      </c>
      <c r="I168">
        <v>869</v>
      </c>
      <c r="J168">
        <v>775</v>
      </c>
      <c r="K168">
        <v>2167</v>
      </c>
      <c r="L168">
        <v>1235</v>
      </c>
      <c r="M168">
        <v>577</v>
      </c>
      <c r="N168">
        <v>12</v>
      </c>
      <c r="O168">
        <v>322</v>
      </c>
      <c r="P168">
        <v>256</v>
      </c>
      <c r="Q168">
        <v>27</v>
      </c>
      <c r="R168">
        <v>19</v>
      </c>
      <c r="S168" s="2">
        <f t="shared" si="5"/>
        <v>21167</v>
      </c>
    </row>
    <row r="169" spans="1:19">
      <c r="A169" s="11"/>
      <c r="B169" s="1" t="s">
        <v>62</v>
      </c>
      <c r="C169">
        <v>290</v>
      </c>
      <c r="D169">
        <v>25</v>
      </c>
      <c r="E169">
        <v>20</v>
      </c>
      <c r="F169">
        <v>13</v>
      </c>
      <c r="G169">
        <v>5</v>
      </c>
      <c r="H169">
        <v>23</v>
      </c>
      <c r="I169">
        <v>1</v>
      </c>
      <c r="J169">
        <v>1</v>
      </c>
      <c r="K169">
        <v>3</v>
      </c>
      <c r="L169">
        <v>7</v>
      </c>
      <c r="M169">
        <v>5</v>
      </c>
      <c r="N169">
        <v>0</v>
      </c>
      <c r="O169">
        <v>1</v>
      </c>
      <c r="P169">
        <v>3</v>
      </c>
      <c r="Q169">
        <v>1</v>
      </c>
      <c r="R169">
        <v>17</v>
      </c>
      <c r="S169" s="2">
        <f t="shared" si="5"/>
        <v>415</v>
      </c>
    </row>
    <row r="170" spans="1:19">
      <c r="A170" s="11">
        <v>44668</v>
      </c>
      <c r="B170" s="1" t="s">
        <v>59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s="2">
        <f t="shared" si="5"/>
        <v>0</v>
      </c>
    </row>
    <row r="171" spans="1:19">
      <c r="A171" s="11"/>
      <c r="B171" s="1" t="s">
        <v>60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s="2">
        <f t="shared" si="5"/>
        <v>0</v>
      </c>
    </row>
    <row r="172" spans="1:19">
      <c r="A172" s="11"/>
      <c r="B172" s="1" t="s">
        <v>61</v>
      </c>
      <c r="C172">
        <v>7029</v>
      </c>
      <c r="D172">
        <v>1655</v>
      </c>
      <c r="E172">
        <v>1346</v>
      </c>
      <c r="F172">
        <v>658</v>
      </c>
      <c r="G172">
        <v>710</v>
      </c>
      <c r="H172">
        <v>878</v>
      </c>
      <c r="I172">
        <v>900</v>
      </c>
      <c r="J172">
        <v>856</v>
      </c>
      <c r="K172">
        <v>2275</v>
      </c>
      <c r="L172">
        <v>1361</v>
      </c>
      <c r="M172">
        <v>614</v>
      </c>
      <c r="N172">
        <v>18</v>
      </c>
      <c r="O172">
        <v>744</v>
      </c>
      <c r="P172">
        <v>345</v>
      </c>
      <c r="Q172">
        <v>14</v>
      </c>
      <c r="R172">
        <v>22</v>
      </c>
      <c r="S172" s="2">
        <f t="shared" si="5"/>
        <v>19425</v>
      </c>
    </row>
    <row r="173" spans="1:19">
      <c r="A173" s="11"/>
      <c r="B173" s="1" t="s">
        <v>62</v>
      </c>
      <c r="C173">
        <v>190</v>
      </c>
      <c r="D173">
        <v>55</v>
      </c>
      <c r="E173">
        <v>40</v>
      </c>
      <c r="F173">
        <v>19</v>
      </c>
      <c r="G173">
        <v>5</v>
      </c>
      <c r="H173">
        <v>17</v>
      </c>
      <c r="I173">
        <v>0</v>
      </c>
      <c r="J173">
        <v>5</v>
      </c>
      <c r="K173">
        <v>21</v>
      </c>
      <c r="L173">
        <v>4</v>
      </c>
      <c r="M173">
        <v>8</v>
      </c>
      <c r="N173">
        <v>1</v>
      </c>
      <c r="O173">
        <v>8</v>
      </c>
      <c r="P173">
        <v>7</v>
      </c>
      <c r="Q173">
        <v>5</v>
      </c>
      <c r="R173">
        <v>21</v>
      </c>
      <c r="S173" s="2">
        <f t="shared" si="5"/>
        <v>406</v>
      </c>
    </row>
    <row r="174" spans="1:19">
      <c r="A174" s="11">
        <v>44669</v>
      </c>
      <c r="B174" s="1" t="s">
        <v>59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2">
        <f t="shared" si="5"/>
        <v>0</v>
      </c>
    </row>
    <row r="175" spans="1:19">
      <c r="A175" s="11"/>
      <c r="B175" s="1" t="s">
        <v>60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2">
        <f t="shared" si="5"/>
        <v>0</v>
      </c>
    </row>
    <row r="176" spans="1:19">
      <c r="A176" s="11"/>
      <c r="B176" s="1" t="s">
        <v>61</v>
      </c>
      <c r="C176">
        <v>7582</v>
      </c>
      <c r="D176">
        <v>2878</v>
      </c>
      <c r="E176">
        <v>483</v>
      </c>
      <c r="F176">
        <v>480</v>
      </c>
      <c r="G176">
        <v>803</v>
      </c>
      <c r="H176">
        <v>349</v>
      </c>
      <c r="I176">
        <v>853</v>
      </c>
      <c r="J176">
        <v>415</v>
      </c>
      <c r="K176">
        <v>1050</v>
      </c>
      <c r="L176">
        <v>823</v>
      </c>
      <c r="M176">
        <v>513</v>
      </c>
      <c r="N176">
        <v>4</v>
      </c>
      <c r="O176">
        <v>570</v>
      </c>
      <c r="P176">
        <v>165</v>
      </c>
      <c r="Q176">
        <v>12</v>
      </c>
      <c r="R176">
        <v>18</v>
      </c>
      <c r="S176" s="2">
        <f t="shared" si="5"/>
        <v>16998</v>
      </c>
    </row>
    <row r="177" spans="1:19">
      <c r="A177" s="11"/>
      <c r="B177" s="1" t="s">
        <v>62</v>
      </c>
      <c r="C177">
        <v>174</v>
      </c>
      <c r="D177">
        <v>83</v>
      </c>
      <c r="E177">
        <v>21</v>
      </c>
      <c r="F177">
        <v>7</v>
      </c>
      <c r="G177">
        <v>4</v>
      </c>
      <c r="H177">
        <v>1</v>
      </c>
      <c r="I177">
        <v>6</v>
      </c>
      <c r="J177">
        <v>2</v>
      </c>
      <c r="K177">
        <v>10</v>
      </c>
      <c r="L177">
        <v>4</v>
      </c>
      <c r="M177">
        <v>3</v>
      </c>
      <c r="N177">
        <v>0</v>
      </c>
      <c r="O177">
        <v>1</v>
      </c>
      <c r="P177">
        <v>15</v>
      </c>
      <c r="Q177">
        <v>0</v>
      </c>
      <c r="R177">
        <v>3</v>
      </c>
      <c r="S177" s="2">
        <f t="shared" si="5"/>
        <v>334</v>
      </c>
    </row>
    <row r="178" spans="1:19">
      <c r="A178" s="11">
        <v>44670</v>
      </c>
      <c r="B178" s="1" t="s">
        <v>59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2">
        <f t="shared" si="5"/>
        <v>0</v>
      </c>
    </row>
    <row r="179" spans="1:19">
      <c r="A179" s="11"/>
      <c r="B179" s="1" t="s">
        <v>60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s="2">
        <f t="shared" si="5"/>
        <v>0</v>
      </c>
    </row>
    <row r="180" spans="1:19">
      <c r="A180" s="11"/>
      <c r="B180" s="1" t="s">
        <v>61</v>
      </c>
      <c r="C180">
        <v>4841</v>
      </c>
      <c r="D180">
        <v>2693</v>
      </c>
      <c r="E180">
        <v>1403</v>
      </c>
      <c r="F180">
        <v>563</v>
      </c>
      <c r="G180">
        <v>1502</v>
      </c>
      <c r="H180">
        <v>423</v>
      </c>
      <c r="I180">
        <v>601</v>
      </c>
      <c r="J180">
        <v>701</v>
      </c>
      <c r="K180">
        <v>1212</v>
      </c>
      <c r="L180">
        <v>916</v>
      </c>
      <c r="M180">
        <v>629</v>
      </c>
      <c r="N180">
        <v>8</v>
      </c>
      <c r="O180">
        <v>265</v>
      </c>
      <c r="P180">
        <v>310</v>
      </c>
      <c r="Q180">
        <v>56</v>
      </c>
      <c r="R180">
        <v>55</v>
      </c>
      <c r="S180" s="2">
        <f t="shared" si="5"/>
        <v>16178</v>
      </c>
    </row>
    <row r="181" spans="1:19">
      <c r="A181" s="11"/>
      <c r="B181" s="1" t="s">
        <v>62</v>
      </c>
      <c r="C181">
        <v>85</v>
      </c>
      <c r="D181">
        <v>23</v>
      </c>
      <c r="E181">
        <v>61</v>
      </c>
      <c r="F181">
        <v>2</v>
      </c>
      <c r="G181">
        <v>26</v>
      </c>
      <c r="H181">
        <v>5</v>
      </c>
      <c r="I181">
        <v>4</v>
      </c>
      <c r="J181">
        <v>1</v>
      </c>
      <c r="K181">
        <v>1</v>
      </c>
      <c r="L181">
        <v>0</v>
      </c>
      <c r="M181">
        <v>10</v>
      </c>
      <c r="N181">
        <v>0</v>
      </c>
      <c r="O181">
        <v>2</v>
      </c>
      <c r="P181">
        <v>7</v>
      </c>
      <c r="Q181">
        <v>2</v>
      </c>
      <c r="R181">
        <v>0</v>
      </c>
      <c r="S181" s="2">
        <f t="shared" si="5"/>
        <v>229</v>
      </c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</sheetData>
  <mergeCells count="48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90:A19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各区数据</vt:lpstr>
      <vt:lpstr>每天统计数据</vt:lpstr>
      <vt:lpstr>各区情况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StaRk</cp:lastModifiedBy>
  <dcterms:created xsi:type="dcterms:W3CDTF">2022-04-18T03:38:00Z</dcterms:created>
  <dcterms:modified xsi:type="dcterms:W3CDTF">2022-04-20T14:29:39Z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46B96C73D4A64A2FAA203F1C8F82FDDD</vt:lpwstr>
  </property>
  <property fmtid="{D5CDD505-2E9C-101B-9397-08002B2CF9AE}" pid="3" name="KSOProductBuildVer">
    <vt:lpwstr>2052-11.1.0.11365</vt:lpwstr>
  </property>
</Properties>
</file>