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202300"/>
  <mc:AlternateContent xmlns:mc="http://schemas.openxmlformats.org/markup-compatibility/2006">
    <mc:Choice Requires="x15">
      <x15ac:absPath xmlns:x15ac="http://schemas.microsoft.com/office/spreadsheetml/2010/11/ac" url="C:\Users\rdube\Desktop\excel project\"/>
    </mc:Choice>
  </mc:AlternateContent>
  <xr:revisionPtr revIDLastSave="0" documentId="13_ncr:1_{8AD4FB76-76A7-4853-9552-7BD13D9D22AD}" xr6:coauthVersionLast="47" xr6:coauthVersionMax="47" xr10:uidLastSave="{00000000-0000-0000-0000-000000000000}"/>
  <bookViews>
    <workbookView xWindow="28680" yWindow="-120" windowWidth="29040" windowHeight="15840" activeTab="4" xr2:uid="{582E4412-5EDE-4E70-8BEF-A13F0B2C3BE8}"/>
  </bookViews>
  <sheets>
    <sheet name="Revenue vs. Expenses" sheetId="2" r:id="rId1"/>
    <sheet name="Profit by Category" sheetId="3" r:id="rId2"/>
    <sheet name="Budget vs. Actual" sheetId="4" r:id="rId3"/>
    <sheet name=" Cash Flow Distribution" sheetId="5" r:id="rId4"/>
    <sheet name="Dashboard" sheetId="6" r:id="rId5"/>
    <sheet name="Mixed_Year_Financial_Data" sheetId="1" r:id="rId6"/>
  </sheets>
  <definedNames>
    <definedName name="NativeTimeline_Date">#N/A</definedName>
    <definedName name="Slicer_Category">#N/A</definedName>
    <definedName name="Slicer_Month">#N/A</definedName>
    <definedName name="Slicer_Year">#N/A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B9" i="6"/>
  <c r="B10" i="6"/>
  <c r="B8" i="6"/>
  <c r="B7" i="6"/>
  <c r="B11" i="6" l="1"/>
</calcChain>
</file>

<file path=xl/sharedStrings.xml><?xml version="1.0" encoding="utf-8"?>
<sst xmlns="http://schemas.openxmlformats.org/spreadsheetml/2006/main" count="152" uniqueCount="27">
  <si>
    <t>Date</t>
  </si>
  <si>
    <t>Category</t>
  </si>
  <si>
    <t>Revenue ($)</t>
  </si>
  <si>
    <t>Expenses ($)</t>
  </si>
  <si>
    <t>Profit ($)</t>
  </si>
  <si>
    <t>Cash Flow ($)</t>
  </si>
  <si>
    <t>Budget ($)</t>
  </si>
  <si>
    <t>Year</t>
  </si>
  <si>
    <t>Marketing</t>
  </si>
  <si>
    <t>Finance</t>
  </si>
  <si>
    <t>Operations</t>
  </si>
  <si>
    <t>HR</t>
  </si>
  <si>
    <t>IT</t>
  </si>
  <si>
    <t>Sales</t>
  </si>
  <si>
    <t>Month</t>
  </si>
  <si>
    <t>Row Labels</t>
  </si>
  <si>
    <t>Grand Total</t>
  </si>
  <si>
    <t>Sum of Revenue ($)</t>
  </si>
  <si>
    <t>Sum of Expenses ($)</t>
  </si>
  <si>
    <t>Sum of Profit ($)</t>
  </si>
  <si>
    <t>Sum of Budget ($)</t>
  </si>
  <si>
    <t>Sum of Cash Flow ($)</t>
  </si>
  <si>
    <t>Total Expenses</t>
  </si>
  <si>
    <t>Net Profit</t>
  </si>
  <si>
    <t>Cash Flow</t>
  </si>
  <si>
    <t>Budget Variance</t>
  </si>
  <si>
    <t xml:space="preserve">Total Revenue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</si>
</sst>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2"/>
      <color theme="1"/>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0" fontId="18" fillId="33" borderId="0" xfId="0" applyFont="1" applyFill="1"/>
    <xf numFmtId="0" fontId="0" fillId="33" borderId="0" xfId="0" applyFill="1"/>
    <xf numFmtId="164" fontId="18" fillId="33" borderId="0" xfId="0" applyNumberFormat="1" applyFont="1" applyFill="1" applyAlignment="1">
      <alignment horizontal="center"/>
    </xf>
    <xf numFmtId="10" fontId="18" fillId="33" borderId="0" xfId="0" applyNumberFormat="1"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[Project1.xlsx]Revenue vs. Expenses!PivotTable1</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tx2">
                    <a:lumMod val="90000"/>
                    <a:lumOff val="10000"/>
                  </a:schemeClr>
                </a:solidFill>
              </a:rPr>
              <a:t>Revenue vs. Expenses</a:t>
            </a:r>
          </a:p>
        </c:rich>
      </c:tx>
      <c:layout>
        <c:manualLayout>
          <c:xMode val="edge"/>
          <c:yMode val="edge"/>
          <c:x val="0.40631233872678763"/>
          <c:y val="4.685447016670599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vs. Expenses'!$B$3</c:f>
              <c:strCache>
                <c:ptCount val="1"/>
                <c:pt idx="0">
                  <c:v>Sum of Revenue ($)</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'Revenue vs. Expenses'!$A$4:$A$10</c:f>
              <c:strCache>
                <c:ptCount val="6"/>
                <c:pt idx="0">
                  <c:v>Finance</c:v>
                </c:pt>
                <c:pt idx="1">
                  <c:v>HR</c:v>
                </c:pt>
                <c:pt idx="2">
                  <c:v>IT</c:v>
                </c:pt>
                <c:pt idx="3">
                  <c:v>Marketing</c:v>
                </c:pt>
                <c:pt idx="4">
                  <c:v>Operations</c:v>
                </c:pt>
                <c:pt idx="5">
                  <c:v>Sales</c:v>
                </c:pt>
              </c:strCache>
            </c:strRef>
          </c:cat>
          <c:val>
            <c:numRef>
              <c:f>'Revenue vs. Expenses'!$B$4:$B$10</c:f>
              <c:numCache>
                <c:formatCode>General</c:formatCode>
                <c:ptCount val="6"/>
                <c:pt idx="0">
                  <c:v>196627</c:v>
                </c:pt>
                <c:pt idx="1">
                  <c:v>219426</c:v>
                </c:pt>
                <c:pt idx="2">
                  <c:v>250595</c:v>
                </c:pt>
                <c:pt idx="3">
                  <c:v>298482</c:v>
                </c:pt>
                <c:pt idx="4">
                  <c:v>249624</c:v>
                </c:pt>
                <c:pt idx="5">
                  <c:v>121242</c:v>
                </c:pt>
              </c:numCache>
            </c:numRef>
          </c:val>
          <c:smooth val="0"/>
          <c:extLst>
            <c:ext xmlns:c16="http://schemas.microsoft.com/office/drawing/2014/chart" uri="{C3380CC4-5D6E-409C-BE32-E72D297353CC}">
              <c16:uniqueId val="{00000000-D81B-419D-B63B-49DA742A7D74}"/>
            </c:ext>
          </c:extLst>
        </c:ser>
        <c:ser>
          <c:idx val="1"/>
          <c:order val="1"/>
          <c:tx>
            <c:strRef>
              <c:f>'Revenue vs. Expenses'!$C$3</c:f>
              <c:strCache>
                <c:ptCount val="1"/>
                <c:pt idx="0">
                  <c:v>Sum of Expenses ($)</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'Revenue vs. Expenses'!$A$4:$A$10</c:f>
              <c:strCache>
                <c:ptCount val="6"/>
                <c:pt idx="0">
                  <c:v>Finance</c:v>
                </c:pt>
                <c:pt idx="1">
                  <c:v>HR</c:v>
                </c:pt>
                <c:pt idx="2">
                  <c:v>IT</c:v>
                </c:pt>
                <c:pt idx="3">
                  <c:v>Marketing</c:v>
                </c:pt>
                <c:pt idx="4">
                  <c:v>Operations</c:v>
                </c:pt>
                <c:pt idx="5">
                  <c:v>Sales</c:v>
                </c:pt>
              </c:strCache>
            </c:strRef>
          </c:cat>
          <c:val>
            <c:numRef>
              <c:f>'Revenue vs. Expenses'!$C$4:$C$10</c:f>
              <c:numCache>
                <c:formatCode>General</c:formatCode>
                <c:ptCount val="6"/>
                <c:pt idx="0">
                  <c:v>150594</c:v>
                </c:pt>
                <c:pt idx="1">
                  <c:v>156535</c:v>
                </c:pt>
                <c:pt idx="2">
                  <c:v>158902</c:v>
                </c:pt>
                <c:pt idx="3">
                  <c:v>176971</c:v>
                </c:pt>
                <c:pt idx="4">
                  <c:v>172674</c:v>
                </c:pt>
                <c:pt idx="5">
                  <c:v>86410</c:v>
                </c:pt>
              </c:numCache>
            </c:numRef>
          </c:val>
          <c:smooth val="0"/>
          <c:extLst>
            <c:ext xmlns:c16="http://schemas.microsoft.com/office/drawing/2014/chart" uri="{C3380CC4-5D6E-409C-BE32-E72D297353CC}">
              <c16:uniqueId val="{00000001-D81B-419D-B63B-49DA742A7D74}"/>
            </c:ext>
          </c:extLst>
        </c:ser>
        <c:dLbls>
          <c:showLegendKey val="0"/>
          <c:showVal val="0"/>
          <c:showCatName val="0"/>
          <c:showSerName val="0"/>
          <c:showPercent val="0"/>
          <c:showBubbleSize val="0"/>
        </c:dLbls>
        <c:marker val="1"/>
        <c:smooth val="0"/>
        <c:axId val="1385878928"/>
        <c:axId val="1385879408"/>
      </c:lineChart>
      <c:catAx>
        <c:axId val="138587892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lumMod val="90000"/>
                    <a:lumOff val="10000"/>
                  </a:schemeClr>
                </a:solidFill>
                <a:latin typeface="+mn-lt"/>
                <a:ea typeface="+mn-ea"/>
                <a:cs typeface="+mn-cs"/>
              </a:defRPr>
            </a:pPr>
            <a:endParaRPr lang="en-US"/>
          </a:p>
        </c:txPr>
        <c:crossAx val="1385879408"/>
        <c:crosses val="autoZero"/>
        <c:auto val="1"/>
        <c:lblAlgn val="ctr"/>
        <c:lblOffset val="100"/>
        <c:noMultiLvlLbl val="0"/>
      </c:catAx>
      <c:valAx>
        <c:axId val="1385879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lumMod val="90000"/>
                    <a:lumOff val="10000"/>
                  </a:schemeClr>
                </a:solidFill>
                <a:latin typeface="+mn-lt"/>
                <a:ea typeface="+mn-ea"/>
                <a:cs typeface="+mn-cs"/>
              </a:defRPr>
            </a:pPr>
            <a:endParaRPr lang="en-US"/>
          </a:p>
        </c:txPr>
        <c:crossAx val="138587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[Project1.xlsx]Profit by Category!PivotTable2</c:name>
    <c:fmtId val="5"/>
  </c:pivotSource>
  <c:chart>
    <c:title>
      <c:tx>
        <c:rich>
          <a:bodyPr rot="0" spcFirstLastPara="1" vertOverflow="ellipsis" vert="horz" wrap="square" anchor="ctr" anchorCtr="1"/>
          <a:lstStyle/>
          <a:p>
            <a:pPr>
              <a:defRPr sz="1600" b="1" i="0" u="none" strike="noStrike" kern="1200" baseline="0">
                <a:solidFill>
                  <a:schemeClr val="tx2">
                    <a:lumMod val="90000"/>
                    <a:lumOff val="10000"/>
                  </a:schemeClr>
                </a:solidFill>
                <a:latin typeface="+mn-lt"/>
                <a:ea typeface="+mn-ea"/>
                <a:cs typeface="+mn-cs"/>
              </a:defRPr>
            </a:pPr>
            <a:r>
              <a:rPr lang="en-US">
                <a:solidFill>
                  <a:schemeClr val="tx2">
                    <a:lumMod val="90000"/>
                    <a:lumOff val="10000"/>
                  </a:schemeClr>
                </a:solidFill>
              </a:rPr>
              <a:t>Profit by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lumMod val="90000"/>
                  <a:lumOff val="10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by Category'!$B$3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by Category'!$A$4:$A$10</c:f>
              <c:strCache>
                <c:ptCount val="6"/>
                <c:pt idx="0">
                  <c:v>Finance</c:v>
                </c:pt>
                <c:pt idx="1">
                  <c:v>HR</c:v>
                </c:pt>
                <c:pt idx="2">
                  <c:v>IT</c:v>
                </c:pt>
                <c:pt idx="3">
                  <c:v>Marketing</c:v>
                </c:pt>
                <c:pt idx="4">
                  <c:v>Operations</c:v>
                </c:pt>
                <c:pt idx="5">
                  <c:v>Sales</c:v>
                </c:pt>
              </c:strCache>
            </c:strRef>
          </c:cat>
          <c:val>
            <c:numRef>
              <c:f>'Profit by Category'!$B$4:$B$10</c:f>
              <c:numCache>
                <c:formatCode>General</c:formatCode>
                <c:ptCount val="6"/>
                <c:pt idx="0">
                  <c:v>46033</c:v>
                </c:pt>
                <c:pt idx="1">
                  <c:v>62891</c:v>
                </c:pt>
                <c:pt idx="2">
                  <c:v>91693</c:v>
                </c:pt>
                <c:pt idx="3">
                  <c:v>121511</c:v>
                </c:pt>
                <c:pt idx="4">
                  <c:v>76950</c:v>
                </c:pt>
                <c:pt idx="5">
                  <c:v>34832</c:v>
                </c:pt>
              </c:numCache>
            </c:numRef>
          </c:val>
          <c:extLst>
            <c:ext xmlns:c16="http://schemas.microsoft.com/office/drawing/2014/chart" uri="{C3380CC4-5D6E-409C-BE32-E72D297353CC}">
              <c16:uniqueId val="{00000000-0027-4562-8D28-33AF6A2A1057}"/>
            </c:ext>
          </c:extLst>
        </c:ser>
        <c:dLbls>
          <c:dLblPos val="outEnd"/>
          <c:showLegendKey val="0"/>
          <c:showVal val="1"/>
          <c:showCatName val="0"/>
          <c:showSerName val="0"/>
          <c:showPercent val="0"/>
          <c:showBubbleSize val="0"/>
        </c:dLbls>
        <c:gapWidth val="100"/>
        <c:overlap val="-24"/>
        <c:axId val="1382844208"/>
        <c:axId val="1382843248"/>
      </c:barChart>
      <c:catAx>
        <c:axId val="13828442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lumMod val="90000"/>
                    <a:lumOff val="10000"/>
                  </a:schemeClr>
                </a:solidFill>
                <a:latin typeface="+mn-lt"/>
                <a:ea typeface="+mn-ea"/>
                <a:cs typeface="+mn-cs"/>
              </a:defRPr>
            </a:pPr>
            <a:endParaRPr lang="en-US"/>
          </a:p>
        </c:txPr>
        <c:crossAx val="1382843248"/>
        <c:crosses val="autoZero"/>
        <c:auto val="1"/>
        <c:lblAlgn val="ctr"/>
        <c:lblOffset val="100"/>
        <c:noMultiLvlLbl val="0"/>
      </c:catAx>
      <c:valAx>
        <c:axId val="1382843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lumMod val="90000"/>
                    <a:lumOff val="10000"/>
                  </a:schemeClr>
                </a:solidFill>
                <a:latin typeface="+mn-lt"/>
                <a:ea typeface="+mn-ea"/>
                <a:cs typeface="+mn-cs"/>
              </a:defRPr>
            </a:pPr>
            <a:endParaRPr lang="en-US"/>
          </a:p>
        </c:txPr>
        <c:crossAx val="1382844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[Project1.xlsx]Budget vs. Actual!PivotTable3</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Budget vs. Actual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'Budget vs. Actual'!$B$3</c:f>
              <c:strCache>
                <c:ptCount val="1"/>
                <c:pt idx="0">
                  <c:v>Sum of Budget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'Budget vs. Actual'!$A$4:$A$10</c:f>
              <c:strCache>
                <c:ptCount val="6"/>
                <c:pt idx="0">
                  <c:v>Finance</c:v>
                </c:pt>
                <c:pt idx="1">
                  <c:v>HR</c:v>
                </c:pt>
                <c:pt idx="2">
                  <c:v>IT</c:v>
                </c:pt>
                <c:pt idx="3">
                  <c:v>Marketing</c:v>
                </c:pt>
                <c:pt idx="4">
                  <c:v>Operations</c:v>
                </c:pt>
                <c:pt idx="5">
                  <c:v>Sales</c:v>
                </c:pt>
              </c:strCache>
            </c:strRef>
          </c:cat>
          <c:val>
            <c:numRef>
              <c:f>'Budget vs. Actual'!$B$4:$B$10</c:f>
              <c:numCache>
                <c:formatCode>General</c:formatCode>
                <c:ptCount val="6"/>
                <c:pt idx="0">
                  <c:v>191402</c:v>
                </c:pt>
                <c:pt idx="1">
                  <c:v>221514</c:v>
                </c:pt>
                <c:pt idx="2">
                  <c:v>267734</c:v>
                </c:pt>
                <c:pt idx="3">
                  <c:v>306950</c:v>
                </c:pt>
                <c:pt idx="4">
                  <c:v>253911</c:v>
                </c:pt>
                <c:pt idx="5">
                  <c:v>125502</c:v>
                </c:pt>
              </c:numCache>
            </c:numRef>
          </c:val>
          <c:extLst>
            <c:ext xmlns:c16="http://schemas.microsoft.com/office/drawing/2014/chart" uri="{C3380CC4-5D6E-409C-BE32-E72D297353CC}">
              <c16:uniqueId val="{00000000-0F5B-47B2-90FE-718C68C2953A}"/>
            </c:ext>
          </c:extLst>
        </c:ser>
        <c:ser>
          <c:idx val="1"/>
          <c:order val="1"/>
          <c:tx>
            <c:strRef>
              <c:f>'Budget vs. Actual'!$C$3</c:f>
              <c:strCache>
                <c:ptCount val="1"/>
                <c:pt idx="0">
                  <c:v>Sum of Revenue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'Budget vs. Actual'!$A$4:$A$10</c:f>
              <c:strCache>
                <c:ptCount val="6"/>
                <c:pt idx="0">
                  <c:v>Finance</c:v>
                </c:pt>
                <c:pt idx="1">
                  <c:v>HR</c:v>
                </c:pt>
                <c:pt idx="2">
                  <c:v>IT</c:v>
                </c:pt>
                <c:pt idx="3">
                  <c:v>Marketing</c:v>
                </c:pt>
                <c:pt idx="4">
                  <c:v>Operations</c:v>
                </c:pt>
                <c:pt idx="5">
                  <c:v>Sales</c:v>
                </c:pt>
              </c:strCache>
            </c:strRef>
          </c:cat>
          <c:val>
            <c:numRef>
              <c:f>'Budget vs. Actual'!$C$4:$C$10</c:f>
              <c:numCache>
                <c:formatCode>General</c:formatCode>
                <c:ptCount val="6"/>
                <c:pt idx="0">
                  <c:v>196627</c:v>
                </c:pt>
                <c:pt idx="1">
                  <c:v>219426</c:v>
                </c:pt>
                <c:pt idx="2">
                  <c:v>250595</c:v>
                </c:pt>
                <c:pt idx="3">
                  <c:v>298482</c:v>
                </c:pt>
                <c:pt idx="4">
                  <c:v>249624</c:v>
                </c:pt>
                <c:pt idx="5">
                  <c:v>121242</c:v>
                </c:pt>
              </c:numCache>
            </c:numRef>
          </c:val>
          <c:extLst>
            <c:ext xmlns:c16="http://schemas.microsoft.com/office/drawing/2014/chart" uri="{C3380CC4-5D6E-409C-BE32-E72D297353CC}">
              <c16:uniqueId val="{00000001-0F5B-47B2-90FE-718C68C2953A}"/>
            </c:ext>
          </c:extLst>
        </c:ser>
        <c:dLbls>
          <c:showLegendKey val="0"/>
          <c:showVal val="0"/>
          <c:showCatName val="0"/>
          <c:showSerName val="0"/>
          <c:showPercent val="0"/>
          <c:showBubbleSize val="0"/>
        </c:dLbls>
        <c:gapWidth val="100"/>
        <c:overlap val="-24"/>
        <c:axId val="1401887856"/>
        <c:axId val="1401886416"/>
      </c:barChart>
      <c:catAx>
        <c:axId val="14018878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1401886416"/>
        <c:crosses val="autoZero"/>
        <c:auto val="1"/>
        <c:lblAlgn val="ctr"/>
        <c:lblOffset val="100"/>
        <c:noMultiLvlLbl val="0"/>
      </c:catAx>
      <c:valAx>
        <c:axId val="140188641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1401887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 Cash Flow Distribution!PivotTable4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tx2">
                    <a:lumMod val="90000"/>
                    <a:lumOff val="10000"/>
                  </a:schemeClr>
                </a:solidFill>
              </a:rPr>
              <a:t>Cash Flow Distribution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 Cash Flow Distribution'!$B$3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0BC-4072-A5ED-EFBA672E728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0BC-4072-A5ED-EFBA672E728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0BC-4072-A5ED-EFBA672E728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0BC-4072-A5ED-EFBA672E728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0BC-4072-A5ED-EFBA672E728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90BC-4072-A5ED-EFBA672E728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Cash Flow Distribution'!$A$4:$A$10</c:f>
              <c:strCache>
                <c:ptCount val="6"/>
                <c:pt idx="0">
                  <c:v>Finance</c:v>
                </c:pt>
                <c:pt idx="1">
                  <c:v>HR</c:v>
                </c:pt>
                <c:pt idx="2">
                  <c:v>IT</c:v>
                </c:pt>
                <c:pt idx="3">
                  <c:v>Marketing</c:v>
                </c:pt>
                <c:pt idx="4">
                  <c:v>Operations</c:v>
                </c:pt>
                <c:pt idx="5">
                  <c:v>Sales</c:v>
                </c:pt>
              </c:strCache>
            </c:strRef>
          </c:cat>
          <c:val>
            <c:numRef>
              <c:f>' Cash Flow Distribution'!$B$4:$B$10</c:f>
              <c:numCache>
                <c:formatCode>General</c:formatCode>
                <c:ptCount val="6"/>
                <c:pt idx="0">
                  <c:v>36723</c:v>
                </c:pt>
                <c:pt idx="1">
                  <c:v>54574</c:v>
                </c:pt>
                <c:pt idx="2">
                  <c:v>70560</c:v>
                </c:pt>
                <c:pt idx="3">
                  <c:v>114662</c:v>
                </c:pt>
                <c:pt idx="4">
                  <c:v>61687</c:v>
                </c:pt>
                <c:pt idx="5">
                  <c:v>31103</c:v>
                </c:pt>
              </c:numCache>
            </c:numRef>
          </c:val>
          <c:extLst>
            <c:ext xmlns:c16="http://schemas.microsoft.com/office/drawing/2014/chart" uri="{C3380CC4-5D6E-409C-BE32-E72D297353CC}">
              <c16:uniqueId val="{00000000-3767-43A4-BCF2-31A49AA7790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2">
                  <a:lumMod val="90000"/>
                  <a:lumOff val="1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image" Target="../media/image9.png"/><Relationship Id="rId3" Type="http://schemas.openxmlformats.org/officeDocument/2006/relationships/chart" Target="../charts/chart3.xml"/><Relationship Id="rId7" Type="http://schemas.openxmlformats.org/officeDocument/2006/relationships/image" Target="../media/image3.png"/><Relationship Id="rId12" Type="http://schemas.openxmlformats.org/officeDocument/2006/relationships/image" Target="../media/image8.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11" Type="http://schemas.openxmlformats.org/officeDocument/2006/relationships/image" Target="../media/image7.png"/><Relationship Id="rId5" Type="http://schemas.openxmlformats.org/officeDocument/2006/relationships/image" Target="../media/image1.png"/><Relationship Id="rId15" Type="http://schemas.openxmlformats.org/officeDocument/2006/relationships/image" Target="../media/image11.png"/><Relationship Id="rId10" Type="http://schemas.openxmlformats.org/officeDocument/2006/relationships/image" Target="../media/image6.svg"/><Relationship Id="rId4" Type="http://schemas.openxmlformats.org/officeDocument/2006/relationships/chart" Target="../charts/chart4.xml"/><Relationship Id="rId9" Type="http://schemas.openxmlformats.org/officeDocument/2006/relationships/image" Target="../media/image5.png"/><Relationship Id="rId14" Type="http://schemas.openxmlformats.org/officeDocument/2006/relationships/image" Target="../media/image10.svg"/></Relationships>
</file>

<file path=xl/drawings/drawing1.xml><?xml version="1.0" encoding="utf-8"?>
<xdr:wsDr xmlns:xdr="http://schemas.openxmlformats.org/drawingml/2006/spreadsheetDrawing" xmlns:a="http://schemas.openxmlformats.org/drawingml/2006/main">
  <xdr:twoCellAnchor>
    <xdr:from>
      <xdr:col>2</xdr:col>
      <xdr:colOff>169543</xdr:colOff>
      <xdr:row>6</xdr:row>
      <xdr:rowOff>952</xdr:rowOff>
    </xdr:from>
    <xdr:to>
      <xdr:col>10</xdr:col>
      <xdr:colOff>600074</xdr:colOff>
      <xdr:row>21</xdr:row>
      <xdr:rowOff>39052</xdr:rowOff>
    </xdr:to>
    <xdr:graphicFrame macro="">
      <xdr:nvGraphicFramePr>
        <xdr:cNvPr id="2" name="Chart 1">
          <a:extLst>
            <a:ext uri="{FF2B5EF4-FFF2-40B4-BE49-F238E27FC236}">
              <a16:creationId xmlns:a16="http://schemas.microsoft.com/office/drawing/2014/main" id="{4CA6F5D8-6FE9-A470-4723-4F0705DB72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371475</xdr:colOff>
      <xdr:row>5</xdr:row>
      <xdr:rowOff>199072</xdr:rowOff>
    </xdr:from>
    <xdr:to>
      <xdr:col>23</xdr:col>
      <xdr:colOff>594359</xdr:colOff>
      <xdr:row>21</xdr:row>
      <xdr:rowOff>50482</xdr:rowOff>
    </xdr:to>
    <xdr:graphicFrame macro="">
      <xdr:nvGraphicFramePr>
        <xdr:cNvPr id="3" name="Chart 2">
          <a:extLst>
            <a:ext uri="{FF2B5EF4-FFF2-40B4-BE49-F238E27FC236}">
              <a16:creationId xmlns:a16="http://schemas.microsoft.com/office/drawing/2014/main" id="{EAE7BA7A-23C5-8BBD-2A5E-02D51A5EC4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390525</xdr:colOff>
      <xdr:row>22</xdr:row>
      <xdr:rowOff>40957</xdr:rowOff>
    </xdr:from>
    <xdr:to>
      <xdr:col>23</xdr:col>
      <xdr:colOff>598170</xdr:colOff>
      <xdr:row>41</xdr:row>
      <xdr:rowOff>57150</xdr:rowOff>
    </xdr:to>
    <xdr:graphicFrame macro="">
      <xdr:nvGraphicFramePr>
        <xdr:cNvPr id="4" name="Chart 3">
          <a:extLst>
            <a:ext uri="{FF2B5EF4-FFF2-40B4-BE49-F238E27FC236}">
              <a16:creationId xmlns:a16="http://schemas.microsoft.com/office/drawing/2014/main" id="{2BB3FDA1-1CE6-ECC7-F6CA-32A8CC50FA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179070</xdr:colOff>
      <xdr:row>22</xdr:row>
      <xdr:rowOff>27622</xdr:rowOff>
    </xdr:from>
    <xdr:to>
      <xdr:col>10</xdr:col>
      <xdr:colOff>590550</xdr:colOff>
      <xdr:row>41</xdr:row>
      <xdr:rowOff>64770</xdr:rowOff>
    </xdr:to>
    <xdr:graphicFrame macro="">
      <xdr:nvGraphicFramePr>
        <xdr:cNvPr id="5" name="Chart 4">
          <a:extLst>
            <a:ext uri="{FF2B5EF4-FFF2-40B4-BE49-F238E27FC236}">
              <a16:creationId xmlns:a16="http://schemas.microsoft.com/office/drawing/2014/main" id="{6EB0E6AD-29F4-5E4A-01D9-3C32A0A241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22859</xdr:colOff>
      <xdr:row>12</xdr:row>
      <xdr:rowOff>15241</xdr:rowOff>
    </xdr:from>
    <xdr:to>
      <xdr:col>1</xdr:col>
      <xdr:colOff>1163955</xdr:colOff>
      <xdr:row>15</xdr:row>
      <xdr:rowOff>171451</xdr:rowOff>
    </xdr:to>
    <mc:AlternateContent xmlns:mc="http://schemas.openxmlformats.org/markup-compatibility/2006" xmlns:a14="http://schemas.microsoft.com/office/drawing/2010/main">
      <mc:Choice Requires="a14">
        <xdr:graphicFrame macro="">
          <xdr:nvGraphicFramePr>
            <xdr:cNvPr id="6" name="Year">
              <a:extLst>
                <a:ext uri="{FF2B5EF4-FFF2-40B4-BE49-F238E27FC236}">
                  <a16:creationId xmlns:a16="http://schemas.microsoft.com/office/drawing/2014/main" id="{7AAAE131-47FC-FB89-5E81-2D6A0F5B0D2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9049" y="2952751"/>
              <a:ext cx="2760346" cy="6915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19051</xdr:rowOff>
    </xdr:from>
    <xdr:to>
      <xdr:col>2</xdr:col>
      <xdr:colOff>0</xdr:colOff>
      <xdr:row>33</xdr:row>
      <xdr:rowOff>15240</xdr:rowOff>
    </xdr:to>
    <mc:AlternateContent xmlns:mc="http://schemas.openxmlformats.org/markup-compatibility/2006" xmlns:a14="http://schemas.microsoft.com/office/drawing/2010/main">
      <mc:Choice Requires="a14">
        <xdr:graphicFrame macro="">
          <xdr:nvGraphicFramePr>
            <xdr:cNvPr id="7" name="Category">
              <a:extLst>
                <a:ext uri="{FF2B5EF4-FFF2-40B4-BE49-F238E27FC236}">
                  <a16:creationId xmlns:a16="http://schemas.microsoft.com/office/drawing/2014/main" id="{B47336A0-DE50-6BCA-EFDF-C98A7C25730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0" y="5482591"/>
              <a:ext cx="2809875" cy="12706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154305</xdr:rowOff>
    </xdr:from>
    <xdr:to>
      <xdr:col>1</xdr:col>
      <xdr:colOff>1163955</xdr:colOff>
      <xdr:row>25</xdr:row>
      <xdr:rowOff>53340</xdr:rowOff>
    </xdr:to>
    <mc:AlternateContent xmlns:mc="http://schemas.openxmlformats.org/markup-compatibility/2006" xmlns:a14="http://schemas.microsoft.com/office/drawing/2010/main">
      <mc:Choice Requires="a14">
        <xdr:graphicFrame macro="">
          <xdr:nvGraphicFramePr>
            <xdr:cNvPr id="8" name="Month">
              <a:extLst>
                <a:ext uri="{FF2B5EF4-FFF2-40B4-BE49-F238E27FC236}">
                  <a16:creationId xmlns:a16="http://schemas.microsoft.com/office/drawing/2014/main" id="{FBBD8AA7-205B-E15C-1241-BF10643664E5}"/>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0" y="3811905"/>
              <a:ext cx="2779395" cy="1531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20954</xdr:colOff>
      <xdr:row>33</xdr:row>
      <xdr:rowOff>177165</xdr:rowOff>
    </xdr:from>
    <xdr:to>
      <xdr:col>1</xdr:col>
      <xdr:colOff>1181099</xdr:colOff>
      <xdr:row>41</xdr:row>
      <xdr:rowOff>97155</xdr:rowOff>
    </xdr:to>
    <mc:AlternateContent xmlns:mc="http://schemas.openxmlformats.org/markup-compatibility/2006" xmlns:tsle="http://schemas.microsoft.com/office/drawing/2012/timeslicer">
      <mc:Choice Requires="tsle">
        <xdr:graphicFrame macro="">
          <xdr:nvGraphicFramePr>
            <xdr:cNvPr id="9" name="Date">
              <a:extLst>
                <a:ext uri="{FF2B5EF4-FFF2-40B4-BE49-F238E27FC236}">
                  <a16:creationId xmlns:a16="http://schemas.microsoft.com/office/drawing/2014/main" id="{ED7886D9-47AF-6012-9454-2C8D9826B86F}"/>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7144" y="6907530"/>
              <a:ext cx="2783205" cy="136779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oneCellAnchor>
    <xdr:from>
      <xdr:col>0</xdr:col>
      <xdr:colOff>1005840</xdr:colOff>
      <xdr:row>7</xdr:row>
      <xdr:rowOff>59056</xdr:rowOff>
    </xdr:from>
    <xdr:ext cx="491490" cy="264795"/>
    <xdr:pic>
      <xdr:nvPicPr>
        <xdr:cNvPr id="24" name="Graphic 23" descr="Flying Money with solid fill">
          <a:extLst>
            <a:ext uri="{FF2B5EF4-FFF2-40B4-BE49-F238E27FC236}">
              <a16:creationId xmlns:a16="http://schemas.microsoft.com/office/drawing/2014/main" id="{B1D8A550-089D-490F-AC48-1BD03A251F21}"/>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057650" y="1522096"/>
          <a:ext cx="491490" cy="264795"/>
        </a:xfrm>
        <a:prstGeom prst="rect">
          <a:avLst/>
        </a:prstGeom>
      </xdr:spPr>
    </xdr:pic>
    <xdr:clientData/>
  </xdr:oneCellAnchor>
  <xdr:oneCellAnchor>
    <xdr:from>
      <xdr:col>0</xdr:col>
      <xdr:colOff>920115</xdr:colOff>
      <xdr:row>6</xdr:row>
      <xdr:rowOff>106680</xdr:rowOff>
    </xdr:from>
    <xdr:ext cx="621030" cy="257175"/>
    <xdr:pic>
      <xdr:nvPicPr>
        <xdr:cNvPr id="25" name="Graphic 24" descr="Money with solid fill">
          <a:extLst>
            <a:ext uri="{FF2B5EF4-FFF2-40B4-BE49-F238E27FC236}">
              <a16:creationId xmlns:a16="http://schemas.microsoft.com/office/drawing/2014/main" id="{6DF786EC-6249-45DA-AF9C-12B6F15E05FE}"/>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970020" y="1209675"/>
          <a:ext cx="621030" cy="257175"/>
        </a:xfrm>
        <a:prstGeom prst="rect">
          <a:avLst/>
        </a:prstGeom>
      </xdr:spPr>
    </xdr:pic>
    <xdr:clientData/>
  </xdr:oneCellAnchor>
  <xdr:oneCellAnchor>
    <xdr:from>
      <xdr:col>0</xdr:col>
      <xdr:colOff>897255</xdr:colOff>
      <xdr:row>8</xdr:row>
      <xdr:rowOff>68580</xdr:rowOff>
    </xdr:from>
    <xdr:ext cx="537210" cy="300990"/>
    <xdr:pic>
      <xdr:nvPicPr>
        <xdr:cNvPr id="26" name="Graphic 25" descr="Bar graph with upward trend with solid fill">
          <a:extLst>
            <a:ext uri="{FF2B5EF4-FFF2-40B4-BE49-F238E27FC236}">
              <a16:creationId xmlns:a16="http://schemas.microsoft.com/office/drawing/2014/main" id="{C28FEFB7-1D56-44B9-9EFB-37B1ED417AD1}"/>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3941445" y="1838325"/>
          <a:ext cx="537210" cy="300990"/>
        </a:xfrm>
        <a:prstGeom prst="rect">
          <a:avLst/>
        </a:prstGeom>
      </xdr:spPr>
    </xdr:pic>
    <xdr:clientData/>
  </xdr:oneCellAnchor>
  <xdr:oneCellAnchor>
    <xdr:from>
      <xdr:col>0</xdr:col>
      <xdr:colOff>922020</xdr:colOff>
      <xdr:row>9</xdr:row>
      <xdr:rowOff>7619</xdr:rowOff>
    </xdr:from>
    <xdr:ext cx="544830" cy="291466"/>
    <xdr:pic>
      <xdr:nvPicPr>
        <xdr:cNvPr id="27" name="Graphic 26" descr="Arrow circle with solid fill">
          <a:extLst>
            <a:ext uri="{FF2B5EF4-FFF2-40B4-BE49-F238E27FC236}">
              <a16:creationId xmlns:a16="http://schemas.microsoft.com/office/drawing/2014/main" id="{22E471A5-20D2-4919-99C6-03BC80D66C27}"/>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3971925" y="2133599"/>
          <a:ext cx="544830" cy="291466"/>
        </a:xfrm>
        <a:prstGeom prst="rect">
          <a:avLst/>
        </a:prstGeom>
      </xdr:spPr>
    </xdr:pic>
    <xdr:clientData/>
  </xdr:oneCellAnchor>
  <xdr:oneCellAnchor>
    <xdr:from>
      <xdr:col>0</xdr:col>
      <xdr:colOff>1057274</xdr:colOff>
      <xdr:row>10</xdr:row>
      <xdr:rowOff>38100</xdr:rowOff>
    </xdr:from>
    <xdr:ext cx="428625" cy="304800"/>
    <xdr:pic>
      <xdr:nvPicPr>
        <xdr:cNvPr id="28" name="Graphic 27" descr="Pie chart with solid fill">
          <a:extLst>
            <a:ext uri="{FF2B5EF4-FFF2-40B4-BE49-F238E27FC236}">
              <a16:creationId xmlns:a16="http://schemas.microsoft.com/office/drawing/2014/main" id="{E73851F0-3FCB-4384-A6BB-8CF91546339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4103369" y="2466975"/>
          <a:ext cx="428625" cy="304800"/>
        </a:xfrm>
        <a:prstGeom prst="rect">
          <a:avLst/>
        </a:prstGeom>
      </xdr:spPr>
    </xdr:pic>
    <xdr:clientData/>
  </xdr:oneCellAnchor>
  <xdr:twoCellAnchor>
    <xdr:from>
      <xdr:col>0</xdr:col>
      <xdr:colOff>0</xdr:colOff>
      <xdr:row>0</xdr:row>
      <xdr:rowOff>0</xdr:rowOff>
    </xdr:from>
    <xdr:to>
      <xdr:col>25</xdr:col>
      <xdr:colOff>85725</xdr:colOff>
      <xdr:row>5</xdr:row>
      <xdr:rowOff>1</xdr:rowOff>
    </xdr:to>
    <xdr:sp macro="" textlink="">
      <xdr:nvSpPr>
        <xdr:cNvPr id="29" name="Rectangle: Rounded Corners 28" descr="Financial Dashboard">
          <a:extLst>
            <a:ext uri="{FF2B5EF4-FFF2-40B4-BE49-F238E27FC236}">
              <a16:creationId xmlns:a16="http://schemas.microsoft.com/office/drawing/2014/main" id="{46DE61AB-F96B-829C-45A7-8657B7724006}"/>
            </a:ext>
          </a:extLst>
        </xdr:cNvPr>
        <xdr:cNvSpPr/>
      </xdr:nvSpPr>
      <xdr:spPr>
        <a:xfrm>
          <a:off x="0" y="0"/>
          <a:ext cx="18364200" cy="90487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114299</xdr:colOff>
      <xdr:row>1</xdr:row>
      <xdr:rowOff>59055</xdr:rowOff>
    </xdr:from>
    <xdr:to>
      <xdr:col>12</xdr:col>
      <xdr:colOff>314324</xdr:colOff>
      <xdr:row>3</xdr:row>
      <xdr:rowOff>100965</xdr:rowOff>
    </xdr:to>
    <xdr:sp macro="" textlink="">
      <xdr:nvSpPr>
        <xdr:cNvPr id="1025" name="Text Box 1">
          <a:extLst>
            <a:ext uri="{FF2B5EF4-FFF2-40B4-BE49-F238E27FC236}">
              <a16:creationId xmlns:a16="http://schemas.microsoft.com/office/drawing/2014/main" id="{C69C91A5-62C6-55E2-C4D2-C0C24928D7F7}"/>
            </a:ext>
          </a:extLst>
        </xdr:cNvPr>
        <xdr:cNvSpPr txBox="1">
          <a:spLocks noChangeArrowheads="1"/>
        </xdr:cNvSpPr>
      </xdr:nvSpPr>
      <xdr:spPr bwMode="auto">
        <a:xfrm>
          <a:off x="7419974" y="240030"/>
          <a:ext cx="3248025" cy="403860"/>
        </a:xfrm>
        <a:prstGeom prst="rect">
          <a:avLst/>
        </a:prstGeom>
        <a:solidFill>
          <a:schemeClr val="accent1"/>
        </a:solidFill>
        <a:ln>
          <a:noFill/>
        </a:ln>
      </xdr:spPr>
      <xdr:style>
        <a:lnRef idx="0">
          <a:scrgbClr r="0" g="0" b="0"/>
        </a:lnRef>
        <a:fillRef idx="0">
          <a:scrgbClr r="0" g="0" b="0"/>
        </a:fillRef>
        <a:effectRef idx="0">
          <a:scrgbClr r="0" g="0" b="0"/>
        </a:effectRef>
        <a:fontRef idx="minor">
          <a:schemeClr val="lt1"/>
        </a:fontRef>
      </xdr:style>
      <xdr:txBody>
        <a:bodyPr vertOverflow="clip" wrap="square" lIns="27432" tIns="27432" rIns="0" bIns="0" anchor="t" upright="1"/>
        <a:lstStyle/>
        <a:p>
          <a:pPr algn="l" rtl="0">
            <a:defRPr sz="1000"/>
          </a:pPr>
          <a:r>
            <a:rPr lang="en-US" sz="2800" b="1" i="0" u="none" strike="noStrike" cap="none" spc="50" baseline="0">
              <a:ln w="0"/>
              <a:solidFill>
                <a:schemeClr val="bg2"/>
              </a:solidFill>
              <a:effectLst>
                <a:innerShdw blurRad="63500" dist="50800" dir="13500000">
                  <a:srgbClr val="000000">
                    <a:alpha val="50000"/>
                  </a:srgbClr>
                </a:innerShdw>
              </a:effectLst>
              <a:latin typeface="Aptos Narrow"/>
            </a:rPr>
            <a:t>Financial Dashboard</a:t>
          </a:r>
        </a:p>
      </xdr:txBody>
    </xdr:sp>
    <xdr:clientData/>
  </xdr:twoCellAnchor>
  <xdr:twoCellAnchor editAs="oneCell">
    <xdr:from>
      <xdr:col>0</xdr:col>
      <xdr:colOff>66675</xdr:colOff>
      <xdr:row>0</xdr:row>
      <xdr:rowOff>47625</xdr:rowOff>
    </xdr:from>
    <xdr:to>
      <xdr:col>1</xdr:col>
      <xdr:colOff>398145</xdr:colOff>
      <xdr:row>4</xdr:row>
      <xdr:rowOff>139065</xdr:rowOff>
    </xdr:to>
    <xdr:pic>
      <xdr:nvPicPr>
        <xdr:cNvPr id="31" name="Picture 30">
          <a:extLst>
            <a:ext uri="{FF2B5EF4-FFF2-40B4-BE49-F238E27FC236}">
              <a16:creationId xmlns:a16="http://schemas.microsoft.com/office/drawing/2014/main" id="{29543510-9606-5A95-8E49-73E21ADA8F0F}"/>
            </a:ext>
          </a:extLst>
        </xdr:cNvPr>
        <xdr:cNvPicPr>
          <a:picLocks noChangeAspect="1"/>
        </xdr:cNvPicPr>
      </xdr:nvPicPr>
      <xdr:blipFill>
        <a:blip xmlns:r="http://schemas.openxmlformats.org/officeDocument/2006/relationships" r:embed="rId15"/>
        <a:stretch>
          <a:fillRect/>
        </a:stretch>
      </xdr:blipFill>
      <xdr:spPr>
        <a:xfrm>
          <a:off x="66675" y="47625"/>
          <a:ext cx="1950720" cy="815340"/>
        </a:xfrm>
        <a:prstGeom prst="rect">
          <a:avLst/>
        </a:prstGeom>
        <a:ln>
          <a:noFill/>
        </a:ln>
        <a:effectLst>
          <a:softEdge rad="112500"/>
        </a:effec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ul Dubey" refreshedDate="45705.569453587967" createdVersion="8" refreshedVersion="8" minRefreshableVersion="3" recordCount="100" xr:uid="{A9F992ED-A51A-443F-889A-3C3CBE6A525A}">
  <cacheSource type="worksheet">
    <worksheetSource name="Table1"/>
  </cacheSource>
  <cacheFields count="9">
    <cacheField name="Date" numFmtId="14">
      <sharedItems containsSemiMixedTypes="0" containsNonDate="0" containsDate="1" containsString="0" minDate="2022-01-08T00:00:00" maxDate="2024-12-11T00:00:00" count="100">
        <d v="2022-01-08T00:00:00"/>
        <d v="2022-01-14T00:00:00"/>
        <d v="2022-01-21T00:00:00"/>
        <d v="2022-01-22T00:00:00"/>
        <d v="2022-01-23T00:00:00"/>
        <d v="2022-02-16T00:00:00"/>
        <d v="2022-03-05T00:00:00"/>
        <d v="2022-03-12T00:00:00"/>
        <d v="2022-04-15T00:00:00"/>
        <d v="2022-04-19T00:00:00"/>
        <d v="2022-04-22T00:00:00"/>
        <d v="2022-05-02T00:00:00"/>
        <d v="2022-05-08T00:00:00"/>
        <d v="2022-06-11T00:00:00"/>
        <d v="2022-06-24T00:00:00"/>
        <d v="2022-06-28T00:00:00"/>
        <d v="2022-07-10T00:00:00"/>
        <d v="2022-07-16T00:00:00"/>
        <d v="2022-08-08T00:00:00"/>
        <d v="2022-08-11T00:00:00"/>
        <d v="2022-08-31T00:00:00"/>
        <d v="2022-09-10T00:00:00"/>
        <d v="2022-10-07T00:00:00"/>
        <d v="2022-10-15T00:00:00"/>
        <d v="2022-10-24T00:00:00"/>
        <d v="2022-10-29T00:00:00"/>
        <d v="2022-10-30T00:00:00"/>
        <d v="2022-10-31T00:00:00"/>
        <d v="2022-11-05T00:00:00"/>
        <d v="2022-11-14T00:00:00"/>
        <d v="2022-11-26T00:00:00"/>
        <d v="2022-12-06T00:00:00"/>
        <d v="2023-01-28T00:00:00"/>
        <d v="2023-02-20T00:00:00"/>
        <d v="2023-02-21T00:00:00"/>
        <d v="2023-03-08T00:00:00"/>
        <d v="2023-03-24T00:00:00"/>
        <d v="2023-04-04T00:00:00"/>
        <d v="2023-04-18T00:00:00"/>
        <d v="2023-04-25T00:00:00"/>
        <d v="2023-05-12T00:00:00"/>
        <d v="2023-05-18T00:00:00"/>
        <d v="2023-06-16T00:00:00"/>
        <d v="2023-06-17T00:00:00"/>
        <d v="2023-06-22T00:00:00"/>
        <d v="2023-06-24T00:00:00"/>
        <d v="2023-06-30T00:00:00"/>
        <d v="2023-07-03T00:00:00"/>
        <d v="2023-07-06T00:00:00"/>
        <d v="2023-08-13T00:00:00"/>
        <d v="2023-08-16T00:00:00"/>
        <d v="2023-09-19T00:00:00"/>
        <d v="2023-09-20T00:00:00"/>
        <d v="2023-09-29T00:00:00"/>
        <d v="2023-10-03T00:00:00"/>
        <d v="2023-10-16T00:00:00"/>
        <d v="2023-10-30T00:00:00"/>
        <d v="2023-11-18T00:00:00"/>
        <d v="2023-11-24T00:00:00"/>
        <d v="2023-12-09T00:00:00"/>
        <d v="2023-12-16T00:00:00"/>
        <d v="2023-12-20T00:00:00"/>
        <d v="2024-01-02T00:00:00"/>
        <d v="2024-01-06T00:00:00"/>
        <d v="2024-02-03T00:00:00"/>
        <d v="2024-02-06T00:00:00"/>
        <d v="2024-02-07T00:00:00"/>
        <d v="2024-02-11T00:00:00"/>
        <d v="2024-02-13T00:00:00"/>
        <d v="2024-02-21T00:00:00"/>
        <d v="2024-02-23T00:00:00"/>
        <d v="2024-02-26T00:00:00"/>
        <d v="2024-03-04T00:00:00"/>
        <d v="2024-03-09T00:00:00"/>
        <d v="2024-03-11T00:00:00"/>
        <d v="2024-03-26T00:00:00"/>
        <d v="2024-03-31T00:00:00"/>
        <d v="2024-04-17T00:00:00"/>
        <d v="2024-04-22T00:00:00"/>
        <d v="2024-05-01T00:00:00"/>
        <d v="2024-05-08T00:00:00"/>
        <d v="2024-05-16T00:00:00"/>
        <d v="2024-06-08T00:00:00"/>
        <d v="2024-06-14T00:00:00"/>
        <d v="2024-06-21T00:00:00"/>
        <d v="2024-07-26T00:00:00"/>
        <d v="2024-07-30T00:00:00"/>
        <d v="2024-08-03T00:00:00"/>
        <d v="2024-08-13T00:00:00"/>
        <d v="2024-08-17T00:00:00"/>
        <d v="2024-08-21T00:00:00"/>
        <d v="2024-08-22T00:00:00"/>
        <d v="2024-10-09T00:00:00"/>
        <d v="2024-10-18T00:00:00"/>
        <d v="2024-10-19T00:00:00"/>
        <d v="2024-10-23T00:00:00"/>
        <d v="2024-11-11T00:00:00"/>
        <d v="2024-11-15T00:00:00"/>
        <d v="2024-11-28T00:00:00"/>
        <d v="2024-12-10T00:00:00"/>
      </sharedItems>
    </cacheField>
    <cacheField name="Category" numFmtId="0">
      <sharedItems count="6">
        <s v="Marketing"/>
        <s v="Finance"/>
        <s v="Operations"/>
        <s v="HR"/>
        <s v="IT"/>
        <s v="Sales"/>
      </sharedItems>
    </cacheField>
    <cacheField name="Revenue ($)" numFmtId="0">
      <sharedItems containsSemiMixedTypes="0" containsString="0" containsNumber="1" containsInteger="1" minValue="5067" maxValue="19884"/>
    </cacheField>
    <cacheField name="Expenses ($)" numFmtId="0">
      <sharedItems containsSemiMixedTypes="0" containsString="0" containsNumber="1" containsInteger="1" minValue="3039" maxValue="14909"/>
    </cacheField>
    <cacheField name="Profit ($)" numFmtId="0">
      <sharedItems containsSemiMixedTypes="0" containsString="0" containsNumber="1" containsInteger="1" minValue="-8994" maxValue="15273"/>
    </cacheField>
    <cacheField name="Cash Flow ($)" numFmtId="0">
      <sharedItems containsSemiMixedTypes="0" containsString="0" containsNumber="1" containsInteger="1" minValue="-8477" maxValue="15282"/>
    </cacheField>
    <cacheField name="Budget ($)" numFmtId="0">
      <sharedItems containsSemiMixedTypes="0" containsString="0" containsNumber="1" containsInteger="1" minValue="4227" maxValue="22194"/>
    </cacheField>
    <cacheField name="Year" numFmtId="0">
      <sharedItems containsSemiMixedTypes="0" containsString="0" containsNumber="1" containsInteger="1" minValue="2022" maxValue="2024" count="3">
        <n v="2022"/>
        <n v="2023"/>
        <n v="2024"/>
      </sharedItems>
    </cacheField>
    <cacheField name="Month" numFmtId="0">
      <sharedItems count="12">
        <s v="Jan"/>
        <s v="Feb"/>
        <s v="Mar"/>
        <s v="Apr"/>
        <s v="May"/>
        <s v="Jun"/>
        <s v="Jul"/>
        <s v="Aug"/>
        <s v="Sep"/>
        <s v="Oct"/>
        <s v="Nov"/>
        <s v="Dec"/>
      </sharedItems>
    </cacheField>
  </cacheFields>
  <extLst>
    <ext xmlns:x14="http://schemas.microsoft.com/office/spreadsheetml/2009/9/main" uri="{725AE2AE-9491-48be-B2B4-4EB974FC3084}">
      <x14:pivotCacheDefinition pivotCacheId="20279198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n v="15372"/>
    <n v="6245"/>
    <n v="9127"/>
    <n v="7307"/>
    <n v="16408"/>
    <x v="0"/>
    <x v="0"/>
  </r>
  <r>
    <x v="1"/>
    <x v="1"/>
    <n v="12415"/>
    <n v="7399"/>
    <n v="5016"/>
    <n v="5258"/>
    <n v="12270"/>
    <x v="0"/>
    <x v="0"/>
  </r>
  <r>
    <x v="2"/>
    <x v="0"/>
    <n v="7058"/>
    <n v="5055"/>
    <n v="2003"/>
    <n v="1268"/>
    <n v="9478"/>
    <x v="0"/>
    <x v="0"/>
  </r>
  <r>
    <x v="3"/>
    <x v="2"/>
    <n v="18877"/>
    <n v="13069"/>
    <n v="5808"/>
    <n v="6026"/>
    <n v="18976"/>
    <x v="0"/>
    <x v="0"/>
  </r>
  <r>
    <x v="4"/>
    <x v="0"/>
    <n v="14057"/>
    <n v="12544"/>
    <n v="1513"/>
    <n v="3306"/>
    <n v="15081"/>
    <x v="0"/>
    <x v="0"/>
  </r>
  <r>
    <x v="5"/>
    <x v="2"/>
    <n v="16357"/>
    <n v="7478"/>
    <n v="8879"/>
    <n v="9629"/>
    <n v="16174"/>
    <x v="0"/>
    <x v="1"/>
  </r>
  <r>
    <x v="6"/>
    <x v="1"/>
    <n v="12143"/>
    <n v="10428"/>
    <n v="1715"/>
    <n v="-443"/>
    <n v="14453"/>
    <x v="0"/>
    <x v="2"/>
  </r>
  <r>
    <x v="7"/>
    <x v="2"/>
    <n v="16882"/>
    <n v="10863"/>
    <n v="6019"/>
    <n v="3077"/>
    <n v="16465"/>
    <x v="0"/>
    <x v="2"/>
  </r>
  <r>
    <x v="8"/>
    <x v="3"/>
    <n v="11523"/>
    <n v="12694"/>
    <n v="-1171"/>
    <n v="-1545"/>
    <n v="12275"/>
    <x v="0"/>
    <x v="3"/>
  </r>
  <r>
    <x v="9"/>
    <x v="0"/>
    <n v="12483"/>
    <n v="8088"/>
    <n v="4395"/>
    <n v="2108"/>
    <n v="10824"/>
    <x v="0"/>
    <x v="3"/>
  </r>
  <r>
    <x v="10"/>
    <x v="3"/>
    <n v="18177"/>
    <n v="13903"/>
    <n v="4274"/>
    <n v="4354"/>
    <n v="19257"/>
    <x v="0"/>
    <x v="3"/>
  </r>
  <r>
    <x v="11"/>
    <x v="2"/>
    <n v="11849"/>
    <n v="9579"/>
    <n v="2270"/>
    <n v="-336"/>
    <n v="10482"/>
    <x v="0"/>
    <x v="4"/>
  </r>
  <r>
    <x v="12"/>
    <x v="0"/>
    <n v="12330"/>
    <n v="8256"/>
    <n v="4074"/>
    <n v="5252"/>
    <n v="11079"/>
    <x v="0"/>
    <x v="4"/>
  </r>
  <r>
    <x v="13"/>
    <x v="0"/>
    <n v="10142"/>
    <n v="4544"/>
    <n v="5598"/>
    <n v="4200"/>
    <n v="10469"/>
    <x v="0"/>
    <x v="5"/>
  </r>
  <r>
    <x v="14"/>
    <x v="3"/>
    <n v="16112"/>
    <n v="3765"/>
    <n v="12347"/>
    <n v="14112"/>
    <n v="14969"/>
    <x v="0"/>
    <x v="5"/>
  </r>
  <r>
    <x v="15"/>
    <x v="1"/>
    <n v="17355"/>
    <n v="14620"/>
    <n v="2735"/>
    <n v="207"/>
    <n v="15863"/>
    <x v="0"/>
    <x v="5"/>
  </r>
  <r>
    <x v="16"/>
    <x v="2"/>
    <n v="17136"/>
    <n v="12645"/>
    <n v="4491"/>
    <n v="4484"/>
    <n v="16811"/>
    <x v="0"/>
    <x v="6"/>
  </r>
  <r>
    <x v="17"/>
    <x v="1"/>
    <n v="14355"/>
    <n v="11973"/>
    <n v="2382"/>
    <n v="2911"/>
    <n v="13020"/>
    <x v="0"/>
    <x v="6"/>
  </r>
  <r>
    <x v="18"/>
    <x v="3"/>
    <n v="17680"/>
    <n v="14233"/>
    <n v="3447"/>
    <n v="1151"/>
    <n v="16116"/>
    <x v="0"/>
    <x v="7"/>
  </r>
  <r>
    <x v="19"/>
    <x v="0"/>
    <n v="15362"/>
    <n v="5180"/>
    <n v="10182"/>
    <n v="7485"/>
    <n v="13667"/>
    <x v="0"/>
    <x v="7"/>
  </r>
  <r>
    <x v="20"/>
    <x v="4"/>
    <n v="13985"/>
    <n v="14348"/>
    <n v="-363"/>
    <n v="-2839"/>
    <n v="11985"/>
    <x v="0"/>
    <x v="7"/>
  </r>
  <r>
    <x v="21"/>
    <x v="4"/>
    <n v="12339"/>
    <n v="11295"/>
    <n v="1044"/>
    <n v="1160"/>
    <n v="11948"/>
    <x v="0"/>
    <x v="8"/>
  </r>
  <r>
    <x v="22"/>
    <x v="4"/>
    <n v="6626"/>
    <n v="8307"/>
    <n v="-1681"/>
    <n v="-4485"/>
    <n v="8774"/>
    <x v="0"/>
    <x v="9"/>
  </r>
  <r>
    <x v="23"/>
    <x v="4"/>
    <n v="8805"/>
    <n v="3329"/>
    <n v="5476"/>
    <n v="5471"/>
    <n v="11709"/>
    <x v="0"/>
    <x v="9"/>
  </r>
  <r>
    <x v="24"/>
    <x v="1"/>
    <n v="8195"/>
    <n v="11218"/>
    <n v="-3023"/>
    <n v="-3307"/>
    <n v="6237"/>
    <x v="0"/>
    <x v="9"/>
  </r>
  <r>
    <x v="25"/>
    <x v="2"/>
    <n v="19009"/>
    <n v="11157"/>
    <n v="7852"/>
    <n v="8933"/>
    <n v="21529"/>
    <x v="0"/>
    <x v="9"/>
  </r>
  <r>
    <x v="26"/>
    <x v="5"/>
    <n v="6153"/>
    <n v="3083"/>
    <n v="3070"/>
    <n v="4704"/>
    <n v="6089"/>
    <x v="0"/>
    <x v="9"/>
  </r>
  <r>
    <x v="27"/>
    <x v="4"/>
    <n v="15537"/>
    <n v="7250"/>
    <n v="8287"/>
    <n v="6333"/>
    <n v="15004"/>
    <x v="0"/>
    <x v="9"/>
  </r>
  <r>
    <x v="28"/>
    <x v="0"/>
    <n v="16895"/>
    <n v="10237"/>
    <n v="6658"/>
    <n v="8411"/>
    <n v="18937"/>
    <x v="0"/>
    <x v="10"/>
  </r>
  <r>
    <x v="29"/>
    <x v="3"/>
    <n v="15478"/>
    <n v="10022"/>
    <n v="5456"/>
    <n v="4956"/>
    <n v="15413"/>
    <x v="0"/>
    <x v="10"/>
  </r>
  <r>
    <x v="30"/>
    <x v="3"/>
    <n v="5555"/>
    <n v="14549"/>
    <n v="-8994"/>
    <n v="-8367"/>
    <n v="4227"/>
    <x v="0"/>
    <x v="10"/>
  </r>
  <r>
    <x v="31"/>
    <x v="5"/>
    <n v="8429"/>
    <n v="12471"/>
    <n v="-4042"/>
    <n v="-3446"/>
    <n v="6516"/>
    <x v="0"/>
    <x v="11"/>
  </r>
  <r>
    <x v="32"/>
    <x v="3"/>
    <n v="7396"/>
    <n v="4037"/>
    <n v="3359"/>
    <n v="1079"/>
    <n v="6334"/>
    <x v="1"/>
    <x v="0"/>
  </r>
  <r>
    <x v="33"/>
    <x v="4"/>
    <n v="11922"/>
    <n v="9489"/>
    <n v="2433"/>
    <n v="2269"/>
    <n v="11758"/>
    <x v="1"/>
    <x v="1"/>
  </r>
  <r>
    <x v="34"/>
    <x v="4"/>
    <n v="19083"/>
    <n v="11362"/>
    <n v="7721"/>
    <n v="5642"/>
    <n v="21775"/>
    <x v="1"/>
    <x v="1"/>
  </r>
  <r>
    <x v="35"/>
    <x v="1"/>
    <n v="18858"/>
    <n v="13702"/>
    <n v="5156"/>
    <n v="6113"/>
    <n v="19771"/>
    <x v="1"/>
    <x v="2"/>
  </r>
  <r>
    <x v="36"/>
    <x v="2"/>
    <n v="11828"/>
    <n v="3506"/>
    <n v="8322"/>
    <n v="6145"/>
    <n v="10473"/>
    <x v="1"/>
    <x v="2"/>
  </r>
  <r>
    <x v="37"/>
    <x v="2"/>
    <n v="12822"/>
    <n v="6990"/>
    <n v="5832"/>
    <n v="5724"/>
    <n v="10828"/>
    <x v="1"/>
    <x v="3"/>
  </r>
  <r>
    <x v="38"/>
    <x v="4"/>
    <n v="18339"/>
    <n v="3433"/>
    <n v="14906"/>
    <n v="13807"/>
    <n v="20761"/>
    <x v="1"/>
    <x v="3"/>
  </r>
  <r>
    <x v="39"/>
    <x v="2"/>
    <n v="10873"/>
    <n v="10037"/>
    <n v="836"/>
    <n v="1729"/>
    <n v="10321"/>
    <x v="1"/>
    <x v="3"/>
  </r>
  <r>
    <x v="40"/>
    <x v="0"/>
    <n v="12936"/>
    <n v="11894"/>
    <n v="1042"/>
    <n v="2116"/>
    <n v="13887"/>
    <x v="1"/>
    <x v="4"/>
  </r>
  <r>
    <x v="41"/>
    <x v="0"/>
    <n v="18080"/>
    <n v="12102"/>
    <n v="5978"/>
    <n v="7627"/>
    <n v="20241"/>
    <x v="1"/>
    <x v="4"/>
  </r>
  <r>
    <x v="42"/>
    <x v="2"/>
    <n v="12066"/>
    <n v="5714"/>
    <n v="6352"/>
    <n v="4545"/>
    <n v="13933"/>
    <x v="1"/>
    <x v="5"/>
  </r>
  <r>
    <x v="43"/>
    <x v="5"/>
    <n v="15249"/>
    <n v="8072"/>
    <n v="7177"/>
    <n v="5499"/>
    <n v="14890"/>
    <x v="1"/>
    <x v="5"/>
  </r>
  <r>
    <x v="44"/>
    <x v="5"/>
    <n v="7688"/>
    <n v="7314"/>
    <n v="374"/>
    <n v="-160"/>
    <n v="6200"/>
    <x v="1"/>
    <x v="5"/>
  </r>
  <r>
    <x v="45"/>
    <x v="0"/>
    <n v="7305"/>
    <n v="12248"/>
    <n v="-4943"/>
    <n v="-3572"/>
    <n v="6563"/>
    <x v="1"/>
    <x v="5"/>
  </r>
  <r>
    <x v="46"/>
    <x v="4"/>
    <n v="10377"/>
    <n v="7774"/>
    <n v="2603"/>
    <n v="1275"/>
    <n v="10046"/>
    <x v="1"/>
    <x v="5"/>
  </r>
  <r>
    <x v="47"/>
    <x v="2"/>
    <n v="18106"/>
    <n v="8748"/>
    <n v="9358"/>
    <n v="8511"/>
    <n v="18045"/>
    <x v="1"/>
    <x v="6"/>
  </r>
  <r>
    <x v="48"/>
    <x v="4"/>
    <n v="19260"/>
    <n v="3987"/>
    <n v="15273"/>
    <n v="15282"/>
    <n v="21643"/>
    <x v="1"/>
    <x v="6"/>
  </r>
  <r>
    <x v="49"/>
    <x v="3"/>
    <n v="12448"/>
    <n v="3334"/>
    <n v="9114"/>
    <n v="8890"/>
    <n v="10835"/>
    <x v="1"/>
    <x v="7"/>
  </r>
  <r>
    <x v="50"/>
    <x v="1"/>
    <n v="17972"/>
    <n v="11108"/>
    <n v="6864"/>
    <n v="7990"/>
    <n v="16430"/>
    <x v="1"/>
    <x v="7"/>
  </r>
  <r>
    <x v="51"/>
    <x v="3"/>
    <n v="13863"/>
    <n v="12138"/>
    <n v="1725"/>
    <n v="2958"/>
    <n v="15981"/>
    <x v="1"/>
    <x v="8"/>
  </r>
  <r>
    <x v="52"/>
    <x v="4"/>
    <n v="16349"/>
    <n v="7024"/>
    <n v="9325"/>
    <n v="9295"/>
    <n v="19219"/>
    <x v="1"/>
    <x v="8"/>
  </r>
  <r>
    <x v="53"/>
    <x v="2"/>
    <n v="9607"/>
    <n v="7594"/>
    <n v="2013"/>
    <n v="1728"/>
    <n v="11531"/>
    <x v="1"/>
    <x v="8"/>
  </r>
  <r>
    <x v="54"/>
    <x v="5"/>
    <n v="15471"/>
    <n v="5306"/>
    <n v="10165"/>
    <n v="9442"/>
    <n v="15647"/>
    <x v="1"/>
    <x v="9"/>
  </r>
  <r>
    <x v="55"/>
    <x v="1"/>
    <n v="16993"/>
    <n v="9103"/>
    <n v="7890"/>
    <n v="6960"/>
    <n v="18993"/>
    <x v="1"/>
    <x v="9"/>
  </r>
  <r>
    <x v="56"/>
    <x v="2"/>
    <n v="7368"/>
    <n v="7332"/>
    <n v="36"/>
    <n v="1086"/>
    <n v="5672"/>
    <x v="1"/>
    <x v="9"/>
  </r>
  <r>
    <x v="57"/>
    <x v="3"/>
    <n v="13964"/>
    <n v="4107"/>
    <n v="9857"/>
    <n v="8964"/>
    <n v="15251"/>
    <x v="1"/>
    <x v="10"/>
  </r>
  <r>
    <x v="58"/>
    <x v="1"/>
    <n v="17655"/>
    <n v="11691"/>
    <n v="5964"/>
    <n v="5374"/>
    <n v="16909"/>
    <x v="1"/>
    <x v="10"/>
  </r>
  <r>
    <x v="59"/>
    <x v="5"/>
    <n v="15013"/>
    <n v="14909"/>
    <n v="104"/>
    <n v="1076"/>
    <n v="17494"/>
    <x v="1"/>
    <x v="11"/>
  </r>
  <r>
    <x v="60"/>
    <x v="4"/>
    <n v="16437"/>
    <n v="8803"/>
    <n v="7634"/>
    <n v="4679"/>
    <n v="18572"/>
    <x v="1"/>
    <x v="11"/>
  </r>
  <r>
    <x v="61"/>
    <x v="3"/>
    <n v="13601"/>
    <n v="9041"/>
    <n v="4560"/>
    <n v="4049"/>
    <n v="12638"/>
    <x v="1"/>
    <x v="11"/>
  </r>
  <r>
    <x v="62"/>
    <x v="5"/>
    <n v="9517"/>
    <n v="3039"/>
    <n v="6478"/>
    <n v="4891"/>
    <n v="8778"/>
    <x v="2"/>
    <x v="0"/>
  </r>
  <r>
    <x v="63"/>
    <x v="0"/>
    <n v="18663"/>
    <n v="5714"/>
    <n v="12949"/>
    <n v="11397"/>
    <n v="16737"/>
    <x v="2"/>
    <x v="0"/>
  </r>
  <r>
    <x v="64"/>
    <x v="3"/>
    <n v="8272"/>
    <n v="14569"/>
    <n v="-6297"/>
    <n v="-7611"/>
    <n v="6866"/>
    <x v="2"/>
    <x v="1"/>
  </r>
  <r>
    <x v="65"/>
    <x v="0"/>
    <n v="14738"/>
    <n v="6007"/>
    <n v="8731"/>
    <n v="10497"/>
    <n v="16501"/>
    <x v="2"/>
    <x v="1"/>
  </r>
  <r>
    <x v="66"/>
    <x v="0"/>
    <n v="17346"/>
    <n v="4436"/>
    <n v="12910"/>
    <n v="12429"/>
    <n v="18490"/>
    <x v="2"/>
    <x v="1"/>
  </r>
  <r>
    <x v="67"/>
    <x v="1"/>
    <n v="14054"/>
    <n v="12365"/>
    <n v="1689"/>
    <n v="1560"/>
    <n v="13112"/>
    <x v="2"/>
    <x v="1"/>
  </r>
  <r>
    <x v="68"/>
    <x v="4"/>
    <n v="16321"/>
    <n v="9397"/>
    <n v="6924"/>
    <n v="3964"/>
    <n v="17201"/>
    <x v="2"/>
    <x v="1"/>
  </r>
  <r>
    <x v="69"/>
    <x v="1"/>
    <n v="19523"/>
    <n v="9365"/>
    <n v="10158"/>
    <n v="7701"/>
    <n v="19514"/>
    <x v="2"/>
    <x v="1"/>
  </r>
  <r>
    <x v="70"/>
    <x v="0"/>
    <n v="15809"/>
    <n v="6812"/>
    <n v="8997"/>
    <n v="9097"/>
    <n v="16017"/>
    <x v="2"/>
    <x v="1"/>
  </r>
  <r>
    <x v="71"/>
    <x v="5"/>
    <n v="12124"/>
    <n v="6755"/>
    <n v="5369"/>
    <n v="5357"/>
    <n v="14435"/>
    <x v="2"/>
    <x v="1"/>
  </r>
  <r>
    <x v="72"/>
    <x v="0"/>
    <n v="5067"/>
    <n v="3054"/>
    <n v="2013"/>
    <n v="126"/>
    <n v="5220"/>
    <x v="2"/>
    <x v="2"/>
  </r>
  <r>
    <x v="73"/>
    <x v="0"/>
    <n v="17996"/>
    <n v="4113"/>
    <n v="13883"/>
    <n v="11937"/>
    <n v="18747"/>
    <x v="2"/>
    <x v="2"/>
  </r>
  <r>
    <x v="74"/>
    <x v="4"/>
    <n v="8124"/>
    <n v="4506"/>
    <n v="3618"/>
    <n v="1615"/>
    <n v="10022"/>
    <x v="2"/>
    <x v="2"/>
  </r>
  <r>
    <x v="75"/>
    <x v="2"/>
    <n v="13790"/>
    <n v="8359"/>
    <n v="5431"/>
    <n v="5510"/>
    <n v="12814"/>
    <x v="2"/>
    <x v="2"/>
  </r>
  <r>
    <x v="76"/>
    <x v="3"/>
    <n v="8510"/>
    <n v="14680"/>
    <n v="-6170"/>
    <n v="-7775"/>
    <n v="10194"/>
    <x v="2"/>
    <x v="2"/>
  </r>
  <r>
    <x v="77"/>
    <x v="3"/>
    <n v="19269"/>
    <n v="10163"/>
    <n v="9106"/>
    <n v="6216"/>
    <n v="22194"/>
    <x v="2"/>
    <x v="3"/>
  </r>
  <r>
    <x v="78"/>
    <x v="5"/>
    <n v="15398"/>
    <n v="14391"/>
    <n v="1007"/>
    <n v="-1653"/>
    <n v="16845"/>
    <x v="2"/>
    <x v="3"/>
  </r>
  <r>
    <x v="79"/>
    <x v="2"/>
    <n v="7628"/>
    <n v="5951"/>
    <n v="1677"/>
    <n v="1438"/>
    <n v="10514"/>
    <x v="2"/>
    <x v="4"/>
  </r>
  <r>
    <x v="80"/>
    <x v="2"/>
    <n v="11297"/>
    <n v="7091"/>
    <n v="4206"/>
    <n v="2567"/>
    <n v="12669"/>
    <x v="2"/>
    <x v="4"/>
  </r>
  <r>
    <x v="81"/>
    <x v="0"/>
    <n v="9832"/>
    <n v="7054"/>
    <n v="2778"/>
    <n v="1160"/>
    <n v="11965"/>
    <x v="2"/>
    <x v="4"/>
  </r>
  <r>
    <x v="82"/>
    <x v="0"/>
    <n v="14879"/>
    <n v="8450"/>
    <n v="6429"/>
    <n v="7832"/>
    <n v="15138"/>
    <x v="2"/>
    <x v="5"/>
  </r>
  <r>
    <x v="83"/>
    <x v="1"/>
    <n v="6509"/>
    <n v="11806"/>
    <n v="-5297"/>
    <n v="-3344"/>
    <n v="4680"/>
    <x v="2"/>
    <x v="5"/>
  </r>
  <r>
    <x v="84"/>
    <x v="2"/>
    <n v="11063"/>
    <n v="6142"/>
    <n v="4921"/>
    <n v="4018"/>
    <n v="13728"/>
    <x v="2"/>
    <x v="5"/>
  </r>
  <r>
    <x v="85"/>
    <x v="4"/>
    <n v="6910"/>
    <n v="12113"/>
    <n v="-5203"/>
    <n v="-8046"/>
    <n v="6578"/>
    <x v="2"/>
    <x v="6"/>
  </r>
  <r>
    <x v="86"/>
    <x v="5"/>
    <n v="16200"/>
    <n v="11070"/>
    <n v="5130"/>
    <n v="5393"/>
    <n v="18608"/>
    <x v="2"/>
    <x v="6"/>
  </r>
  <r>
    <x v="87"/>
    <x v="1"/>
    <n v="10059"/>
    <n v="4261"/>
    <n v="5798"/>
    <n v="2926"/>
    <n v="8814"/>
    <x v="2"/>
    <x v="7"/>
  </r>
  <r>
    <x v="88"/>
    <x v="0"/>
    <n v="17002"/>
    <n v="12563"/>
    <n v="4439"/>
    <n v="3486"/>
    <n v="18987"/>
    <x v="2"/>
    <x v="7"/>
  </r>
  <r>
    <x v="89"/>
    <x v="3"/>
    <n v="19022"/>
    <n v="7030"/>
    <n v="11992"/>
    <n v="13111"/>
    <n v="19436"/>
    <x v="2"/>
    <x v="7"/>
  </r>
  <r>
    <x v="90"/>
    <x v="4"/>
    <n v="18680"/>
    <n v="10741"/>
    <n v="7939"/>
    <n v="9556"/>
    <n v="18721"/>
    <x v="2"/>
    <x v="7"/>
  </r>
  <r>
    <x v="91"/>
    <x v="2"/>
    <n v="5504"/>
    <n v="7841"/>
    <n v="-2337"/>
    <n v="-3671"/>
    <n v="5292"/>
    <x v="2"/>
    <x v="7"/>
  </r>
  <r>
    <x v="92"/>
    <x v="0"/>
    <n v="15393"/>
    <n v="11243"/>
    <n v="4150"/>
    <n v="3494"/>
    <n v="14743"/>
    <x v="2"/>
    <x v="9"/>
  </r>
  <r>
    <x v="93"/>
    <x v="1"/>
    <n v="10541"/>
    <n v="11555"/>
    <n v="-1014"/>
    <n v="-3183"/>
    <n v="11336"/>
    <x v="2"/>
    <x v="9"/>
  </r>
  <r>
    <x v="94"/>
    <x v="2"/>
    <n v="6518"/>
    <n v="13274"/>
    <n v="-6756"/>
    <n v="-8477"/>
    <n v="5511"/>
    <x v="2"/>
    <x v="9"/>
  </r>
  <r>
    <x v="95"/>
    <x v="3"/>
    <n v="18556"/>
    <n v="8270"/>
    <n v="10286"/>
    <n v="10032"/>
    <n v="19528"/>
    <x v="2"/>
    <x v="9"/>
  </r>
  <r>
    <x v="96"/>
    <x v="2"/>
    <n v="11044"/>
    <n v="9304"/>
    <n v="1740"/>
    <n v="-979"/>
    <n v="12143"/>
    <x v="2"/>
    <x v="10"/>
  </r>
  <r>
    <x v="97"/>
    <x v="4"/>
    <n v="19884"/>
    <n v="11228"/>
    <n v="8656"/>
    <n v="8445"/>
    <n v="21820"/>
    <x v="2"/>
    <x v="10"/>
  </r>
  <r>
    <x v="98"/>
    <x v="4"/>
    <n v="11617"/>
    <n v="14516"/>
    <n v="-2899"/>
    <n v="-2863"/>
    <n v="10198"/>
    <x v="2"/>
    <x v="10"/>
  </r>
  <r>
    <x v="99"/>
    <x v="0"/>
    <n v="9737"/>
    <n v="11132"/>
    <n v="-1395"/>
    <n v="-2301"/>
    <n v="7771"/>
    <x v="2"/>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99E998-C46A-40D3-85F0-FD0BF35F51EE}"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3:C10" firstHeaderRow="0" firstDataRow="1" firstDataCol="1"/>
  <pivotFields count="9">
    <pivotField numFmtId="14"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axis="axisRow" showAll="0">
      <items count="7">
        <item x="1"/>
        <item x="3"/>
        <item x="4"/>
        <item x="0"/>
        <item x="2"/>
        <item x="5"/>
        <item t="default"/>
      </items>
    </pivotField>
    <pivotField dataField="1" showAll="0"/>
    <pivotField dataField="1" showAll="0"/>
    <pivotField showAll="0"/>
    <pivotField showAll="0"/>
    <pivotField showAll="0"/>
    <pivotField showAll="0">
      <items count="4">
        <item x="0"/>
        <item x="1"/>
        <item x="2"/>
        <item t="default"/>
      </items>
    </pivotField>
    <pivotField showAll="0">
      <items count="13">
        <item x="0"/>
        <item x="1"/>
        <item x="2"/>
        <item x="3"/>
        <item x="4"/>
        <item x="5"/>
        <item x="6"/>
        <item x="7"/>
        <item x="8"/>
        <item x="9"/>
        <item x="10"/>
        <item x="11"/>
        <item t="default"/>
      </items>
    </pivotField>
  </pivotFields>
  <rowFields count="1">
    <field x="1"/>
  </rowFields>
  <rowItems count="7">
    <i>
      <x/>
    </i>
    <i>
      <x v="1"/>
    </i>
    <i>
      <x v="2"/>
    </i>
    <i>
      <x v="3"/>
    </i>
    <i>
      <x v="4"/>
    </i>
    <i>
      <x v="5"/>
    </i>
    <i t="grand">
      <x/>
    </i>
  </rowItems>
  <colFields count="1">
    <field x="-2"/>
  </colFields>
  <colItems count="2">
    <i>
      <x/>
    </i>
    <i i="1">
      <x v="1"/>
    </i>
  </colItems>
  <dataFields count="2">
    <dataField name="Sum of Revenue ($)" fld="2" baseField="0" baseItem="0"/>
    <dataField name="Sum of Expenses ($)" fld="3" baseField="0" baseItem="0"/>
  </dataField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198527-745F-4F32-B6D5-A41B8A78F9C7}"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3:B10" firstHeaderRow="1" firstDataRow="1" firstDataCol="1"/>
  <pivotFields count="9">
    <pivotField numFmtId="14"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axis="axisRow" showAll="0">
      <items count="7">
        <item x="1"/>
        <item x="3"/>
        <item x="4"/>
        <item x="0"/>
        <item x="2"/>
        <item x="5"/>
        <item t="default"/>
      </items>
    </pivotField>
    <pivotField showAll="0"/>
    <pivotField showAll="0"/>
    <pivotField dataField="1" showAll="0"/>
    <pivotField showAll="0"/>
    <pivotField showAll="0"/>
    <pivotField showAll="0">
      <items count="4">
        <item x="0"/>
        <item x="1"/>
        <item x="2"/>
        <item t="default"/>
      </items>
    </pivotField>
    <pivotField showAll="0">
      <items count="13">
        <item x="0"/>
        <item x="1"/>
        <item x="2"/>
        <item x="3"/>
        <item x="4"/>
        <item x="5"/>
        <item x="6"/>
        <item x="7"/>
        <item x="8"/>
        <item x="9"/>
        <item x="10"/>
        <item x="11"/>
        <item t="default"/>
      </items>
    </pivotField>
  </pivotFields>
  <rowFields count="1">
    <field x="1"/>
  </rowFields>
  <rowItems count="7">
    <i>
      <x/>
    </i>
    <i>
      <x v="1"/>
    </i>
    <i>
      <x v="2"/>
    </i>
    <i>
      <x v="3"/>
    </i>
    <i>
      <x v="4"/>
    </i>
    <i>
      <x v="5"/>
    </i>
    <i t="grand">
      <x/>
    </i>
  </rowItems>
  <colItems count="1">
    <i/>
  </colItems>
  <dataFields count="1">
    <dataField name="Sum of Profit ($)" fld="4" baseField="0" baseItem="0"/>
  </dataFields>
  <chartFormats count="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D09CD8-85D7-44AF-9245-690D8A69705D}"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C10" firstHeaderRow="0" firstDataRow="1" firstDataCol="1"/>
  <pivotFields count="9">
    <pivotField numFmtId="14"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axis="axisRow" showAll="0">
      <items count="7">
        <item x="1"/>
        <item x="3"/>
        <item x="4"/>
        <item x="0"/>
        <item x="2"/>
        <item x="5"/>
        <item t="default"/>
      </items>
    </pivotField>
    <pivotField dataField="1" showAll="0"/>
    <pivotField showAll="0"/>
    <pivotField showAll="0"/>
    <pivotField showAll="0"/>
    <pivotField dataField="1" showAll="0"/>
    <pivotField showAll="0">
      <items count="4">
        <item x="0"/>
        <item x="1"/>
        <item x="2"/>
        <item t="default"/>
      </items>
    </pivotField>
    <pivotField showAll="0">
      <items count="13">
        <item x="0"/>
        <item x="1"/>
        <item x="2"/>
        <item x="3"/>
        <item x="4"/>
        <item x="5"/>
        <item x="6"/>
        <item x="7"/>
        <item x="8"/>
        <item x="9"/>
        <item x="10"/>
        <item x="11"/>
        <item t="default"/>
      </items>
    </pivotField>
  </pivotFields>
  <rowFields count="1">
    <field x="1"/>
  </rowFields>
  <rowItems count="7">
    <i>
      <x/>
    </i>
    <i>
      <x v="1"/>
    </i>
    <i>
      <x v="2"/>
    </i>
    <i>
      <x v="3"/>
    </i>
    <i>
      <x v="4"/>
    </i>
    <i>
      <x v="5"/>
    </i>
    <i t="grand">
      <x/>
    </i>
  </rowItems>
  <colFields count="1">
    <field x="-2"/>
  </colFields>
  <colItems count="2">
    <i>
      <x/>
    </i>
    <i i="1">
      <x v="1"/>
    </i>
  </colItems>
  <dataFields count="2">
    <dataField name="Sum of Budget ($)" fld="6" baseField="0" baseItem="0"/>
    <dataField name="Sum of Revenue ($)"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CF2188-A76A-43E8-A380-586CCDC1507C}"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10" firstHeaderRow="1" firstDataRow="1" firstDataCol="1"/>
  <pivotFields count="9">
    <pivotField numFmtId="14"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axis="axisRow" showAll="0">
      <items count="7">
        <item x="1"/>
        <item x="3"/>
        <item x="4"/>
        <item x="0"/>
        <item x="2"/>
        <item x="5"/>
        <item t="default"/>
      </items>
    </pivotField>
    <pivotField showAll="0"/>
    <pivotField showAll="0"/>
    <pivotField showAll="0"/>
    <pivotField dataField="1" showAll="0"/>
    <pivotField showAll="0"/>
    <pivotField showAll="0">
      <items count="4">
        <item x="0"/>
        <item x="1"/>
        <item x="2"/>
        <item t="default"/>
      </items>
    </pivotField>
    <pivotField showAll="0">
      <items count="13">
        <item x="0"/>
        <item x="1"/>
        <item x="2"/>
        <item x="3"/>
        <item x="4"/>
        <item x="5"/>
        <item x="6"/>
        <item x="7"/>
        <item x="8"/>
        <item x="9"/>
        <item x="10"/>
        <item x="11"/>
        <item t="default"/>
      </items>
    </pivotField>
  </pivotFields>
  <rowFields count="1">
    <field x="1"/>
  </rowFields>
  <rowItems count="7">
    <i>
      <x/>
    </i>
    <i>
      <x v="1"/>
    </i>
    <i>
      <x v="2"/>
    </i>
    <i>
      <x v="3"/>
    </i>
    <i>
      <x v="4"/>
    </i>
    <i>
      <x v="5"/>
    </i>
    <i t="grand">
      <x/>
    </i>
  </rowItems>
  <colItems count="1">
    <i/>
  </colItems>
  <dataFields count="1">
    <dataField name="Sum of Cash Flow ($)" fld="5" baseField="0" baseItem="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32482B7-87A1-46D1-A790-9091B32CA1A7}" sourceName="Year">
  <pivotTables>
    <pivotTable tabId="5" name="PivotTable4"/>
    <pivotTable tabId="4" name="PivotTable3"/>
    <pivotTable tabId="3" name="PivotTable2"/>
    <pivotTable tabId="2" name="PivotTable1"/>
  </pivotTables>
  <data>
    <tabular pivotCacheId="2027919803">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60A137C-731C-4813-8994-FE1C2D5E345B}" sourceName="Category">
  <pivotTables>
    <pivotTable tabId="4" name="PivotTable3"/>
    <pivotTable tabId="5" name="PivotTable4"/>
    <pivotTable tabId="3" name="PivotTable2"/>
    <pivotTable tabId="2" name="PivotTable1"/>
  </pivotTables>
  <data>
    <tabular pivotCacheId="2027919803">
      <items count="6">
        <i x="1" s="1"/>
        <i x="3" s="1"/>
        <i x="4" s="1"/>
        <i x="0" s="1"/>
        <i x="2"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359F5A7B-82F4-4EF7-B63D-43A195FF793D}" sourceName="Month">
  <pivotTables>
    <pivotTable tabId="4" name="PivotTable3"/>
    <pivotTable tabId="5" name="PivotTable4"/>
    <pivotTable tabId="3" name="PivotTable2"/>
    <pivotTable tabId="2" name="PivotTable1"/>
  </pivotTables>
  <data>
    <tabular pivotCacheId="2027919803">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41D86E58-5C0E-4E39-AC9C-A8E2C449364B}" cache="Slicer_Year" caption="Year" columnCount="3" rowHeight="247650"/>
  <slicer name="Category" xr10:uid="{CEAF0FB7-9C66-4D5A-92F3-1EA0E9BD96B9}" cache="Slicer_Category" caption="Category" columnCount="2" rowHeight="247650"/>
  <slicer name="Month" xr10:uid="{843B872E-F300-47A2-AA74-B9950D53FC84}" cache="Slicer_Month" caption="Month" columnCount="3"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C41C43-297F-4962-85BC-A2685407FD53}" name="Table1" displayName="Table1" ref="A1:I101" totalsRowShown="0">
  <autoFilter ref="A1:I101" xr:uid="{D2C41C43-297F-4962-85BC-A2685407FD53}"/>
  <tableColumns count="9">
    <tableColumn id="1" xr3:uid="{D8C2831A-CED7-4AAA-A9CC-9C0F8343DDF5}" name="Date" dataDxfId="1"/>
    <tableColumn id="2" xr3:uid="{0223E099-DE1B-4485-8B6F-CCFBF201BDF3}" name="Category"/>
    <tableColumn id="3" xr3:uid="{84A5B1F5-F77E-44CA-B08A-B4E927A35B6F}" name="Revenue ($)"/>
    <tableColumn id="4" xr3:uid="{535445BF-87A7-4050-887F-603EF29DB1CE}" name="Expenses ($)"/>
    <tableColumn id="5" xr3:uid="{072835F4-100B-4591-90A5-F4DFD56E7B48}" name="Profit ($)"/>
    <tableColumn id="6" xr3:uid="{74D5CDFB-3306-4243-A11B-DBE1C3510823}" name="Cash Flow ($)"/>
    <tableColumn id="7" xr3:uid="{5179ADA6-94D7-4EF3-BA82-99061C1E3214}" name="Budget ($)"/>
    <tableColumn id="8" xr3:uid="{E5EFFF4E-FC9D-4700-8955-7ECF05DA8492}" name="Year"/>
    <tableColumn id="9" xr3:uid="{D2EA41FF-1100-49A2-80D5-A3F295CD2CC1}" name="Month" dataDxfId="0">
      <calculatedColumnFormula>TEXT(Table1[[#This Row],[Date]],"MMM")</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B03536B-0ADF-4995-8B75-1C3B66A0874C}" sourceName="Date">
  <pivotTables>
    <pivotTable tabId="3" name="PivotTable2"/>
    <pivotTable tabId="5" name="PivotTable4"/>
    <pivotTable tabId="4" name="PivotTable3"/>
    <pivotTable tabId="2" name="PivotTable1"/>
  </pivotTables>
  <state minimalRefreshVersion="6" lastRefreshVersion="6" pivotCacheId="2027919803" filterType="unknown">
    <bounds startDate="2022-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C4C5AD9-4957-47EA-8F5E-3F8FC44BDE9D}" cache="NativeTimeline_Date" caption="Date" level="2" selectionLevel="2" scrollPosition="2024-05-17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35A50-E382-4E47-9A18-4566791F6DDB}">
  <dimension ref="A3:C10"/>
  <sheetViews>
    <sheetView workbookViewId="0">
      <selection activeCell="C25" sqref="C25"/>
    </sheetView>
  </sheetViews>
  <sheetFormatPr defaultRowHeight="14.4" x14ac:dyDescent="0.3"/>
  <cols>
    <col min="1" max="1" width="13" bestFit="1" customWidth="1"/>
    <col min="2" max="2" width="18.33203125" bestFit="1" customWidth="1"/>
    <col min="3" max="3" width="19" bestFit="1" customWidth="1"/>
  </cols>
  <sheetData>
    <row r="3" spans="1:3" x14ac:dyDescent="0.3">
      <c r="A3" s="2" t="s">
        <v>15</v>
      </c>
      <c r="B3" t="s">
        <v>17</v>
      </c>
      <c r="C3" t="s">
        <v>18</v>
      </c>
    </row>
    <row r="4" spans="1:3" x14ac:dyDescent="0.3">
      <c r="A4" s="3" t="s">
        <v>9</v>
      </c>
      <c r="B4" s="8">
        <v>196627</v>
      </c>
      <c r="C4" s="8">
        <v>150594</v>
      </c>
    </row>
    <row r="5" spans="1:3" x14ac:dyDescent="0.3">
      <c r="A5" s="3" t="s">
        <v>11</v>
      </c>
      <c r="B5" s="8">
        <v>219426</v>
      </c>
      <c r="C5" s="8">
        <v>156535</v>
      </c>
    </row>
    <row r="6" spans="1:3" x14ac:dyDescent="0.3">
      <c r="A6" s="3" t="s">
        <v>12</v>
      </c>
      <c r="B6" s="8">
        <v>250595</v>
      </c>
      <c r="C6" s="8">
        <v>158902</v>
      </c>
    </row>
    <row r="7" spans="1:3" x14ac:dyDescent="0.3">
      <c r="A7" s="3" t="s">
        <v>8</v>
      </c>
      <c r="B7" s="8">
        <v>298482</v>
      </c>
      <c r="C7" s="8">
        <v>176971</v>
      </c>
    </row>
    <row r="8" spans="1:3" x14ac:dyDescent="0.3">
      <c r="A8" s="3" t="s">
        <v>10</v>
      </c>
      <c r="B8" s="8">
        <v>249624</v>
      </c>
      <c r="C8" s="8">
        <v>172674</v>
      </c>
    </row>
    <row r="9" spans="1:3" x14ac:dyDescent="0.3">
      <c r="A9" s="3" t="s">
        <v>13</v>
      </c>
      <c r="B9" s="8">
        <v>121242</v>
      </c>
      <c r="C9" s="8">
        <v>86410</v>
      </c>
    </row>
    <row r="10" spans="1:3" x14ac:dyDescent="0.3">
      <c r="A10" s="3" t="s">
        <v>16</v>
      </c>
      <c r="B10" s="8">
        <v>1335996</v>
      </c>
      <c r="C10" s="8">
        <v>902086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E2D04-2D7B-4C68-AD0F-6147F8F63803}">
  <dimension ref="A3:B10"/>
  <sheetViews>
    <sheetView workbookViewId="0">
      <selection activeCell="A3" sqref="A3"/>
    </sheetView>
  </sheetViews>
  <sheetFormatPr defaultRowHeight="14.4" x14ac:dyDescent="0.3"/>
  <cols>
    <col min="1" max="1" width="13" bestFit="1" customWidth="1"/>
    <col min="2" max="2" width="15.21875" bestFit="1" customWidth="1"/>
  </cols>
  <sheetData>
    <row r="3" spans="1:2" x14ac:dyDescent="0.3">
      <c r="A3" s="2" t="s">
        <v>15</v>
      </c>
      <c r="B3" t="s">
        <v>19</v>
      </c>
    </row>
    <row r="4" spans="1:2" x14ac:dyDescent="0.3">
      <c r="A4" s="3" t="s">
        <v>9</v>
      </c>
      <c r="B4" s="8">
        <v>46033</v>
      </c>
    </row>
    <row r="5" spans="1:2" x14ac:dyDescent="0.3">
      <c r="A5" s="3" t="s">
        <v>11</v>
      </c>
      <c r="B5" s="8">
        <v>62891</v>
      </c>
    </row>
    <row r="6" spans="1:2" x14ac:dyDescent="0.3">
      <c r="A6" s="3" t="s">
        <v>12</v>
      </c>
      <c r="B6" s="8">
        <v>91693</v>
      </c>
    </row>
    <row r="7" spans="1:2" x14ac:dyDescent="0.3">
      <c r="A7" s="3" t="s">
        <v>8</v>
      </c>
      <c r="B7" s="8">
        <v>121511</v>
      </c>
    </row>
    <row r="8" spans="1:2" x14ac:dyDescent="0.3">
      <c r="A8" s="3" t="s">
        <v>10</v>
      </c>
      <c r="B8" s="8">
        <v>76950</v>
      </c>
    </row>
    <row r="9" spans="1:2" x14ac:dyDescent="0.3">
      <c r="A9" s="3" t="s">
        <v>13</v>
      </c>
      <c r="B9" s="8">
        <v>34832</v>
      </c>
    </row>
    <row r="10" spans="1:2" x14ac:dyDescent="0.3">
      <c r="A10" s="3" t="s">
        <v>16</v>
      </c>
      <c r="B10" s="8">
        <v>433910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EAE76-1DFA-4128-8502-D6F9A7D81CE8}">
  <dimension ref="A3:C10"/>
  <sheetViews>
    <sheetView workbookViewId="0">
      <selection activeCell="A3" sqref="A3"/>
    </sheetView>
  </sheetViews>
  <sheetFormatPr defaultRowHeight="14.4" x14ac:dyDescent="0.3"/>
  <cols>
    <col min="1" max="1" width="13" bestFit="1" customWidth="1"/>
    <col min="2" max="2" width="16.5546875" bestFit="1" customWidth="1"/>
    <col min="3" max="3" width="18.33203125" bestFit="1" customWidth="1"/>
  </cols>
  <sheetData>
    <row r="3" spans="1:3" x14ac:dyDescent="0.3">
      <c r="A3" s="2" t="s">
        <v>15</v>
      </c>
      <c r="B3" t="s">
        <v>20</v>
      </c>
      <c r="C3" t="s">
        <v>17</v>
      </c>
    </row>
    <row r="4" spans="1:3" x14ac:dyDescent="0.3">
      <c r="A4" s="3" t="s">
        <v>9</v>
      </c>
      <c r="B4" s="8">
        <v>191402</v>
      </c>
      <c r="C4" s="8">
        <v>196627</v>
      </c>
    </row>
    <row r="5" spans="1:3" x14ac:dyDescent="0.3">
      <c r="A5" s="3" t="s">
        <v>11</v>
      </c>
      <c r="B5" s="8">
        <v>221514</v>
      </c>
      <c r="C5" s="8">
        <v>219426</v>
      </c>
    </row>
    <row r="6" spans="1:3" x14ac:dyDescent="0.3">
      <c r="A6" s="3" t="s">
        <v>12</v>
      </c>
      <c r="B6" s="8">
        <v>267734</v>
      </c>
      <c r="C6" s="8">
        <v>250595</v>
      </c>
    </row>
    <row r="7" spans="1:3" x14ac:dyDescent="0.3">
      <c r="A7" s="3" t="s">
        <v>8</v>
      </c>
      <c r="B7" s="8">
        <v>306950</v>
      </c>
      <c r="C7" s="8">
        <v>298482</v>
      </c>
    </row>
    <row r="8" spans="1:3" x14ac:dyDescent="0.3">
      <c r="A8" s="3" t="s">
        <v>10</v>
      </c>
      <c r="B8" s="8">
        <v>253911</v>
      </c>
      <c r="C8" s="8">
        <v>249624</v>
      </c>
    </row>
    <row r="9" spans="1:3" x14ac:dyDescent="0.3">
      <c r="A9" s="3" t="s">
        <v>13</v>
      </c>
      <c r="B9" s="8">
        <v>125502</v>
      </c>
      <c r="C9" s="8">
        <v>121242</v>
      </c>
    </row>
    <row r="10" spans="1:3" x14ac:dyDescent="0.3">
      <c r="A10" s="3" t="s">
        <v>16</v>
      </c>
      <c r="B10" s="8">
        <v>1367013</v>
      </c>
      <c r="C10" s="8">
        <v>1335996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91CD9-98E8-4E58-BB6C-DB184F9281E9}">
  <dimension ref="A3:B10"/>
  <sheetViews>
    <sheetView workbookViewId="0">
      <selection activeCell="E14" sqref="E14"/>
    </sheetView>
  </sheetViews>
  <sheetFormatPr defaultRowHeight="14.4" x14ac:dyDescent="0.3"/>
  <cols>
    <col min="1" max="1" width="13" bestFit="1" customWidth="1"/>
    <col min="2" max="2" width="19.44140625" bestFit="1" customWidth="1"/>
  </cols>
  <sheetData>
    <row r="3" spans="1:2" x14ac:dyDescent="0.3">
      <c r="A3" s="2" t="s">
        <v>15</v>
      </c>
      <c r="B3" t="s">
        <v>21</v>
      </c>
    </row>
    <row r="4" spans="1:2" x14ac:dyDescent="0.3">
      <c r="A4" s="3" t="s">
        <v>9</v>
      </c>
      <c r="B4" s="8">
        <v>36723</v>
      </c>
    </row>
    <row r="5" spans="1:2" x14ac:dyDescent="0.3">
      <c r="A5" s="3" t="s">
        <v>11</v>
      </c>
      <c r="B5" s="8">
        <v>54574</v>
      </c>
    </row>
    <row r="6" spans="1:2" x14ac:dyDescent="0.3">
      <c r="A6" s="3" t="s">
        <v>12</v>
      </c>
      <c r="B6" s="8">
        <v>70560</v>
      </c>
    </row>
    <row r="7" spans="1:2" x14ac:dyDescent="0.3">
      <c r="A7" s="3" t="s">
        <v>8</v>
      </c>
      <c r="B7" s="8">
        <v>114662</v>
      </c>
    </row>
    <row r="8" spans="1:2" x14ac:dyDescent="0.3">
      <c r="A8" s="3" t="s">
        <v>10</v>
      </c>
      <c r="B8" s="8">
        <v>61687</v>
      </c>
    </row>
    <row r="9" spans="1:2" x14ac:dyDescent="0.3">
      <c r="A9" s="3" t="s">
        <v>13</v>
      </c>
      <c r="B9" s="8">
        <v>31103</v>
      </c>
    </row>
    <row r="10" spans="1:2" x14ac:dyDescent="0.3">
      <c r="A10" s="3" t="s">
        <v>16</v>
      </c>
      <c r="B10" s="8">
        <v>369309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91971-C673-4BFD-BC0E-FE6CB0FC2610}">
  <sheetPr>
    <pageSetUpPr autoPageBreaks="0"/>
  </sheetPr>
  <dimension ref="A6:Y45"/>
  <sheetViews>
    <sheetView showGridLines="0" showRowColHeaders="0" tabSelected="1" zoomScaleNormal="100" workbookViewId="0">
      <selection activeCell="B6" sqref="B6"/>
    </sheetView>
  </sheetViews>
  <sheetFormatPr defaultRowHeight="14.4" x14ac:dyDescent="0.3"/>
  <cols>
    <col min="1" max="1" width="23.6640625" customWidth="1"/>
    <col min="2" max="2" width="17.33203125" customWidth="1"/>
    <col min="6" max="6" width="22.5546875" customWidth="1"/>
    <col min="7" max="7" width="16.33203125" customWidth="1"/>
  </cols>
  <sheetData>
    <row r="6" spans="1:25" ht="15.6" x14ac:dyDescent="0.3">
      <c r="A6" s="4"/>
      <c r="B6" s="5"/>
      <c r="C6" s="5"/>
      <c r="D6" s="5"/>
      <c r="E6" s="5"/>
      <c r="F6" s="5"/>
      <c r="G6" s="5"/>
      <c r="H6" s="5"/>
      <c r="I6" s="5"/>
      <c r="J6" s="5"/>
      <c r="K6" s="5"/>
      <c r="L6" s="5"/>
      <c r="M6" s="5"/>
      <c r="N6" s="5"/>
      <c r="O6" s="5"/>
      <c r="P6" s="5"/>
      <c r="Q6" s="5"/>
      <c r="R6" s="5"/>
      <c r="S6" s="5"/>
      <c r="T6" s="5"/>
      <c r="U6" s="5"/>
      <c r="V6" s="5"/>
      <c r="W6" s="5"/>
      <c r="X6" s="5"/>
      <c r="Y6" s="5"/>
    </row>
    <row r="7" spans="1:25" ht="28.2" customHeight="1" x14ac:dyDescent="0.3">
      <c r="A7" s="4" t="s">
        <v>26</v>
      </c>
      <c r="B7" s="6">
        <f>GETPIVOTDATA("Sum of Revenue ($)", 'Revenue vs. Expenses'!$A$3)</f>
        <v>1335996</v>
      </c>
      <c r="C7" s="5"/>
      <c r="D7" s="5"/>
      <c r="E7" s="5"/>
      <c r="F7" s="5"/>
      <c r="G7" s="5"/>
      <c r="H7" s="5"/>
      <c r="I7" s="5"/>
      <c r="J7" s="5"/>
      <c r="K7" s="5"/>
      <c r="L7" s="5"/>
      <c r="M7" s="5"/>
      <c r="N7" s="5"/>
      <c r="O7" s="5"/>
      <c r="P7" s="5"/>
      <c r="Q7" s="5"/>
      <c r="R7" s="5"/>
      <c r="S7" s="5"/>
      <c r="T7" s="5"/>
      <c r="U7" s="5"/>
      <c r="V7" s="5"/>
      <c r="W7" s="5"/>
      <c r="X7" s="5"/>
      <c r="Y7" s="5"/>
    </row>
    <row r="8" spans="1:25" ht="24" customHeight="1" x14ac:dyDescent="0.3">
      <c r="A8" s="4" t="s">
        <v>22</v>
      </c>
      <c r="B8" s="6">
        <f>GETPIVOTDATA("Sum of Expenses ($)", 'Revenue vs. Expenses'!$A$3)</f>
        <v>902086</v>
      </c>
      <c r="C8" s="5"/>
      <c r="D8" s="5"/>
      <c r="E8" s="5"/>
      <c r="F8" s="5"/>
      <c r="G8" s="5"/>
      <c r="H8" s="5"/>
      <c r="I8" s="5"/>
      <c r="J8" s="5"/>
      <c r="K8" s="5"/>
      <c r="L8" s="5"/>
      <c r="M8" s="5"/>
      <c r="N8" s="5"/>
      <c r="O8" s="5"/>
      <c r="P8" s="5"/>
      <c r="Q8" s="5"/>
      <c r="R8" s="5"/>
      <c r="S8" s="5"/>
      <c r="T8" s="5"/>
      <c r="U8" s="5"/>
      <c r="V8" s="5"/>
      <c r="W8" s="5"/>
      <c r="X8" s="5"/>
      <c r="Y8" s="5"/>
    </row>
    <row r="9" spans="1:25" ht="27.6" customHeight="1" x14ac:dyDescent="0.3">
      <c r="A9" s="4" t="s">
        <v>23</v>
      </c>
      <c r="B9" s="6">
        <f>GETPIVOTDATA("Sum of Profit ($)", 'Profit by Category'!$A$3)</f>
        <v>433910</v>
      </c>
      <c r="C9" s="5"/>
      <c r="D9" s="5"/>
      <c r="E9" s="5"/>
      <c r="F9" s="5"/>
      <c r="G9" s="5"/>
      <c r="H9" s="5"/>
      <c r="I9" s="5"/>
      <c r="J9" s="5"/>
      <c r="K9" s="5"/>
      <c r="L9" s="5"/>
      <c r="M9" s="5"/>
      <c r="N9" s="5"/>
      <c r="O9" s="5"/>
      <c r="P9" s="5"/>
      <c r="Q9" s="5"/>
      <c r="R9" s="5"/>
      <c r="S9" s="5"/>
      <c r="T9" s="5"/>
      <c r="U9" s="5"/>
      <c r="V9" s="5"/>
      <c r="W9" s="5"/>
      <c r="X9" s="5"/>
      <c r="Y9" s="5"/>
    </row>
    <row r="10" spans="1:25" ht="24" customHeight="1" x14ac:dyDescent="0.3">
      <c r="A10" s="4" t="s">
        <v>24</v>
      </c>
      <c r="B10" s="6">
        <f>GETPIVOTDATA("Cash Flow ($)",' Cash Flow Distribution'!$A$3)</f>
        <v>369309</v>
      </c>
      <c r="C10" s="5"/>
      <c r="D10" s="5"/>
      <c r="E10" s="5"/>
      <c r="F10" s="5"/>
      <c r="G10" s="5"/>
      <c r="H10" s="5"/>
      <c r="I10" s="5"/>
      <c r="J10" s="5"/>
      <c r="K10" s="5"/>
      <c r="L10" s="5"/>
      <c r="M10" s="5"/>
      <c r="N10" s="5"/>
      <c r="O10" s="5"/>
      <c r="P10" s="5"/>
      <c r="Q10" s="5"/>
      <c r="R10" s="5"/>
      <c r="S10" s="5"/>
      <c r="T10" s="5"/>
      <c r="U10" s="5"/>
      <c r="V10" s="5"/>
      <c r="W10" s="5"/>
      <c r="X10" s="5"/>
      <c r="Y10" s="5"/>
    </row>
    <row r="11" spans="1:25" ht="25.2" customHeight="1" x14ac:dyDescent="0.3">
      <c r="A11" s="4" t="s">
        <v>25</v>
      </c>
      <c r="B11" s="7">
        <f>(B7-B8)/B8</f>
        <v>0.4810073540660203</v>
      </c>
      <c r="C11" s="5"/>
      <c r="D11" s="5"/>
      <c r="E11" s="5"/>
      <c r="F11" s="5"/>
      <c r="G11" s="5"/>
      <c r="H11" s="5"/>
      <c r="I11" s="5"/>
      <c r="J11" s="5"/>
      <c r="K11" s="5"/>
      <c r="L11" s="5"/>
      <c r="M11" s="5"/>
      <c r="N11" s="5"/>
      <c r="O11" s="5"/>
      <c r="P11" s="5"/>
      <c r="Q11" s="5"/>
      <c r="R11" s="5"/>
      <c r="S11" s="5"/>
      <c r="T11" s="5"/>
      <c r="U11" s="5"/>
      <c r="V11" s="5"/>
      <c r="W11" s="5"/>
      <c r="X11" s="5"/>
      <c r="Y11" s="5"/>
    </row>
    <row r="12" spans="1:25" x14ac:dyDescent="0.3">
      <c r="A12" s="5"/>
      <c r="B12" s="5"/>
      <c r="C12" s="5"/>
      <c r="D12" s="5"/>
      <c r="E12" s="5"/>
      <c r="F12" s="5"/>
      <c r="G12" s="5"/>
      <c r="H12" s="5"/>
      <c r="I12" s="5"/>
      <c r="J12" s="5"/>
      <c r="K12" s="5"/>
      <c r="L12" s="5"/>
      <c r="M12" s="5"/>
      <c r="N12" s="5"/>
      <c r="O12" s="5"/>
      <c r="P12" s="5"/>
      <c r="Q12" s="5"/>
      <c r="R12" s="5"/>
      <c r="S12" s="5"/>
      <c r="T12" s="5"/>
      <c r="U12" s="5"/>
      <c r="V12" s="5"/>
      <c r="W12" s="5"/>
      <c r="X12" s="5"/>
      <c r="Y12" s="5"/>
    </row>
    <row r="13" spans="1:25" x14ac:dyDescent="0.3">
      <c r="A13" s="5"/>
      <c r="B13" s="5"/>
      <c r="C13" s="5"/>
      <c r="D13" s="5"/>
      <c r="E13" s="5"/>
      <c r="F13" s="5"/>
      <c r="G13" s="5"/>
      <c r="H13" s="5"/>
      <c r="I13" s="5"/>
      <c r="J13" s="5"/>
      <c r="K13" s="5"/>
      <c r="L13" s="5"/>
      <c r="M13" s="5"/>
      <c r="N13" s="5"/>
      <c r="O13" s="5"/>
      <c r="P13" s="5"/>
      <c r="Q13" s="5"/>
      <c r="R13" s="5"/>
      <c r="S13" s="5"/>
      <c r="T13" s="5"/>
      <c r="U13" s="5"/>
      <c r="V13" s="5"/>
      <c r="W13" s="5"/>
      <c r="X13" s="5"/>
      <c r="Y13" s="5"/>
    </row>
    <row r="14" spans="1:25" x14ac:dyDescent="0.3">
      <c r="A14" s="5"/>
      <c r="B14" s="5"/>
      <c r="C14" s="5"/>
      <c r="D14" s="5"/>
      <c r="E14" s="5"/>
      <c r="F14" s="5"/>
      <c r="G14" s="5"/>
      <c r="H14" s="5"/>
      <c r="I14" s="5"/>
      <c r="J14" s="5"/>
      <c r="K14" s="5"/>
      <c r="L14" s="5"/>
      <c r="M14" s="5"/>
      <c r="N14" s="5"/>
      <c r="O14" s="5"/>
      <c r="P14" s="5"/>
      <c r="Q14" s="5"/>
      <c r="R14" s="5"/>
      <c r="S14" s="5"/>
      <c r="T14" s="5"/>
      <c r="U14" s="5"/>
      <c r="V14" s="5"/>
      <c r="W14" s="5"/>
      <c r="X14" s="5"/>
      <c r="Y14" s="5"/>
    </row>
    <row r="15" spans="1:25" x14ac:dyDescent="0.3">
      <c r="A15" s="5"/>
      <c r="B15" s="5"/>
      <c r="C15" s="5"/>
      <c r="D15" s="5"/>
      <c r="E15" s="5"/>
      <c r="F15" s="5"/>
      <c r="G15" s="5"/>
      <c r="H15" s="5"/>
      <c r="I15" s="5"/>
      <c r="J15" s="5"/>
      <c r="K15" s="5"/>
      <c r="L15" s="5"/>
      <c r="M15" s="5"/>
      <c r="N15" s="5"/>
      <c r="O15" s="5"/>
      <c r="P15" s="5"/>
      <c r="Q15" s="5"/>
      <c r="R15" s="5"/>
      <c r="S15" s="5"/>
      <c r="T15" s="5"/>
      <c r="U15" s="5"/>
      <c r="V15" s="5"/>
      <c r="W15" s="5"/>
      <c r="X15" s="5"/>
      <c r="Y15" s="5"/>
    </row>
    <row r="16" spans="1:25" x14ac:dyDescent="0.3">
      <c r="A16" s="5"/>
      <c r="B16" s="5"/>
      <c r="C16" s="5"/>
      <c r="D16" s="5"/>
      <c r="E16" s="5"/>
      <c r="F16" s="5"/>
      <c r="G16" s="5"/>
      <c r="H16" s="5"/>
      <c r="I16" s="5"/>
      <c r="J16" s="5"/>
      <c r="K16" s="5"/>
      <c r="L16" s="5"/>
      <c r="M16" s="5"/>
      <c r="N16" s="5"/>
      <c r="O16" s="5"/>
      <c r="P16" s="5"/>
      <c r="Q16" s="5"/>
      <c r="R16" s="5"/>
      <c r="S16" s="5"/>
      <c r="T16" s="5"/>
      <c r="U16" s="5"/>
      <c r="V16" s="5"/>
      <c r="W16" s="5"/>
      <c r="X16" s="5"/>
      <c r="Y16" s="5"/>
    </row>
    <row r="17" spans="1:25" x14ac:dyDescent="0.3">
      <c r="A17" s="5"/>
      <c r="B17" s="5"/>
      <c r="C17" s="5"/>
      <c r="D17" s="5"/>
      <c r="E17" s="5"/>
      <c r="F17" s="5"/>
      <c r="G17" s="5"/>
      <c r="H17" s="5"/>
      <c r="I17" s="5"/>
      <c r="J17" s="5"/>
      <c r="K17" s="5"/>
      <c r="L17" s="5"/>
      <c r="M17" s="5"/>
      <c r="N17" s="5"/>
      <c r="O17" s="5"/>
      <c r="P17" s="5"/>
      <c r="Q17" s="5"/>
      <c r="R17" s="5"/>
      <c r="S17" s="5"/>
      <c r="T17" s="5"/>
      <c r="U17" s="5"/>
      <c r="V17" s="5"/>
      <c r="W17" s="5"/>
      <c r="X17" s="5"/>
      <c r="Y17" s="5"/>
    </row>
    <row r="18" spans="1:25" x14ac:dyDescent="0.3">
      <c r="A18" s="5"/>
      <c r="B18" s="5"/>
      <c r="C18" s="5"/>
      <c r="D18" s="5"/>
      <c r="E18" s="5"/>
      <c r="F18" s="5"/>
      <c r="G18" s="5"/>
      <c r="H18" s="5"/>
      <c r="I18" s="5"/>
      <c r="J18" s="5"/>
      <c r="K18" s="5"/>
      <c r="L18" s="5"/>
      <c r="M18" s="5"/>
      <c r="N18" s="5"/>
      <c r="O18" s="5"/>
      <c r="P18" s="5"/>
      <c r="Q18" s="5"/>
      <c r="R18" s="5"/>
      <c r="S18" s="5"/>
      <c r="T18" s="5"/>
      <c r="U18" s="5"/>
      <c r="V18" s="5"/>
      <c r="W18" s="5"/>
      <c r="X18" s="5"/>
      <c r="Y18" s="5"/>
    </row>
    <row r="19" spans="1:25" x14ac:dyDescent="0.3">
      <c r="A19" s="5"/>
      <c r="B19" s="5"/>
      <c r="C19" s="5"/>
      <c r="D19" s="5"/>
      <c r="E19" s="5"/>
      <c r="F19" s="5"/>
      <c r="G19" s="5"/>
      <c r="H19" s="5"/>
      <c r="I19" s="5"/>
      <c r="J19" s="5"/>
      <c r="K19" s="5"/>
      <c r="L19" s="5"/>
      <c r="M19" s="5"/>
      <c r="N19" s="5"/>
      <c r="O19" s="5"/>
      <c r="P19" s="5"/>
      <c r="Q19" s="5"/>
      <c r="R19" s="5"/>
      <c r="S19" s="5"/>
      <c r="T19" s="5"/>
      <c r="U19" s="5"/>
      <c r="V19" s="5"/>
      <c r="W19" s="5"/>
      <c r="X19" s="5"/>
      <c r="Y19" s="5"/>
    </row>
    <row r="20" spans="1:25" x14ac:dyDescent="0.3">
      <c r="A20" s="5"/>
      <c r="B20" s="5"/>
      <c r="C20" s="5"/>
      <c r="D20" s="5"/>
      <c r="E20" s="5"/>
      <c r="F20" s="5"/>
      <c r="G20" s="5"/>
      <c r="H20" s="5"/>
      <c r="I20" s="5"/>
      <c r="J20" s="5"/>
      <c r="K20" s="5"/>
      <c r="L20" s="5"/>
      <c r="M20" s="5"/>
      <c r="N20" s="5"/>
      <c r="O20" s="5"/>
      <c r="P20" s="5"/>
      <c r="Q20" s="5"/>
      <c r="R20" s="5"/>
      <c r="S20" s="5"/>
      <c r="T20" s="5"/>
      <c r="U20" s="5"/>
      <c r="V20" s="5"/>
      <c r="W20" s="5"/>
      <c r="X20" s="5"/>
      <c r="Y20" s="5"/>
    </row>
    <row r="21" spans="1:25" x14ac:dyDescent="0.3">
      <c r="A21" s="5"/>
      <c r="B21" s="5"/>
      <c r="C21" s="5"/>
      <c r="D21" s="5"/>
      <c r="E21" s="5"/>
      <c r="F21" s="5"/>
      <c r="G21" s="5"/>
      <c r="H21" s="5"/>
      <c r="I21" s="5"/>
      <c r="J21" s="5"/>
      <c r="K21" s="5"/>
      <c r="L21" s="5"/>
      <c r="M21" s="5"/>
      <c r="N21" s="5"/>
      <c r="O21" s="5"/>
      <c r="P21" s="5"/>
      <c r="Q21" s="5"/>
      <c r="R21" s="5"/>
      <c r="S21" s="5"/>
      <c r="T21" s="5"/>
      <c r="U21" s="5"/>
      <c r="V21" s="5"/>
      <c r="W21" s="5"/>
      <c r="X21" s="5"/>
      <c r="Y21" s="5"/>
    </row>
    <row r="22" spans="1:25" x14ac:dyDescent="0.3">
      <c r="A22" s="5"/>
      <c r="B22" s="5"/>
      <c r="C22" s="5"/>
      <c r="D22" s="5"/>
      <c r="E22" s="5"/>
      <c r="F22" s="5"/>
      <c r="G22" s="5"/>
      <c r="H22" s="5"/>
      <c r="I22" s="5"/>
      <c r="J22" s="5"/>
      <c r="K22" s="5"/>
      <c r="L22" s="5"/>
      <c r="M22" s="5"/>
      <c r="N22" s="5"/>
      <c r="O22" s="5"/>
      <c r="P22" s="5"/>
      <c r="Q22" s="5"/>
      <c r="R22" s="5"/>
      <c r="S22" s="5"/>
      <c r="T22" s="5"/>
      <c r="U22" s="5"/>
      <c r="V22" s="5"/>
      <c r="W22" s="5"/>
      <c r="X22" s="5"/>
      <c r="Y22" s="5"/>
    </row>
    <row r="23" spans="1:25" x14ac:dyDescent="0.3">
      <c r="A23" s="5"/>
      <c r="B23" s="5"/>
      <c r="C23" s="5"/>
      <c r="D23" s="5"/>
      <c r="E23" s="5"/>
      <c r="F23" s="5"/>
      <c r="G23" s="5"/>
      <c r="H23" s="5"/>
      <c r="I23" s="5"/>
      <c r="J23" s="5"/>
      <c r="K23" s="5"/>
      <c r="L23" s="5"/>
      <c r="M23" s="5"/>
      <c r="N23" s="5"/>
      <c r="O23" s="5"/>
      <c r="P23" s="5"/>
      <c r="Q23" s="5"/>
      <c r="R23" s="5"/>
      <c r="S23" s="5"/>
      <c r="T23" s="5"/>
      <c r="U23" s="5"/>
      <c r="V23" s="5"/>
      <c r="W23" s="5"/>
      <c r="X23" s="5"/>
      <c r="Y23" s="5"/>
    </row>
    <row r="24" spans="1:25" x14ac:dyDescent="0.3">
      <c r="A24" s="5"/>
      <c r="B24" s="5"/>
      <c r="C24" s="5"/>
      <c r="D24" s="5"/>
      <c r="E24" s="5"/>
      <c r="F24" s="5"/>
      <c r="G24" s="5"/>
      <c r="H24" s="5"/>
      <c r="I24" s="5"/>
      <c r="J24" s="5"/>
      <c r="K24" s="5"/>
      <c r="L24" s="5"/>
      <c r="M24" s="5"/>
      <c r="N24" s="5"/>
      <c r="O24" s="5"/>
      <c r="P24" s="5"/>
      <c r="Q24" s="5"/>
      <c r="R24" s="5"/>
      <c r="S24" s="5"/>
      <c r="T24" s="5"/>
      <c r="U24" s="5"/>
      <c r="V24" s="5"/>
      <c r="W24" s="5"/>
      <c r="X24" s="5"/>
      <c r="Y24" s="5"/>
    </row>
    <row r="25" spans="1:25" x14ac:dyDescent="0.3">
      <c r="A25" s="5"/>
      <c r="B25" s="5"/>
      <c r="C25" s="5"/>
      <c r="D25" s="5"/>
      <c r="E25" s="5"/>
      <c r="F25" s="5"/>
      <c r="G25" s="5"/>
      <c r="H25" s="5"/>
      <c r="I25" s="5"/>
      <c r="J25" s="5"/>
      <c r="K25" s="5"/>
      <c r="L25" s="5"/>
      <c r="M25" s="5"/>
      <c r="N25" s="5"/>
      <c r="O25" s="5"/>
      <c r="P25" s="5"/>
      <c r="Q25" s="5"/>
      <c r="R25" s="5"/>
      <c r="S25" s="5"/>
      <c r="T25" s="5"/>
      <c r="U25" s="5"/>
      <c r="V25" s="5"/>
      <c r="W25" s="5"/>
      <c r="X25" s="5"/>
      <c r="Y25" s="5"/>
    </row>
    <row r="26" spans="1:25" x14ac:dyDescent="0.3">
      <c r="A26" s="5"/>
      <c r="B26" s="5"/>
      <c r="C26" s="5"/>
      <c r="D26" s="5"/>
      <c r="E26" s="5"/>
      <c r="F26" s="5"/>
      <c r="G26" s="5"/>
      <c r="H26" s="5"/>
      <c r="I26" s="5"/>
      <c r="J26" s="5"/>
      <c r="K26" s="5"/>
      <c r="L26" s="5"/>
      <c r="M26" s="5"/>
      <c r="N26" s="5"/>
      <c r="O26" s="5"/>
      <c r="P26" s="5"/>
      <c r="Q26" s="5"/>
      <c r="R26" s="5"/>
      <c r="S26" s="5"/>
      <c r="T26" s="5"/>
      <c r="U26" s="5"/>
      <c r="V26" s="5"/>
      <c r="W26" s="5"/>
      <c r="X26" s="5"/>
      <c r="Y26" s="5"/>
    </row>
    <row r="27" spans="1:25" x14ac:dyDescent="0.3">
      <c r="A27" s="5"/>
      <c r="B27" s="5"/>
      <c r="C27" s="5"/>
      <c r="D27" s="5"/>
      <c r="E27" s="5"/>
      <c r="F27" s="5"/>
      <c r="G27" s="5"/>
      <c r="H27" s="5"/>
      <c r="I27" s="5"/>
      <c r="J27" s="5"/>
      <c r="K27" s="5"/>
      <c r="L27" s="5"/>
      <c r="M27" s="5"/>
      <c r="N27" s="5"/>
      <c r="O27" s="5"/>
      <c r="P27" s="5"/>
      <c r="Q27" s="5"/>
      <c r="R27" s="5"/>
      <c r="S27" s="5"/>
      <c r="T27" s="5"/>
      <c r="U27" s="5"/>
      <c r="V27" s="5"/>
      <c r="W27" s="5"/>
      <c r="X27" s="5"/>
      <c r="Y27" s="5"/>
    </row>
    <row r="28" spans="1:25" x14ac:dyDescent="0.3">
      <c r="A28" s="5"/>
      <c r="B28" s="5"/>
      <c r="C28" s="5"/>
      <c r="D28" s="5"/>
      <c r="E28" s="5"/>
      <c r="F28" s="5"/>
      <c r="G28" s="5"/>
      <c r="H28" s="5"/>
      <c r="I28" s="5"/>
      <c r="J28" s="5"/>
      <c r="K28" s="5"/>
      <c r="L28" s="5"/>
      <c r="M28" s="5"/>
      <c r="N28" s="5"/>
      <c r="O28" s="5"/>
      <c r="P28" s="5"/>
      <c r="Q28" s="5"/>
      <c r="R28" s="5"/>
      <c r="S28" s="5"/>
      <c r="T28" s="5"/>
      <c r="U28" s="5"/>
      <c r="V28" s="5"/>
      <c r="W28" s="5"/>
      <c r="X28" s="5"/>
      <c r="Y28" s="5"/>
    </row>
    <row r="29" spans="1:25" x14ac:dyDescent="0.3">
      <c r="A29" s="5"/>
      <c r="B29" s="5"/>
      <c r="C29" s="5"/>
      <c r="D29" s="5"/>
      <c r="E29" s="5"/>
      <c r="F29" s="5"/>
      <c r="G29" s="5"/>
      <c r="H29" s="5"/>
      <c r="I29" s="5"/>
      <c r="J29" s="5"/>
      <c r="K29" s="5"/>
      <c r="L29" s="5"/>
      <c r="M29" s="5"/>
      <c r="N29" s="5"/>
      <c r="O29" s="5"/>
      <c r="P29" s="5"/>
      <c r="Q29" s="5"/>
      <c r="R29" s="5"/>
      <c r="S29" s="5"/>
      <c r="T29" s="5"/>
      <c r="U29" s="5"/>
      <c r="V29" s="5"/>
      <c r="W29" s="5"/>
      <c r="X29" s="5"/>
      <c r="Y29" s="5"/>
    </row>
    <row r="30" spans="1:25" x14ac:dyDescent="0.3">
      <c r="A30" s="5"/>
      <c r="B30" s="5"/>
      <c r="C30" s="5"/>
      <c r="D30" s="5"/>
      <c r="E30" s="5"/>
      <c r="F30" s="5"/>
      <c r="G30" s="5"/>
      <c r="H30" s="5"/>
      <c r="I30" s="5"/>
      <c r="J30" s="5"/>
      <c r="K30" s="5"/>
      <c r="L30" s="5"/>
      <c r="M30" s="5"/>
      <c r="N30" s="5"/>
      <c r="O30" s="5"/>
      <c r="P30" s="5"/>
      <c r="Q30" s="5"/>
      <c r="R30" s="5"/>
      <c r="S30" s="5"/>
      <c r="T30" s="5"/>
      <c r="U30" s="5"/>
      <c r="V30" s="5"/>
      <c r="W30" s="5"/>
      <c r="X30" s="5"/>
      <c r="Y30" s="5"/>
    </row>
    <row r="31" spans="1:25" x14ac:dyDescent="0.3">
      <c r="A31" s="5"/>
      <c r="B31" s="5"/>
      <c r="C31" s="5"/>
      <c r="D31" s="5"/>
      <c r="E31" s="5"/>
      <c r="F31" s="5"/>
      <c r="G31" s="5"/>
      <c r="H31" s="5"/>
      <c r="I31" s="5"/>
      <c r="J31" s="5"/>
      <c r="K31" s="5"/>
      <c r="L31" s="5"/>
      <c r="M31" s="5"/>
      <c r="N31" s="5"/>
      <c r="O31" s="5"/>
      <c r="P31" s="5"/>
      <c r="Q31" s="5"/>
      <c r="R31" s="5"/>
      <c r="S31" s="5"/>
      <c r="T31" s="5"/>
      <c r="U31" s="5"/>
      <c r="V31" s="5"/>
      <c r="W31" s="5"/>
      <c r="X31" s="5"/>
      <c r="Y31" s="5"/>
    </row>
    <row r="32" spans="1:25" x14ac:dyDescent="0.3">
      <c r="A32" s="5"/>
      <c r="B32" s="5"/>
      <c r="C32" s="5"/>
      <c r="D32" s="5"/>
      <c r="E32" s="5"/>
      <c r="F32" s="5"/>
      <c r="G32" s="5"/>
      <c r="H32" s="5"/>
      <c r="I32" s="5"/>
      <c r="J32" s="5"/>
      <c r="K32" s="5"/>
      <c r="L32" s="5"/>
      <c r="M32" s="5"/>
      <c r="N32" s="5"/>
      <c r="O32" s="5"/>
      <c r="P32" s="5"/>
      <c r="Q32" s="5"/>
      <c r="R32" s="5"/>
      <c r="S32" s="5"/>
      <c r="T32" s="5"/>
      <c r="U32" s="5"/>
      <c r="V32" s="5"/>
      <c r="W32" s="5"/>
      <c r="X32" s="5"/>
      <c r="Y32" s="5"/>
    </row>
    <row r="33" spans="1:25" x14ac:dyDescent="0.3">
      <c r="A33" s="5"/>
      <c r="B33" s="5"/>
      <c r="C33" s="5"/>
      <c r="D33" s="5"/>
      <c r="E33" s="5"/>
      <c r="F33" s="5"/>
      <c r="G33" s="5"/>
      <c r="H33" s="5"/>
      <c r="I33" s="5"/>
      <c r="J33" s="5"/>
      <c r="K33" s="5"/>
      <c r="L33" s="5"/>
      <c r="M33" s="5"/>
      <c r="N33" s="5"/>
      <c r="O33" s="5"/>
      <c r="P33" s="5"/>
      <c r="Q33" s="5"/>
      <c r="R33" s="5"/>
      <c r="S33" s="5"/>
      <c r="T33" s="5"/>
      <c r="U33" s="5"/>
      <c r="V33" s="5"/>
      <c r="W33" s="5"/>
      <c r="X33" s="5"/>
      <c r="Y33" s="5"/>
    </row>
    <row r="34" spans="1:25" x14ac:dyDescent="0.3">
      <c r="A34" s="5"/>
      <c r="B34" s="5"/>
      <c r="C34" s="5"/>
      <c r="D34" s="5"/>
      <c r="E34" s="5"/>
      <c r="F34" s="5"/>
      <c r="G34" s="5"/>
      <c r="H34" s="5"/>
      <c r="I34" s="5"/>
      <c r="J34" s="5"/>
      <c r="K34" s="5"/>
      <c r="L34" s="5"/>
      <c r="M34" s="5"/>
      <c r="N34" s="5"/>
      <c r="O34" s="5"/>
      <c r="P34" s="5"/>
      <c r="Q34" s="5"/>
      <c r="R34" s="5"/>
      <c r="S34" s="5"/>
      <c r="T34" s="5"/>
      <c r="U34" s="5"/>
      <c r="V34" s="5"/>
      <c r="W34" s="5"/>
      <c r="X34" s="5"/>
      <c r="Y34" s="5"/>
    </row>
    <row r="35" spans="1:25" x14ac:dyDescent="0.3">
      <c r="A35" s="5"/>
      <c r="B35" s="5"/>
      <c r="C35" s="5"/>
      <c r="D35" s="5"/>
      <c r="E35" s="5"/>
      <c r="F35" s="5"/>
      <c r="G35" s="5"/>
      <c r="H35" s="5"/>
      <c r="I35" s="5"/>
      <c r="J35" s="5"/>
      <c r="K35" s="5"/>
      <c r="L35" s="5"/>
      <c r="M35" s="5"/>
      <c r="N35" s="5"/>
      <c r="O35" s="5"/>
      <c r="P35" s="5"/>
      <c r="Q35" s="5"/>
      <c r="R35" s="5"/>
      <c r="S35" s="5"/>
      <c r="T35" s="5"/>
      <c r="U35" s="5"/>
      <c r="V35" s="5"/>
      <c r="W35" s="5"/>
      <c r="X35" s="5"/>
      <c r="Y35" s="5"/>
    </row>
    <row r="36" spans="1:25" x14ac:dyDescent="0.3">
      <c r="A36" s="5"/>
      <c r="B36" s="5"/>
      <c r="C36" s="5"/>
      <c r="D36" s="5"/>
      <c r="E36" s="5"/>
      <c r="F36" s="5"/>
      <c r="G36" s="5"/>
      <c r="H36" s="5"/>
      <c r="I36" s="5"/>
      <c r="J36" s="5"/>
      <c r="K36" s="5"/>
      <c r="L36" s="5"/>
      <c r="M36" s="5"/>
      <c r="N36" s="5"/>
      <c r="O36" s="5"/>
      <c r="P36" s="5"/>
      <c r="Q36" s="5"/>
      <c r="R36" s="5"/>
      <c r="S36" s="5"/>
      <c r="T36" s="5"/>
      <c r="U36" s="5"/>
      <c r="V36" s="5"/>
      <c r="W36" s="5"/>
      <c r="X36" s="5"/>
      <c r="Y36" s="5"/>
    </row>
    <row r="37" spans="1:25" x14ac:dyDescent="0.3">
      <c r="A37" s="5"/>
      <c r="B37" s="5"/>
      <c r="C37" s="5"/>
      <c r="D37" s="5"/>
      <c r="E37" s="5"/>
      <c r="F37" s="5"/>
      <c r="G37" s="5"/>
      <c r="H37" s="5"/>
      <c r="I37" s="5"/>
      <c r="J37" s="5"/>
      <c r="K37" s="5"/>
      <c r="L37" s="5"/>
      <c r="M37" s="5"/>
      <c r="N37" s="5"/>
      <c r="O37" s="5"/>
      <c r="P37" s="5"/>
      <c r="Q37" s="5"/>
      <c r="R37" s="5"/>
      <c r="S37" s="5"/>
      <c r="T37" s="5"/>
      <c r="U37" s="5"/>
      <c r="V37" s="5"/>
      <c r="W37" s="5"/>
      <c r="X37" s="5"/>
      <c r="Y37" s="5"/>
    </row>
    <row r="38" spans="1:25" x14ac:dyDescent="0.3">
      <c r="A38" s="5"/>
      <c r="B38" s="5"/>
      <c r="C38" s="5"/>
      <c r="D38" s="5"/>
      <c r="E38" s="5"/>
      <c r="F38" s="5"/>
      <c r="G38" s="5"/>
      <c r="H38" s="5"/>
      <c r="I38" s="5"/>
      <c r="J38" s="5"/>
      <c r="K38" s="5"/>
      <c r="L38" s="5"/>
      <c r="M38" s="5"/>
      <c r="N38" s="5"/>
      <c r="O38" s="5"/>
      <c r="P38" s="5"/>
      <c r="Q38" s="5"/>
      <c r="R38" s="5"/>
      <c r="S38" s="5"/>
      <c r="T38" s="5"/>
      <c r="U38" s="5"/>
      <c r="V38" s="5"/>
      <c r="W38" s="5"/>
      <c r="X38" s="5"/>
      <c r="Y38" s="5"/>
    </row>
    <row r="39" spans="1:25" x14ac:dyDescent="0.3">
      <c r="A39" s="5"/>
      <c r="B39" s="5"/>
      <c r="C39" s="5"/>
      <c r="D39" s="5"/>
      <c r="E39" s="5"/>
      <c r="F39" s="5"/>
      <c r="G39" s="5"/>
      <c r="H39" s="5"/>
      <c r="I39" s="5"/>
      <c r="J39" s="5"/>
      <c r="K39" s="5"/>
      <c r="L39" s="5"/>
      <c r="M39" s="5"/>
      <c r="N39" s="5"/>
      <c r="O39" s="5"/>
      <c r="P39" s="5"/>
      <c r="Q39" s="5"/>
      <c r="R39" s="5"/>
      <c r="S39" s="5"/>
      <c r="T39" s="5"/>
      <c r="U39" s="5"/>
      <c r="V39" s="5"/>
      <c r="W39" s="5"/>
      <c r="X39" s="5"/>
      <c r="Y39" s="5"/>
    </row>
    <row r="40" spans="1:25" x14ac:dyDescent="0.3">
      <c r="A40" s="5"/>
      <c r="B40" s="5"/>
      <c r="C40" s="5"/>
      <c r="D40" s="5"/>
      <c r="E40" s="5"/>
      <c r="F40" s="5"/>
      <c r="G40" s="5"/>
      <c r="H40" s="5"/>
      <c r="I40" s="5"/>
      <c r="J40" s="5"/>
      <c r="K40" s="5"/>
      <c r="L40" s="5"/>
      <c r="M40" s="5"/>
      <c r="N40" s="5"/>
      <c r="O40" s="5"/>
      <c r="P40" s="5"/>
      <c r="Q40" s="5"/>
      <c r="R40" s="5"/>
      <c r="S40" s="5"/>
      <c r="T40" s="5"/>
      <c r="U40" s="5"/>
      <c r="V40" s="5"/>
      <c r="W40" s="5"/>
      <c r="X40" s="5"/>
      <c r="Y40" s="5"/>
    </row>
    <row r="41" spans="1:25" x14ac:dyDescent="0.3">
      <c r="A41" s="5"/>
      <c r="B41" s="5"/>
      <c r="C41" s="5"/>
      <c r="D41" s="5"/>
      <c r="E41" s="5"/>
      <c r="F41" s="5"/>
      <c r="G41" s="5"/>
      <c r="H41" s="5"/>
      <c r="I41" s="5"/>
      <c r="J41" s="5"/>
      <c r="K41" s="5"/>
      <c r="L41" s="5"/>
      <c r="M41" s="5"/>
      <c r="N41" s="5"/>
      <c r="O41" s="5"/>
      <c r="P41" s="5"/>
      <c r="Q41" s="5"/>
      <c r="R41" s="5"/>
      <c r="S41" s="5"/>
      <c r="T41" s="5"/>
      <c r="U41" s="5"/>
      <c r="V41" s="5"/>
      <c r="W41" s="5"/>
      <c r="X41" s="5"/>
      <c r="Y41" s="5"/>
    </row>
    <row r="42" spans="1:25" x14ac:dyDescent="0.3">
      <c r="A42" s="5"/>
      <c r="B42" s="5"/>
      <c r="C42" s="5"/>
      <c r="D42" s="5"/>
      <c r="E42" s="5"/>
      <c r="F42" s="5"/>
      <c r="G42" s="5"/>
      <c r="H42" s="5"/>
      <c r="I42" s="5"/>
      <c r="J42" s="5"/>
      <c r="K42" s="5"/>
      <c r="L42" s="5"/>
      <c r="M42" s="5"/>
      <c r="N42" s="5"/>
      <c r="O42" s="5"/>
      <c r="P42" s="5"/>
      <c r="Q42" s="5"/>
      <c r="R42" s="5"/>
      <c r="S42" s="5"/>
      <c r="T42" s="5"/>
      <c r="U42" s="5"/>
      <c r="V42" s="5"/>
      <c r="W42" s="5"/>
      <c r="X42" s="5"/>
      <c r="Y42" s="5"/>
    </row>
    <row r="43" spans="1:25" x14ac:dyDescent="0.3">
      <c r="A43" s="5"/>
      <c r="B43" s="5"/>
      <c r="C43" s="5"/>
      <c r="D43" s="5"/>
      <c r="E43" s="5"/>
      <c r="F43" s="5"/>
      <c r="G43" s="5"/>
      <c r="H43" s="5"/>
      <c r="I43" s="5"/>
      <c r="J43" s="5"/>
      <c r="K43" s="5"/>
      <c r="L43" s="5"/>
      <c r="M43" s="5"/>
      <c r="N43" s="5"/>
      <c r="O43" s="5"/>
      <c r="P43" s="5"/>
      <c r="Q43" s="5"/>
      <c r="R43" s="5"/>
      <c r="S43" s="5"/>
      <c r="T43" s="5"/>
      <c r="U43" s="5"/>
      <c r="V43" s="5"/>
      <c r="W43" s="5"/>
      <c r="X43" s="5"/>
      <c r="Y43" s="5"/>
    </row>
    <row r="44" spans="1:25" x14ac:dyDescent="0.3">
      <c r="A44" s="5"/>
      <c r="B44" s="5"/>
      <c r="C44" s="5"/>
      <c r="D44" s="5"/>
      <c r="E44" s="5"/>
      <c r="F44" s="5"/>
      <c r="G44" s="5"/>
      <c r="H44" s="5"/>
      <c r="I44" s="5"/>
      <c r="J44" s="5"/>
      <c r="K44" s="5"/>
      <c r="L44" s="5"/>
      <c r="M44" s="5"/>
      <c r="N44" s="5"/>
      <c r="O44" s="5"/>
      <c r="P44" s="5"/>
      <c r="Q44" s="5"/>
      <c r="R44" s="5"/>
      <c r="S44" s="5"/>
      <c r="T44" s="5"/>
      <c r="U44" s="5"/>
      <c r="V44" s="5"/>
      <c r="W44" s="5"/>
      <c r="X44" s="5"/>
      <c r="Y44" s="5"/>
    </row>
    <row r="45" spans="1:25" x14ac:dyDescent="0.3">
      <c r="A45" s="5"/>
      <c r="B45" s="5"/>
      <c r="C45" s="5"/>
      <c r="D45" s="5"/>
      <c r="E45" s="5"/>
      <c r="F45" s="5"/>
      <c r="G45" s="5"/>
      <c r="H45" s="5"/>
      <c r="I45" s="5"/>
      <c r="J45" s="5"/>
      <c r="K45" s="5"/>
      <c r="L45" s="5"/>
      <c r="M45" s="5"/>
      <c r="N45" s="5"/>
      <c r="O45" s="5"/>
      <c r="P45" s="5"/>
      <c r="Q45" s="5"/>
      <c r="R45" s="5"/>
      <c r="S45" s="5"/>
      <c r="T45" s="5"/>
      <c r="U45" s="5"/>
      <c r="V45" s="5"/>
      <c r="W45" s="5"/>
      <c r="X45" s="5"/>
      <c r="Y45" s="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33C04-5645-4F74-A641-131380BDF88A}">
  <dimension ref="A1:I101"/>
  <sheetViews>
    <sheetView workbookViewId="0">
      <selection activeCell="I2" sqref="I2"/>
    </sheetView>
  </sheetViews>
  <sheetFormatPr defaultRowHeight="14.4" x14ac:dyDescent="0.3"/>
  <cols>
    <col min="1" max="1" width="19.77734375" customWidth="1"/>
    <col min="2" max="2" width="10.88671875" customWidth="1"/>
    <col min="3" max="3" width="13.44140625" customWidth="1"/>
    <col min="4" max="4" width="14.21875" customWidth="1"/>
    <col min="5" max="5" width="10.5546875" customWidth="1"/>
    <col min="6" max="6" width="14.5546875" customWidth="1"/>
    <col min="7" max="7" width="11.77734375" customWidth="1"/>
  </cols>
  <sheetData>
    <row r="1" spans="1:9" x14ac:dyDescent="0.3">
      <c r="A1" t="s">
        <v>0</v>
      </c>
      <c r="B1" t="s">
        <v>1</v>
      </c>
      <c r="C1" t="s">
        <v>2</v>
      </c>
      <c r="D1" t="s">
        <v>3</v>
      </c>
      <c r="E1" t="s">
        <v>4</v>
      </c>
      <c r="F1" t="s">
        <v>5</v>
      </c>
      <c r="G1" t="s">
        <v>6</v>
      </c>
      <c r="H1" t="s">
        <v>7</v>
      </c>
      <c r="I1" t="s">
        <v>14</v>
      </c>
    </row>
    <row r="2" spans="1:9" x14ac:dyDescent="0.3">
      <c r="A2" s="1">
        <v>44569</v>
      </c>
      <c r="B2" t="s">
        <v>8</v>
      </c>
      <c r="C2">
        <v>15372</v>
      </c>
      <c r="D2">
        <v>6245</v>
      </c>
      <c r="E2">
        <v>9127</v>
      </c>
      <c r="F2">
        <v>7307</v>
      </c>
      <c r="G2">
        <v>16408</v>
      </c>
      <c r="H2">
        <v>2022</v>
      </c>
      <c r="I2" t="str">
        <f>TEXT(Table1[[#This Row],[Date]],"MMM")</f>
        <v>Jan</v>
      </c>
    </row>
    <row r="3" spans="1:9" x14ac:dyDescent="0.3">
      <c r="A3" s="1">
        <v>44575</v>
      </c>
      <c r="B3" t="s">
        <v>9</v>
      </c>
      <c r="C3">
        <v>12415</v>
      </c>
      <c r="D3">
        <v>7399</v>
      </c>
      <c r="E3">
        <v>5016</v>
      </c>
      <c r="F3">
        <v>5258</v>
      </c>
      <c r="G3">
        <v>12270</v>
      </c>
      <c r="H3">
        <v>2022</v>
      </c>
      <c r="I3" t="str">
        <f>TEXT(Table1[[#This Row],[Date]],"MMM")</f>
        <v>Jan</v>
      </c>
    </row>
    <row r="4" spans="1:9" x14ac:dyDescent="0.3">
      <c r="A4" s="1">
        <v>44582</v>
      </c>
      <c r="B4" t="s">
        <v>8</v>
      </c>
      <c r="C4">
        <v>7058</v>
      </c>
      <c r="D4">
        <v>5055</v>
      </c>
      <c r="E4">
        <v>2003</v>
      </c>
      <c r="F4">
        <v>1268</v>
      </c>
      <c r="G4">
        <v>9478</v>
      </c>
      <c r="H4">
        <v>2022</v>
      </c>
      <c r="I4" t="str">
        <f>TEXT(Table1[[#This Row],[Date]],"MMM")</f>
        <v>Jan</v>
      </c>
    </row>
    <row r="5" spans="1:9" x14ac:dyDescent="0.3">
      <c r="A5" s="1">
        <v>44583</v>
      </c>
      <c r="B5" t="s">
        <v>10</v>
      </c>
      <c r="C5">
        <v>18877</v>
      </c>
      <c r="D5">
        <v>13069</v>
      </c>
      <c r="E5">
        <v>5808</v>
      </c>
      <c r="F5">
        <v>6026</v>
      </c>
      <c r="G5">
        <v>18976</v>
      </c>
      <c r="H5">
        <v>2022</v>
      </c>
      <c r="I5" t="str">
        <f>TEXT(Table1[[#This Row],[Date]],"MMM")</f>
        <v>Jan</v>
      </c>
    </row>
    <row r="6" spans="1:9" x14ac:dyDescent="0.3">
      <c r="A6" s="1">
        <v>44584</v>
      </c>
      <c r="B6" t="s">
        <v>8</v>
      </c>
      <c r="C6">
        <v>14057</v>
      </c>
      <c r="D6">
        <v>12544</v>
      </c>
      <c r="E6">
        <v>1513</v>
      </c>
      <c r="F6">
        <v>3306</v>
      </c>
      <c r="G6">
        <v>15081</v>
      </c>
      <c r="H6">
        <v>2022</v>
      </c>
      <c r="I6" t="str">
        <f>TEXT(Table1[[#This Row],[Date]],"MMM")</f>
        <v>Jan</v>
      </c>
    </row>
    <row r="7" spans="1:9" x14ac:dyDescent="0.3">
      <c r="A7" s="1">
        <v>44608</v>
      </c>
      <c r="B7" t="s">
        <v>10</v>
      </c>
      <c r="C7">
        <v>16357</v>
      </c>
      <c r="D7">
        <v>7478</v>
      </c>
      <c r="E7">
        <v>8879</v>
      </c>
      <c r="F7">
        <v>9629</v>
      </c>
      <c r="G7">
        <v>16174</v>
      </c>
      <c r="H7">
        <v>2022</v>
      </c>
      <c r="I7" t="str">
        <f>TEXT(Table1[[#This Row],[Date]],"MMM")</f>
        <v>Feb</v>
      </c>
    </row>
    <row r="8" spans="1:9" x14ac:dyDescent="0.3">
      <c r="A8" s="1">
        <v>44625</v>
      </c>
      <c r="B8" t="s">
        <v>9</v>
      </c>
      <c r="C8">
        <v>12143</v>
      </c>
      <c r="D8">
        <v>10428</v>
      </c>
      <c r="E8">
        <v>1715</v>
      </c>
      <c r="F8">
        <v>-443</v>
      </c>
      <c r="G8">
        <v>14453</v>
      </c>
      <c r="H8">
        <v>2022</v>
      </c>
      <c r="I8" t="str">
        <f>TEXT(Table1[[#This Row],[Date]],"MMM")</f>
        <v>Mar</v>
      </c>
    </row>
    <row r="9" spans="1:9" x14ac:dyDescent="0.3">
      <c r="A9" s="1">
        <v>44632</v>
      </c>
      <c r="B9" t="s">
        <v>10</v>
      </c>
      <c r="C9">
        <v>16882</v>
      </c>
      <c r="D9">
        <v>10863</v>
      </c>
      <c r="E9">
        <v>6019</v>
      </c>
      <c r="F9">
        <v>3077</v>
      </c>
      <c r="G9">
        <v>16465</v>
      </c>
      <c r="H9">
        <v>2022</v>
      </c>
      <c r="I9" t="str">
        <f>TEXT(Table1[[#This Row],[Date]],"MMM")</f>
        <v>Mar</v>
      </c>
    </row>
    <row r="10" spans="1:9" x14ac:dyDescent="0.3">
      <c r="A10" s="1">
        <v>44666</v>
      </c>
      <c r="B10" t="s">
        <v>11</v>
      </c>
      <c r="C10">
        <v>11523</v>
      </c>
      <c r="D10">
        <v>12694</v>
      </c>
      <c r="E10">
        <v>-1171</v>
      </c>
      <c r="F10">
        <v>-1545</v>
      </c>
      <c r="G10">
        <v>12275</v>
      </c>
      <c r="H10">
        <v>2022</v>
      </c>
      <c r="I10" t="str">
        <f>TEXT(Table1[[#This Row],[Date]],"MMM")</f>
        <v>Apr</v>
      </c>
    </row>
    <row r="11" spans="1:9" x14ac:dyDescent="0.3">
      <c r="A11" s="1">
        <v>44670</v>
      </c>
      <c r="B11" t="s">
        <v>8</v>
      </c>
      <c r="C11">
        <v>12483</v>
      </c>
      <c r="D11">
        <v>8088</v>
      </c>
      <c r="E11">
        <v>4395</v>
      </c>
      <c r="F11">
        <v>2108</v>
      </c>
      <c r="G11">
        <v>10824</v>
      </c>
      <c r="H11">
        <v>2022</v>
      </c>
      <c r="I11" t="str">
        <f>TEXT(Table1[[#This Row],[Date]],"MMM")</f>
        <v>Apr</v>
      </c>
    </row>
    <row r="12" spans="1:9" x14ac:dyDescent="0.3">
      <c r="A12" s="1">
        <v>44673</v>
      </c>
      <c r="B12" t="s">
        <v>11</v>
      </c>
      <c r="C12">
        <v>18177</v>
      </c>
      <c r="D12">
        <v>13903</v>
      </c>
      <c r="E12">
        <v>4274</v>
      </c>
      <c r="F12">
        <v>4354</v>
      </c>
      <c r="G12">
        <v>19257</v>
      </c>
      <c r="H12">
        <v>2022</v>
      </c>
      <c r="I12" t="str">
        <f>TEXT(Table1[[#This Row],[Date]],"MMM")</f>
        <v>Apr</v>
      </c>
    </row>
    <row r="13" spans="1:9" x14ac:dyDescent="0.3">
      <c r="A13" s="1">
        <v>44683</v>
      </c>
      <c r="B13" t="s">
        <v>10</v>
      </c>
      <c r="C13">
        <v>11849</v>
      </c>
      <c r="D13">
        <v>9579</v>
      </c>
      <c r="E13">
        <v>2270</v>
      </c>
      <c r="F13">
        <v>-336</v>
      </c>
      <c r="G13">
        <v>10482</v>
      </c>
      <c r="H13">
        <v>2022</v>
      </c>
      <c r="I13" t="str">
        <f>TEXT(Table1[[#This Row],[Date]],"MMM")</f>
        <v>May</v>
      </c>
    </row>
    <row r="14" spans="1:9" x14ac:dyDescent="0.3">
      <c r="A14" s="1">
        <v>44689</v>
      </c>
      <c r="B14" t="s">
        <v>8</v>
      </c>
      <c r="C14">
        <v>12330</v>
      </c>
      <c r="D14">
        <v>8256</v>
      </c>
      <c r="E14">
        <v>4074</v>
      </c>
      <c r="F14">
        <v>5252</v>
      </c>
      <c r="G14">
        <v>11079</v>
      </c>
      <c r="H14">
        <v>2022</v>
      </c>
      <c r="I14" t="str">
        <f>TEXT(Table1[[#This Row],[Date]],"MMM")</f>
        <v>May</v>
      </c>
    </row>
    <row r="15" spans="1:9" x14ac:dyDescent="0.3">
      <c r="A15" s="1">
        <v>44723</v>
      </c>
      <c r="B15" t="s">
        <v>8</v>
      </c>
      <c r="C15">
        <v>10142</v>
      </c>
      <c r="D15">
        <v>4544</v>
      </c>
      <c r="E15">
        <v>5598</v>
      </c>
      <c r="F15">
        <v>4200</v>
      </c>
      <c r="G15">
        <v>10469</v>
      </c>
      <c r="H15">
        <v>2022</v>
      </c>
      <c r="I15" t="str">
        <f>TEXT(Table1[[#This Row],[Date]],"MMM")</f>
        <v>Jun</v>
      </c>
    </row>
    <row r="16" spans="1:9" x14ac:dyDescent="0.3">
      <c r="A16" s="1">
        <v>44736</v>
      </c>
      <c r="B16" t="s">
        <v>11</v>
      </c>
      <c r="C16">
        <v>16112</v>
      </c>
      <c r="D16">
        <v>3765</v>
      </c>
      <c r="E16">
        <v>12347</v>
      </c>
      <c r="F16">
        <v>14112</v>
      </c>
      <c r="G16">
        <v>14969</v>
      </c>
      <c r="H16">
        <v>2022</v>
      </c>
      <c r="I16" t="str">
        <f>TEXT(Table1[[#This Row],[Date]],"MMM")</f>
        <v>Jun</v>
      </c>
    </row>
    <row r="17" spans="1:9" x14ac:dyDescent="0.3">
      <c r="A17" s="1">
        <v>44740</v>
      </c>
      <c r="B17" t="s">
        <v>9</v>
      </c>
      <c r="C17">
        <v>17355</v>
      </c>
      <c r="D17">
        <v>14620</v>
      </c>
      <c r="E17">
        <v>2735</v>
      </c>
      <c r="F17">
        <v>207</v>
      </c>
      <c r="G17">
        <v>15863</v>
      </c>
      <c r="H17">
        <v>2022</v>
      </c>
      <c r="I17" t="str">
        <f>TEXT(Table1[[#This Row],[Date]],"MMM")</f>
        <v>Jun</v>
      </c>
    </row>
    <row r="18" spans="1:9" x14ac:dyDescent="0.3">
      <c r="A18" s="1">
        <v>44752</v>
      </c>
      <c r="B18" t="s">
        <v>10</v>
      </c>
      <c r="C18">
        <v>17136</v>
      </c>
      <c r="D18">
        <v>12645</v>
      </c>
      <c r="E18">
        <v>4491</v>
      </c>
      <c r="F18">
        <v>4484</v>
      </c>
      <c r="G18">
        <v>16811</v>
      </c>
      <c r="H18">
        <v>2022</v>
      </c>
      <c r="I18" t="str">
        <f>TEXT(Table1[[#This Row],[Date]],"MMM")</f>
        <v>Jul</v>
      </c>
    </row>
    <row r="19" spans="1:9" x14ac:dyDescent="0.3">
      <c r="A19" s="1">
        <v>44758</v>
      </c>
      <c r="B19" t="s">
        <v>9</v>
      </c>
      <c r="C19">
        <v>14355</v>
      </c>
      <c r="D19">
        <v>11973</v>
      </c>
      <c r="E19">
        <v>2382</v>
      </c>
      <c r="F19">
        <v>2911</v>
      </c>
      <c r="G19">
        <v>13020</v>
      </c>
      <c r="H19">
        <v>2022</v>
      </c>
      <c r="I19" t="str">
        <f>TEXT(Table1[[#This Row],[Date]],"MMM")</f>
        <v>Jul</v>
      </c>
    </row>
    <row r="20" spans="1:9" x14ac:dyDescent="0.3">
      <c r="A20" s="1">
        <v>44781</v>
      </c>
      <c r="B20" t="s">
        <v>11</v>
      </c>
      <c r="C20">
        <v>17680</v>
      </c>
      <c r="D20">
        <v>14233</v>
      </c>
      <c r="E20">
        <v>3447</v>
      </c>
      <c r="F20">
        <v>1151</v>
      </c>
      <c r="G20">
        <v>16116</v>
      </c>
      <c r="H20">
        <v>2022</v>
      </c>
      <c r="I20" t="str">
        <f>TEXT(Table1[[#This Row],[Date]],"MMM")</f>
        <v>Aug</v>
      </c>
    </row>
    <row r="21" spans="1:9" x14ac:dyDescent="0.3">
      <c r="A21" s="1">
        <v>44784</v>
      </c>
      <c r="B21" t="s">
        <v>8</v>
      </c>
      <c r="C21">
        <v>15362</v>
      </c>
      <c r="D21">
        <v>5180</v>
      </c>
      <c r="E21">
        <v>10182</v>
      </c>
      <c r="F21">
        <v>7485</v>
      </c>
      <c r="G21">
        <v>13667</v>
      </c>
      <c r="H21">
        <v>2022</v>
      </c>
      <c r="I21" t="str">
        <f>TEXT(Table1[[#This Row],[Date]],"MMM")</f>
        <v>Aug</v>
      </c>
    </row>
    <row r="22" spans="1:9" x14ac:dyDescent="0.3">
      <c r="A22" s="1">
        <v>44804</v>
      </c>
      <c r="B22" t="s">
        <v>12</v>
      </c>
      <c r="C22">
        <v>13985</v>
      </c>
      <c r="D22">
        <v>14348</v>
      </c>
      <c r="E22">
        <v>-363</v>
      </c>
      <c r="F22">
        <v>-2839</v>
      </c>
      <c r="G22">
        <v>11985</v>
      </c>
      <c r="H22">
        <v>2022</v>
      </c>
      <c r="I22" t="str">
        <f>TEXT(Table1[[#This Row],[Date]],"MMM")</f>
        <v>Aug</v>
      </c>
    </row>
    <row r="23" spans="1:9" x14ac:dyDescent="0.3">
      <c r="A23" s="1">
        <v>44814</v>
      </c>
      <c r="B23" t="s">
        <v>12</v>
      </c>
      <c r="C23">
        <v>12339</v>
      </c>
      <c r="D23">
        <v>11295</v>
      </c>
      <c r="E23">
        <v>1044</v>
      </c>
      <c r="F23">
        <v>1160</v>
      </c>
      <c r="G23">
        <v>11948</v>
      </c>
      <c r="H23">
        <v>2022</v>
      </c>
      <c r="I23" t="str">
        <f>TEXT(Table1[[#This Row],[Date]],"MMM")</f>
        <v>Sep</v>
      </c>
    </row>
    <row r="24" spans="1:9" x14ac:dyDescent="0.3">
      <c r="A24" s="1">
        <v>44841</v>
      </c>
      <c r="B24" t="s">
        <v>12</v>
      </c>
      <c r="C24">
        <v>6626</v>
      </c>
      <c r="D24">
        <v>8307</v>
      </c>
      <c r="E24">
        <v>-1681</v>
      </c>
      <c r="F24">
        <v>-4485</v>
      </c>
      <c r="G24">
        <v>8774</v>
      </c>
      <c r="H24">
        <v>2022</v>
      </c>
      <c r="I24" t="str">
        <f>TEXT(Table1[[#This Row],[Date]],"MMM")</f>
        <v>Oct</v>
      </c>
    </row>
    <row r="25" spans="1:9" x14ac:dyDescent="0.3">
      <c r="A25" s="1">
        <v>44849</v>
      </c>
      <c r="B25" t="s">
        <v>12</v>
      </c>
      <c r="C25">
        <v>8805</v>
      </c>
      <c r="D25">
        <v>3329</v>
      </c>
      <c r="E25">
        <v>5476</v>
      </c>
      <c r="F25">
        <v>5471</v>
      </c>
      <c r="G25">
        <v>11709</v>
      </c>
      <c r="H25">
        <v>2022</v>
      </c>
      <c r="I25" t="str">
        <f>TEXT(Table1[[#This Row],[Date]],"MMM")</f>
        <v>Oct</v>
      </c>
    </row>
    <row r="26" spans="1:9" x14ac:dyDescent="0.3">
      <c r="A26" s="1">
        <v>44858</v>
      </c>
      <c r="B26" t="s">
        <v>9</v>
      </c>
      <c r="C26">
        <v>8195</v>
      </c>
      <c r="D26">
        <v>11218</v>
      </c>
      <c r="E26">
        <v>-3023</v>
      </c>
      <c r="F26">
        <v>-3307</v>
      </c>
      <c r="G26">
        <v>6237</v>
      </c>
      <c r="H26">
        <v>2022</v>
      </c>
      <c r="I26" t="str">
        <f>TEXT(Table1[[#This Row],[Date]],"MMM")</f>
        <v>Oct</v>
      </c>
    </row>
    <row r="27" spans="1:9" x14ac:dyDescent="0.3">
      <c r="A27" s="1">
        <v>44863</v>
      </c>
      <c r="B27" t="s">
        <v>10</v>
      </c>
      <c r="C27">
        <v>19009</v>
      </c>
      <c r="D27">
        <v>11157</v>
      </c>
      <c r="E27">
        <v>7852</v>
      </c>
      <c r="F27">
        <v>8933</v>
      </c>
      <c r="G27">
        <v>21529</v>
      </c>
      <c r="H27">
        <v>2022</v>
      </c>
      <c r="I27" t="str">
        <f>TEXT(Table1[[#This Row],[Date]],"MMM")</f>
        <v>Oct</v>
      </c>
    </row>
    <row r="28" spans="1:9" x14ac:dyDescent="0.3">
      <c r="A28" s="1">
        <v>44864</v>
      </c>
      <c r="B28" t="s">
        <v>13</v>
      </c>
      <c r="C28">
        <v>6153</v>
      </c>
      <c r="D28">
        <v>3083</v>
      </c>
      <c r="E28">
        <v>3070</v>
      </c>
      <c r="F28">
        <v>4704</v>
      </c>
      <c r="G28">
        <v>6089</v>
      </c>
      <c r="H28">
        <v>2022</v>
      </c>
      <c r="I28" t="str">
        <f>TEXT(Table1[[#This Row],[Date]],"MMM")</f>
        <v>Oct</v>
      </c>
    </row>
    <row r="29" spans="1:9" x14ac:dyDescent="0.3">
      <c r="A29" s="1">
        <v>44865</v>
      </c>
      <c r="B29" t="s">
        <v>12</v>
      </c>
      <c r="C29">
        <v>15537</v>
      </c>
      <c r="D29">
        <v>7250</v>
      </c>
      <c r="E29">
        <v>8287</v>
      </c>
      <c r="F29">
        <v>6333</v>
      </c>
      <c r="G29">
        <v>15004</v>
      </c>
      <c r="H29">
        <v>2022</v>
      </c>
      <c r="I29" t="str">
        <f>TEXT(Table1[[#This Row],[Date]],"MMM")</f>
        <v>Oct</v>
      </c>
    </row>
    <row r="30" spans="1:9" x14ac:dyDescent="0.3">
      <c r="A30" s="1">
        <v>44870</v>
      </c>
      <c r="B30" t="s">
        <v>8</v>
      </c>
      <c r="C30">
        <v>16895</v>
      </c>
      <c r="D30">
        <v>10237</v>
      </c>
      <c r="E30">
        <v>6658</v>
      </c>
      <c r="F30">
        <v>8411</v>
      </c>
      <c r="G30">
        <v>18937</v>
      </c>
      <c r="H30">
        <v>2022</v>
      </c>
      <c r="I30" t="str">
        <f>TEXT(Table1[[#This Row],[Date]],"MMM")</f>
        <v>Nov</v>
      </c>
    </row>
    <row r="31" spans="1:9" x14ac:dyDescent="0.3">
      <c r="A31" s="1">
        <v>44879</v>
      </c>
      <c r="B31" t="s">
        <v>11</v>
      </c>
      <c r="C31">
        <v>15478</v>
      </c>
      <c r="D31">
        <v>10022</v>
      </c>
      <c r="E31">
        <v>5456</v>
      </c>
      <c r="F31">
        <v>4956</v>
      </c>
      <c r="G31">
        <v>15413</v>
      </c>
      <c r="H31">
        <v>2022</v>
      </c>
      <c r="I31" t="str">
        <f>TEXT(Table1[[#This Row],[Date]],"MMM")</f>
        <v>Nov</v>
      </c>
    </row>
    <row r="32" spans="1:9" x14ac:dyDescent="0.3">
      <c r="A32" s="1">
        <v>44891</v>
      </c>
      <c r="B32" t="s">
        <v>11</v>
      </c>
      <c r="C32">
        <v>5555</v>
      </c>
      <c r="D32">
        <v>14549</v>
      </c>
      <c r="E32">
        <v>-8994</v>
      </c>
      <c r="F32">
        <v>-8367</v>
      </c>
      <c r="G32">
        <v>4227</v>
      </c>
      <c r="H32">
        <v>2022</v>
      </c>
      <c r="I32" t="str">
        <f>TEXT(Table1[[#This Row],[Date]],"MMM")</f>
        <v>Nov</v>
      </c>
    </row>
    <row r="33" spans="1:9" x14ac:dyDescent="0.3">
      <c r="A33" s="1">
        <v>44901</v>
      </c>
      <c r="B33" t="s">
        <v>13</v>
      </c>
      <c r="C33">
        <v>8429</v>
      </c>
      <c r="D33">
        <v>12471</v>
      </c>
      <c r="E33">
        <v>-4042</v>
      </c>
      <c r="F33">
        <v>-3446</v>
      </c>
      <c r="G33">
        <v>6516</v>
      </c>
      <c r="H33">
        <v>2022</v>
      </c>
      <c r="I33" t="str">
        <f>TEXT(Table1[[#This Row],[Date]],"MMM")</f>
        <v>Dec</v>
      </c>
    </row>
    <row r="34" spans="1:9" x14ac:dyDescent="0.3">
      <c r="A34" s="1">
        <v>44954</v>
      </c>
      <c r="B34" t="s">
        <v>11</v>
      </c>
      <c r="C34">
        <v>7396</v>
      </c>
      <c r="D34">
        <v>4037</v>
      </c>
      <c r="E34">
        <v>3359</v>
      </c>
      <c r="F34">
        <v>1079</v>
      </c>
      <c r="G34">
        <v>6334</v>
      </c>
      <c r="H34">
        <v>2023</v>
      </c>
      <c r="I34" t="str">
        <f>TEXT(Table1[[#This Row],[Date]],"MMM")</f>
        <v>Jan</v>
      </c>
    </row>
    <row r="35" spans="1:9" x14ac:dyDescent="0.3">
      <c r="A35" s="1">
        <v>44977</v>
      </c>
      <c r="B35" t="s">
        <v>12</v>
      </c>
      <c r="C35">
        <v>11922</v>
      </c>
      <c r="D35">
        <v>9489</v>
      </c>
      <c r="E35">
        <v>2433</v>
      </c>
      <c r="F35">
        <v>2269</v>
      </c>
      <c r="G35">
        <v>11758</v>
      </c>
      <c r="H35">
        <v>2023</v>
      </c>
      <c r="I35" t="str">
        <f>TEXT(Table1[[#This Row],[Date]],"MMM")</f>
        <v>Feb</v>
      </c>
    </row>
    <row r="36" spans="1:9" x14ac:dyDescent="0.3">
      <c r="A36" s="1">
        <v>44978</v>
      </c>
      <c r="B36" t="s">
        <v>12</v>
      </c>
      <c r="C36">
        <v>19083</v>
      </c>
      <c r="D36">
        <v>11362</v>
      </c>
      <c r="E36">
        <v>7721</v>
      </c>
      <c r="F36">
        <v>5642</v>
      </c>
      <c r="G36">
        <v>21775</v>
      </c>
      <c r="H36">
        <v>2023</v>
      </c>
      <c r="I36" t="str">
        <f>TEXT(Table1[[#This Row],[Date]],"MMM")</f>
        <v>Feb</v>
      </c>
    </row>
    <row r="37" spans="1:9" x14ac:dyDescent="0.3">
      <c r="A37" s="1">
        <v>44993</v>
      </c>
      <c r="B37" t="s">
        <v>9</v>
      </c>
      <c r="C37">
        <v>18858</v>
      </c>
      <c r="D37">
        <v>13702</v>
      </c>
      <c r="E37">
        <v>5156</v>
      </c>
      <c r="F37">
        <v>6113</v>
      </c>
      <c r="G37">
        <v>19771</v>
      </c>
      <c r="H37">
        <v>2023</v>
      </c>
      <c r="I37" t="str">
        <f>TEXT(Table1[[#This Row],[Date]],"MMM")</f>
        <v>Mar</v>
      </c>
    </row>
    <row r="38" spans="1:9" x14ac:dyDescent="0.3">
      <c r="A38" s="1">
        <v>45009</v>
      </c>
      <c r="B38" t="s">
        <v>10</v>
      </c>
      <c r="C38">
        <v>11828</v>
      </c>
      <c r="D38">
        <v>3506</v>
      </c>
      <c r="E38">
        <v>8322</v>
      </c>
      <c r="F38">
        <v>6145</v>
      </c>
      <c r="G38">
        <v>10473</v>
      </c>
      <c r="H38">
        <v>2023</v>
      </c>
      <c r="I38" t="str">
        <f>TEXT(Table1[[#This Row],[Date]],"MMM")</f>
        <v>Mar</v>
      </c>
    </row>
    <row r="39" spans="1:9" x14ac:dyDescent="0.3">
      <c r="A39" s="1">
        <v>45020</v>
      </c>
      <c r="B39" t="s">
        <v>10</v>
      </c>
      <c r="C39">
        <v>12822</v>
      </c>
      <c r="D39">
        <v>6990</v>
      </c>
      <c r="E39">
        <v>5832</v>
      </c>
      <c r="F39">
        <v>5724</v>
      </c>
      <c r="G39">
        <v>10828</v>
      </c>
      <c r="H39">
        <v>2023</v>
      </c>
      <c r="I39" t="str">
        <f>TEXT(Table1[[#This Row],[Date]],"MMM")</f>
        <v>Apr</v>
      </c>
    </row>
    <row r="40" spans="1:9" x14ac:dyDescent="0.3">
      <c r="A40" s="1">
        <v>45034</v>
      </c>
      <c r="B40" t="s">
        <v>12</v>
      </c>
      <c r="C40">
        <v>18339</v>
      </c>
      <c r="D40">
        <v>3433</v>
      </c>
      <c r="E40">
        <v>14906</v>
      </c>
      <c r="F40">
        <v>13807</v>
      </c>
      <c r="G40">
        <v>20761</v>
      </c>
      <c r="H40">
        <v>2023</v>
      </c>
      <c r="I40" t="str">
        <f>TEXT(Table1[[#This Row],[Date]],"MMM")</f>
        <v>Apr</v>
      </c>
    </row>
    <row r="41" spans="1:9" x14ac:dyDescent="0.3">
      <c r="A41" s="1">
        <v>45041</v>
      </c>
      <c r="B41" t="s">
        <v>10</v>
      </c>
      <c r="C41">
        <v>10873</v>
      </c>
      <c r="D41">
        <v>10037</v>
      </c>
      <c r="E41">
        <v>836</v>
      </c>
      <c r="F41">
        <v>1729</v>
      </c>
      <c r="G41">
        <v>10321</v>
      </c>
      <c r="H41">
        <v>2023</v>
      </c>
      <c r="I41" t="str">
        <f>TEXT(Table1[[#This Row],[Date]],"MMM")</f>
        <v>Apr</v>
      </c>
    </row>
    <row r="42" spans="1:9" x14ac:dyDescent="0.3">
      <c r="A42" s="1">
        <v>45058</v>
      </c>
      <c r="B42" t="s">
        <v>8</v>
      </c>
      <c r="C42">
        <v>12936</v>
      </c>
      <c r="D42">
        <v>11894</v>
      </c>
      <c r="E42">
        <v>1042</v>
      </c>
      <c r="F42">
        <v>2116</v>
      </c>
      <c r="G42">
        <v>13887</v>
      </c>
      <c r="H42">
        <v>2023</v>
      </c>
      <c r="I42" t="str">
        <f>TEXT(Table1[[#This Row],[Date]],"MMM")</f>
        <v>May</v>
      </c>
    </row>
    <row r="43" spans="1:9" x14ac:dyDescent="0.3">
      <c r="A43" s="1">
        <v>45064</v>
      </c>
      <c r="B43" t="s">
        <v>8</v>
      </c>
      <c r="C43">
        <v>18080</v>
      </c>
      <c r="D43">
        <v>12102</v>
      </c>
      <c r="E43">
        <v>5978</v>
      </c>
      <c r="F43">
        <v>7627</v>
      </c>
      <c r="G43">
        <v>20241</v>
      </c>
      <c r="H43">
        <v>2023</v>
      </c>
      <c r="I43" t="str">
        <f>TEXT(Table1[[#This Row],[Date]],"MMM")</f>
        <v>May</v>
      </c>
    </row>
    <row r="44" spans="1:9" x14ac:dyDescent="0.3">
      <c r="A44" s="1">
        <v>45093</v>
      </c>
      <c r="B44" t="s">
        <v>10</v>
      </c>
      <c r="C44">
        <v>12066</v>
      </c>
      <c r="D44">
        <v>5714</v>
      </c>
      <c r="E44">
        <v>6352</v>
      </c>
      <c r="F44">
        <v>4545</v>
      </c>
      <c r="G44">
        <v>13933</v>
      </c>
      <c r="H44">
        <v>2023</v>
      </c>
      <c r="I44" t="str">
        <f>TEXT(Table1[[#This Row],[Date]],"MMM")</f>
        <v>Jun</v>
      </c>
    </row>
    <row r="45" spans="1:9" x14ac:dyDescent="0.3">
      <c r="A45" s="1">
        <v>45094</v>
      </c>
      <c r="B45" t="s">
        <v>13</v>
      </c>
      <c r="C45">
        <v>15249</v>
      </c>
      <c r="D45">
        <v>8072</v>
      </c>
      <c r="E45">
        <v>7177</v>
      </c>
      <c r="F45">
        <v>5499</v>
      </c>
      <c r="G45">
        <v>14890</v>
      </c>
      <c r="H45">
        <v>2023</v>
      </c>
      <c r="I45" t="str">
        <f>TEXT(Table1[[#This Row],[Date]],"MMM")</f>
        <v>Jun</v>
      </c>
    </row>
    <row r="46" spans="1:9" x14ac:dyDescent="0.3">
      <c r="A46" s="1">
        <v>45099</v>
      </c>
      <c r="B46" t="s">
        <v>13</v>
      </c>
      <c r="C46">
        <v>7688</v>
      </c>
      <c r="D46">
        <v>7314</v>
      </c>
      <c r="E46">
        <v>374</v>
      </c>
      <c r="F46">
        <v>-160</v>
      </c>
      <c r="G46">
        <v>6200</v>
      </c>
      <c r="H46">
        <v>2023</v>
      </c>
      <c r="I46" t="str">
        <f>TEXT(Table1[[#This Row],[Date]],"MMM")</f>
        <v>Jun</v>
      </c>
    </row>
    <row r="47" spans="1:9" x14ac:dyDescent="0.3">
      <c r="A47" s="1">
        <v>45101</v>
      </c>
      <c r="B47" t="s">
        <v>8</v>
      </c>
      <c r="C47">
        <v>7305</v>
      </c>
      <c r="D47">
        <v>12248</v>
      </c>
      <c r="E47">
        <v>-4943</v>
      </c>
      <c r="F47">
        <v>-3572</v>
      </c>
      <c r="G47">
        <v>6563</v>
      </c>
      <c r="H47">
        <v>2023</v>
      </c>
      <c r="I47" t="str">
        <f>TEXT(Table1[[#This Row],[Date]],"MMM")</f>
        <v>Jun</v>
      </c>
    </row>
    <row r="48" spans="1:9" x14ac:dyDescent="0.3">
      <c r="A48" s="1">
        <v>45107</v>
      </c>
      <c r="B48" t="s">
        <v>12</v>
      </c>
      <c r="C48">
        <v>10377</v>
      </c>
      <c r="D48">
        <v>7774</v>
      </c>
      <c r="E48">
        <v>2603</v>
      </c>
      <c r="F48">
        <v>1275</v>
      </c>
      <c r="G48">
        <v>10046</v>
      </c>
      <c r="H48">
        <v>2023</v>
      </c>
      <c r="I48" t="str">
        <f>TEXT(Table1[[#This Row],[Date]],"MMM")</f>
        <v>Jun</v>
      </c>
    </row>
    <row r="49" spans="1:9" x14ac:dyDescent="0.3">
      <c r="A49" s="1">
        <v>45110</v>
      </c>
      <c r="B49" t="s">
        <v>10</v>
      </c>
      <c r="C49">
        <v>18106</v>
      </c>
      <c r="D49">
        <v>8748</v>
      </c>
      <c r="E49">
        <v>9358</v>
      </c>
      <c r="F49">
        <v>8511</v>
      </c>
      <c r="G49">
        <v>18045</v>
      </c>
      <c r="H49">
        <v>2023</v>
      </c>
      <c r="I49" t="str">
        <f>TEXT(Table1[[#This Row],[Date]],"MMM")</f>
        <v>Jul</v>
      </c>
    </row>
    <row r="50" spans="1:9" x14ac:dyDescent="0.3">
      <c r="A50" s="1">
        <v>45113</v>
      </c>
      <c r="B50" t="s">
        <v>12</v>
      </c>
      <c r="C50">
        <v>19260</v>
      </c>
      <c r="D50">
        <v>3987</v>
      </c>
      <c r="E50">
        <v>15273</v>
      </c>
      <c r="F50">
        <v>15282</v>
      </c>
      <c r="G50">
        <v>21643</v>
      </c>
      <c r="H50">
        <v>2023</v>
      </c>
      <c r="I50" t="str">
        <f>TEXT(Table1[[#This Row],[Date]],"MMM")</f>
        <v>Jul</v>
      </c>
    </row>
    <row r="51" spans="1:9" x14ac:dyDescent="0.3">
      <c r="A51" s="1">
        <v>45151</v>
      </c>
      <c r="B51" t="s">
        <v>11</v>
      </c>
      <c r="C51">
        <v>12448</v>
      </c>
      <c r="D51">
        <v>3334</v>
      </c>
      <c r="E51">
        <v>9114</v>
      </c>
      <c r="F51">
        <v>8890</v>
      </c>
      <c r="G51">
        <v>10835</v>
      </c>
      <c r="H51">
        <v>2023</v>
      </c>
      <c r="I51" t="str">
        <f>TEXT(Table1[[#This Row],[Date]],"MMM")</f>
        <v>Aug</v>
      </c>
    </row>
    <row r="52" spans="1:9" x14ac:dyDescent="0.3">
      <c r="A52" s="1">
        <v>45154</v>
      </c>
      <c r="B52" t="s">
        <v>9</v>
      </c>
      <c r="C52">
        <v>17972</v>
      </c>
      <c r="D52">
        <v>11108</v>
      </c>
      <c r="E52">
        <v>6864</v>
      </c>
      <c r="F52">
        <v>7990</v>
      </c>
      <c r="G52">
        <v>16430</v>
      </c>
      <c r="H52">
        <v>2023</v>
      </c>
      <c r="I52" t="str">
        <f>TEXT(Table1[[#This Row],[Date]],"MMM")</f>
        <v>Aug</v>
      </c>
    </row>
    <row r="53" spans="1:9" x14ac:dyDescent="0.3">
      <c r="A53" s="1">
        <v>45188</v>
      </c>
      <c r="B53" t="s">
        <v>11</v>
      </c>
      <c r="C53">
        <v>13863</v>
      </c>
      <c r="D53">
        <v>12138</v>
      </c>
      <c r="E53">
        <v>1725</v>
      </c>
      <c r="F53">
        <v>2958</v>
      </c>
      <c r="G53">
        <v>15981</v>
      </c>
      <c r="H53">
        <v>2023</v>
      </c>
      <c r="I53" t="str">
        <f>TEXT(Table1[[#This Row],[Date]],"MMM")</f>
        <v>Sep</v>
      </c>
    </row>
    <row r="54" spans="1:9" x14ac:dyDescent="0.3">
      <c r="A54" s="1">
        <v>45189</v>
      </c>
      <c r="B54" t="s">
        <v>12</v>
      </c>
      <c r="C54">
        <v>16349</v>
      </c>
      <c r="D54">
        <v>7024</v>
      </c>
      <c r="E54">
        <v>9325</v>
      </c>
      <c r="F54">
        <v>9295</v>
      </c>
      <c r="G54">
        <v>19219</v>
      </c>
      <c r="H54">
        <v>2023</v>
      </c>
      <c r="I54" t="str">
        <f>TEXT(Table1[[#This Row],[Date]],"MMM")</f>
        <v>Sep</v>
      </c>
    </row>
    <row r="55" spans="1:9" x14ac:dyDescent="0.3">
      <c r="A55" s="1">
        <v>45198</v>
      </c>
      <c r="B55" t="s">
        <v>10</v>
      </c>
      <c r="C55">
        <v>9607</v>
      </c>
      <c r="D55">
        <v>7594</v>
      </c>
      <c r="E55">
        <v>2013</v>
      </c>
      <c r="F55">
        <v>1728</v>
      </c>
      <c r="G55">
        <v>11531</v>
      </c>
      <c r="H55">
        <v>2023</v>
      </c>
      <c r="I55" t="str">
        <f>TEXT(Table1[[#This Row],[Date]],"MMM")</f>
        <v>Sep</v>
      </c>
    </row>
    <row r="56" spans="1:9" x14ac:dyDescent="0.3">
      <c r="A56" s="1">
        <v>45202</v>
      </c>
      <c r="B56" t="s">
        <v>13</v>
      </c>
      <c r="C56">
        <v>15471</v>
      </c>
      <c r="D56">
        <v>5306</v>
      </c>
      <c r="E56">
        <v>10165</v>
      </c>
      <c r="F56">
        <v>9442</v>
      </c>
      <c r="G56">
        <v>15647</v>
      </c>
      <c r="H56">
        <v>2023</v>
      </c>
      <c r="I56" t="str">
        <f>TEXT(Table1[[#This Row],[Date]],"MMM")</f>
        <v>Oct</v>
      </c>
    </row>
    <row r="57" spans="1:9" x14ac:dyDescent="0.3">
      <c r="A57" s="1">
        <v>45215</v>
      </c>
      <c r="B57" t="s">
        <v>9</v>
      </c>
      <c r="C57">
        <v>16993</v>
      </c>
      <c r="D57">
        <v>9103</v>
      </c>
      <c r="E57">
        <v>7890</v>
      </c>
      <c r="F57">
        <v>6960</v>
      </c>
      <c r="G57">
        <v>18993</v>
      </c>
      <c r="H57">
        <v>2023</v>
      </c>
      <c r="I57" t="str">
        <f>TEXT(Table1[[#This Row],[Date]],"MMM")</f>
        <v>Oct</v>
      </c>
    </row>
    <row r="58" spans="1:9" x14ac:dyDescent="0.3">
      <c r="A58" s="1">
        <v>45229</v>
      </c>
      <c r="B58" t="s">
        <v>10</v>
      </c>
      <c r="C58">
        <v>7368</v>
      </c>
      <c r="D58">
        <v>7332</v>
      </c>
      <c r="E58">
        <v>36</v>
      </c>
      <c r="F58">
        <v>1086</v>
      </c>
      <c r="G58">
        <v>5672</v>
      </c>
      <c r="H58">
        <v>2023</v>
      </c>
      <c r="I58" t="str">
        <f>TEXT(Table1[[#This Row],[Date]],"MMM")</f>
        <v>Oct</v>
      </c>
    </row>
    <row r="59" spans="1:9" x14ac:dyDescent="0.3">
      <c r="A59" s="1">
        <v>45248</v>
      </c>
      <c r="B59" t="s">
        <v>11</v>
      </c>
      <c r="C59">
        <v>13964</v>
      </c>
      <c r="D59">
        <v>4107</v>
      </c>
      <c r="E59">
        <v>9857</v>
      </c>
      <c r="F59">
        <v>8964</v>
      </c>
      <c r="G59">
        <v>15251</v>
      </c>
      <c r="H59">
        <v>2023</v>
      </c>
      <c r="I59" t="str">
        <f>TEXT(Table1[[#This Row],[Date]],"MMM")</f>
        <v>Nov</v>
      </c>
    </row>
    <row r="60" spans="1:9" x14ac:dyDescent="0.3">
      <c r="A60" s="1">
        <v>45254</v>
      </c>
      <c r="B60" t="s">
        <v>9</v>
      </c>
      <c r="C60">
        <v>17655</v>
      </c>
      <c r="D60">
        <v>11691</v>
      </c>
      <c r="E60">
        <v>5964</v>
      </c>
      <c r="F60">
        <v>5374</v>
      </c>
      <c r="G60">
        <v>16909</v>
      </c>
      <c r="H60">
        <v>2023</v>
      </c>
      <c r="I60" t="str">
        <f>TEXT(Table1[[#This Row],[Date]],"MMM")</f>
        <v>Nov</v>
      </c>
    </row>
    <row r="61" spans="1:9" x14ac:dyDescent="0.3">
      <c r="A61" s="1">
        <v>45269</v>
      </c>
      <c r="B61" t="s">
        <v>13</v>
      </c>
      <c r="C61">
        <v>15013</v>
      </c>
      <c r="D61">
        <v>14909</v>
      </c>
      <c r="E61">
        <v>104</v>
      </c>
      <c r="F61">
        <v>1076</v>
      </c>
      <c r="G61">
        <v>17494</v>
      </c>
      <c r="H61">
        <v>2023</v>
      </c>
      <c r="I61" t="str">
        <f>TEXT(Table1[[#This Row],[Date]],"MMM")</f>
        <v>Dec</v>
      </c>
    </row>
    <row r="62" spans="1:9" x14ac:dyDescent="0.3">
      <c r="A62" s="1">
        <v>45276</v>
      </c>
      <c r="B62" t="s">
        <v>12</v>
      </c>
      <c r="C62">
        <v>16437</v>
      </c>
      <c r="D62">
        <v>8803</v>
      </c>
      <c r="E62">
        <v>7634</v>
      </c>
      <c r="F62">
        <v>4679</v>
      </c>
      <c r="G62">
        <v>18572</v>
      </c>
      <c r="H62">
        <v>2023</v>
      </c>
      <c r="I62" t="str">
        <f>TEXT(Table1[[#This Row],[Date]],"MMM")</f>
        <v>Dec</v>
      </c>
    </row>
    <row r="63" spans="1:9" x14ac:dyDescent="0.3">
      <c r="A63" s="1">
        <v>45280</v>
      </c>
      <c r="B63" t="s">
        <v>11</v>
      </c>
      <c r="C63">
        <v>13601</v>
      </c>
      <c r="D63">
        <v>9041</v>
      </c>
      <c r="E63">
        <v>4560</v>
      </c>
      <c r="F63">
        <v>4049</v>
      </c>
      <c r="G63">
        <v>12638</v>
      </c>
      <c r="H63">
        <v>2023</v>
      </c>
      <c r="I63" t="str">
        <f>TEXT(Table1[[#This Row],[Date]],"MMM")</f>
        <v>Dec</v>
      </c>
    </row>
    <row r="64" spans="1:9" x14ac:dyDescent="0.3">
      <c r="A64" s="1">
        <v>45293</v>
      </c>
      <c r="B64" t="s">
        <v>13</v>
      </c>
      <c r="C64">
        <v>9517</v>
      </c>
      <c r="D64">
        <v>3039</v>
      </c>
      <c r="E64">
        <v>6478</v>
      </c>
      <c r="F64">
        <v>4891</v>
      </c>
      <c r="G64">
        <v>8778</v>
      </c>
      <c r="H64">
        <v>2024</v>
      </c>
      <c r="I64" t="str">
        <f>TEXT(Table1[[#This Row],[Date]],"MMM")</f>
        <v>Jan</v>
      </c>
    </row>
    <row r="65" spans="1:9" x14ac:dyDescent="0.3">
      <c r="A65" s="1">
        <v>45297</v>
      </c>
      <c r="B65" t="s">
        <v>8</v>
      </c>
      <c r="C65">
        <v>18663</v>
      </c>
      <c r="D65">
        <v>5714</v>
      </c>
      <c r="E65">
        <v>12949</v>
      </c>
      <c r="F65">
        <v>11397</v>
      </c>
      <c r="G65">
        <v>16737</v>
      </c>
      <c r="H65">
        <v>2024</v>
      </c>
      <c r="I65" t="str">
        <f>TEXT(Table1[[#This Row],[Date]],"MMM")</f>
        <v>Jan</v>
      </c>
    </row>
    <row r="66" spans="1:9" x14ac:dyDescent="0.3">
      <c r="A66" s="1">
        <v>45325</v>
      </c>
      <c r="B66" t="s">
        <v>11</v>
      </c>
      <c r="C66">
        <v>8272</v>
      </c>
      <c r="D66">
        <v>14569</v>
      </c>
      <c r="E66">
        <v>-6297</v>
      </c>
      <c r="F66">
        <v>-7611</v>
      </c>
      <c r="G66">
        <v>6866</v>
      </c>
      <c r="H66">
        <v>2024</v>
      </c>
      <c r="I66" t="str">
        <f>TEXT(Table1[[#This Row],[Date]],"MMM")</f>
        <v>Feb</v>
      </c>
    </row>
    <row r="67" spans="1:9" x14ac:dyDescent="0.3">
      <c r="A67" s="1">
        <v>45328</v>
      </c>
      <c r="B67" t="s">
        <v>8</v>
      </c>
      <c r="C67">
        <v>14738</v>
      </c>
      <c r="D67">
        <v>6007</v>
      </c>
      <c r="E67">
        <v>8731</v>
      </c>
      <c r="F67">
        <v>10497</v>
      </c>
      <c r="G67">
        <v>16501</v>
      </c>
      <c r="H67">
        <v>2024</v>
      </c>
      <c r="I67" t="str">
        <f>TEXT(Table1[[#This Row],[Date]],"MMM")</f>
        <v>Feb</v>
      </c>
    </row>
    <row r="68" spans="1:9" x14ac:dyDescent="0.3">
      <c r="A68" s="1">
        <v>45329</v>
      </c>
      <c r="B68" t="s">
        <v>8</v>
      </c>
      <c r="C68">
        <v>17346</v>
      </c>
      <c r="D68">
        <v>4436</v>
      </c>
      <c r="E68">
        <v>12910</v>
      </c>
      <c r="F68">
        <v>12429</v>
      </c>
      <c r="G68">
        <v>18490</v>
      </c>
      <c r="H68">
        <v>2024</v>
      </c>
      <c r="I68" t="str">
        <f>TEXT(Table1[[#This Row],[Date]],"MMM")</f>
        <v>Feb</v>
      </c>
    </row>
    <row r="69" spans="1:9" x14ac:dyDescent="0.3">
      <c r="A69" s="1">
        <v>45333</v>
      </c>
      <c r="B69" t="s">
        <v>9</v>
      </c>
      <c r="C69">
        <v>14054</v>
      </c>
      <c r="D69">
        <v>12365</v>
      </c>
      <c r="E69">
        <v>1689</v>
      </c>
      <c r="F69">
        <v>1560</v>
      </c>
      <c r="G69">
        <v>13112</v>
      </c>
      <c r="H69">
        <v>2024</v>
      </c>
      <c r="I69" t="str">
        <f>TEXT(Table1[[#This Row],[Date]],"MMM")</f>
        <v>Feb</v>
      </c>
    </row>
    <row r="70" spans="1:9" x14ac:dyDescent="0.3">
      <c r="A70" s="1">
        <v>45335</v>
      </c>
      <c r="B70" t="s">
        <v>12</v>
      </c>
      <c r="C70">
        <v>16321</v>
      </c>
      <c r="D70">
        <v>9397</v>
      </c>
      <c r="E70">
        <v>6924</v>
      </c>
      <c r="F70">
        <v>3964</v>
      </c>
      <c r="G70">
        <v>17201</v>
      </c>
      <c r="H70">
        <v>2024</v>
      </c>
      <c r="I70" t="str">
        <f>TEXT(Table1[[#This Row],[Date]],"MMM")</f>
        <v>Feb</v>
      </c>
    </row>
    <row r="71" spans="1:9" x14ac:dyDescent="0.3">
      <c r="A71" s="1">
        <v>45343</v>
      </c>
      <c r="B71" t="s">
        <v>9</v>
      </c>
      <c r="C71">
        <v>19523</v>
      </c>
      <c r="D71">
        <v>9365</v>
      </c>
      <c r="E71">
        <v>10158</v>
      </c>
      <c r="F71">
        <v>7701</v>
      </c>
      <c r="G71">
        <v>19514</v>
      </c>
      <c r="H71">
        <v>2024</v>
      </c>
      <c r="I71" t="str">
        <f>TEXT(Table1[[#This Row],[Date]],"MMM")</f>
        <v>Feb</v>
      </c>
    </row>
    <row r="72" spans="1:9" x14ac:dyDescent="0.3">
      <c r="A72" s="1">
        <v>45345</v>
      </c>
      <c r="B72" t="s">
        <v>8</v>
      </c>
      <c r="C72">
        <v>15809</v>
      </c>
      <c r="D72">
        <v>6812</v>
      </c>
      <c r="E72">
        <v>8997</v>
      </c>
      <c r="F72">
        <v>9097</v>
      </c>
      <c r="G72">
        <v>16017</v>
      </c>
      <c r="H72">
        <v>2024</v>
      </c>
      <c r="I72" t="str">
        <f>TEXT(Table1[[#This Row],[Date]],"MMM")</f>
        <v>Feb</v>
      </c>
    </row>
    <row r="73" spans="1:9" x14ac:dyDescent="0.3">
      <c r="A73" s="1">
        <v>45348</v>
      </c>
      <c r="B73" t="s">
        <v>13</v>
      </c>
      <c r="C73">
        <v>12124</v>
      </c>
      <c r="D73">
        <v>6755</v>
      </c>
      <c r="E73">
        <v>5369</v>
      </c>
      <c r="F73">
        <v>5357</v>
      </c>
      <c r="G73">
        <v>14435</v>
      </c>
      <c r="H73">
        <v>2024</v>
      </c>
      <c r="I73" t="str">
        <f>TEXT(Table1[[#This Row],[Date]],"MMM")</f>
        <v>Feb</v>
      </c>
    </row>
    <row r="74" spans="1:9" x14ac:dyDescent="0.3">
      <c r="A74" s="1">
        <v>45355</v>
      </c>
      <c r="B74" t="s">
        <v>8</v>
      </c>
      <c r="C74">
        <v>5067</v>
      </c>
      <c r="D74">
        <v>3054</v>
      </c>
      <c r="E74">
        <v>2013</v>
      </c>
      <c r="F74">
        <v>126</v>
      </c>
      <c r="G74">
        <v>5220</v>
      </c>
      <c r="H74">
        <v>2024</v>
      </c>
      <c r="I74" t="str">
        <f>TEXT(Table1[[#This Row],[Date]],"MMM")</f>
        <v>Mar</v>
      </c>
    </row>
    <row r="75" spans="1:9" x14ac:dyDescent="0.3">
      <c r="A75" s="1">
        <v>45360</v>
      </c>
      <c r="B75" t="s">
        <v>8</v>
      </c>
      <c r="C75">
        <v>17996</v>
      </c>
      <c r="D75">
        <v>4113</v>
      </c>
      <c r="E75">
        <v>13883</v>
      </c>
      <c r="F75">
        <v>11937</v>
      </c>
      <c r="G75">
        <v>18747</v>
      </c>
      <c r="H75">
        <v>2024</v>
      </c>
      <c r="I75" t="str">
        <f>TEXT(Table1[[#This Row],[Date]],"MMM")</f>
        <v>Mar</v>
      </c>
    </row>
    <row r="76" spans="1:9" x14ac:dyDescent="0.3">
      <c r="A76" s="1">
        <v>45362</v>
      </c>
      <c r="B76" t="s">
        <v>12</v>
      </c>
      <c r="C76">
        <v>8124</v>
      </c>
      <c r="D76">
        <v>4506</v>
      </c>
      <c r="E76">
        <v>3618</v>
      </c>
      <c r="F76">
        <v>1615</v>
      </c>
      <c r="G76">
        <v>10022</v>
      </c>
      <c r="H76">
        <v>2024</v>
      </c>
      <c r="I76" t="str">
        <f>TEXT(Table1[[#This Row],[Date]],"MMM")</f>
        <v>Mar</v>
      </c>
    </row>
    <row r="77" spans="1:9" x14ac:dyDescent="0.3">
      <c r="A77" s="1">
        <v>45377</v>
      </c>
      <c r="B77" t="s">
        <v>10</v>
      </c>
      <c r="C77">
        <v>13790</v>
      </c>
      <c r="D77">
        <v>8359</v>
      </c>
      <c r="E77">
        <v>5431</v>
      </c>
      <c r="F77">
        <v>5510</v>
      </c>
      <c r="G77">
        <v>12814</v>
      </c>
      <c r="H77">
        <v>2024</v>
      </c>
      <c r="I77" t="str">
        <f>TEXT(Table1[[#This Row],[Date]],"MMM")</f>
        <v>Mar</v>
      </c>
    </row>
    <row r="78" spans="1:9" x14ac:dyDescent="0.3">
      <c r="A78" s="1">
        <v>45382</v>
      </c>
      <c r="B78" t="s">
        <v>11</v>
      </c>
      <c r="C78">
        <v>8510</v>
      </c>
      <c r="D78">
        <v>14680</v>
      </c>
      <c r="E78">
        <v>-6170</v>
      </c>
      <c r="F78">
        <v>-7775</v>
      </c>
      <c r="G78">
        <v>10194</v>
      </c>
      <c r="H78">
        <v>2024</v>
      </c>
      <c r="I78" t="str">
        <f>TEXT(Table1[[#This Row],[Date]],"MMM")</f>
        <v>Mar</v>
      </c>
    </row>
    <row r="79" spans="1:9" x14ac:dyDescent="0.3">
      <c r="A79" s="1">
        <v>45399</v>
      </c>
      <c r="B79" t="s">
        <v>11</v>
      </c>
      <c r="C79">
        <v>19269</v>
      </c>
      <c r="D79">
        <v>10163</v>
      </c>
      <c r="E79">
        <v>9106</v>
      </c>
      <c r="F79">
        <v>6216</v>
      </c>
      <c r="G79">
        <v>22194</v>
      </c>
      <c r="H79">
        <v>2024</v>
      </c>
      <c r="I79" t="str">
        <f>TEXT(Table1[[#This Row],[Date]],"MMM")</f>
        <v>Apr</v>
      </c>
    </row>
    <row r="80" spans="1:9" x14ac:dyDescent="0.3">
      <c r="A80" s="1">
        <v>45404</v>
      </c>
      <c r="B80" t="s">
        <v>13</v>
      </c>
      <c r="C80">
        <v>15398</v>
      </c>
      <c r="D80">
        <v>14391</v>
      </c>
      <c r="E80">
        <v>1007</v>
      </c>
      <c r="F80">
        <v>-1653</v>
      </c>
      <c r="G80">
        <v>16845</v>
      </c>
      <c r="H80">
        <v>2024</v>
      </c>
      <c r="I80" t="str">
        <f>TEXT(Table1[[#This Row],[Date]],"MMM")</f>
        <v>Apr</v>
      </c>
    </row>
    <row r="81" spans="1:9" x14ac:dyDescent="0.3">
      <c r="A81" s="1">
        <v>45413</v>
      </c>
      <c r="B81" t="s">
        <v>10</v>
      </c>
      <c r="C81">
        <v>7628</v>
      </c>
      <c r="D81">
        <v>5951</v>
      </c>
      <c r="E81">
        <v>1677</v>
      </c>
      <c r="F81">
        <v>1438</v>
      </c>
      <c r="G81">
        <v>10514</v>
      </c>
      <c r="H81">
        <v>2024</v>
      </c>
      <c r="I81" t="str">
        <f>TEXT(Table1[[#This Row],[Date]],"MMM")</f>
        <v>May</v>
      </c>
    </row>
    <row r="82" spans="1:9" x14ac:dyDescent="0.3">
      <c r="A82" s="1">
        <v>45420</v>
      </c>
      <c r="B82" t="s">
        <v>10</v>
      </c>
      <c r="C82">
        <v>11297</v>
      </c>
      <c r="D82">
        <v>7091</v>
      </c>
      <c r="E82">
        <v>4206</v>
      </c>
      <c r="F82">
        <v>2567</v>
      </c>
      <c r="G82">
        <v>12669</v>
      </c>
      <c r="H82">
        <v>2024</v>
      </c>
      <c r="I82" t="str">
        <f>TEXT(Table1[[#This Row],[Date]],"MMM")</f>
        <v>May</v>
      </c>
    </row>
    <row r="83" spans="1:9" x14ac:dyDescent="0.3">
      <c r="A83" s="1">
        <v>45428</v>
      </c>
      <c r="B83" t="s">
        <v>8</v>
      </c>
      <c r="C83">
        <v>9832</v>
      </c>
      <c r="D83">
        <v>7054</v>
      </c>
      <c r="E83">
        <v>2778</v>
      </c>
      <c r="F83">
        <v>1160</v>
      </c>
      <c r="G83">
        <v>11965</v>
      </c>
      <c r="H83">
        <v>2024</v>
      </c>
      <c r="I83" t="str">
        <f>TEXT(Table1[[#This Row],[Date]],"MMM")</f>
        <v>May</v>
      </c>
    </row>
    <row r="84" spans="1:9" x14ac:dyDescent="0.3">
      <c r="A84" s="1">
        <v>45451</v>
      </c>
      <c r="B84" t="s">
        <v>8</v>
      </c>
      <c r="C84">
        <v>14879</v>
      </c>
      <c r="D84">
        <v>8450</v>
      </c>
      <c r="E84">
        <v>6429</v>
      </c>
      <c r="F84">
        <v>7832</v>
      </c>
      <c r="G84">
        <v>15138</v>
      </c>
      <c r="H84">
        <v>2024</v>
      </c>
      <c r="I84" t="str">
        <f>TEXT(Table1[[#This Row],[Date]],"MMM")</f>
        <v>Jun</v>
      </c>
    </row>
    <row r="85" spans="1:9" x14ac:dyDescent="0.3">
      <c r="A85" s="1">
        <v>45457</v>
      </c>
      <c r="B85" t="s">
        <v>9</v>
      </c>
      <c r="C85">
        <v>6509</v>
      </c>
      <c r="D85">
        <v>11806</v>
      </c>
      <c r="E85">
        <v>-5297</v>
      </c>
      <c r="F85">
        <v>-3344</v>
      </c>
      <c r="G85">
        <v>4680</v>
      </c>
      <c r="H85">
        <v>2024</v>
      </c>
      <c r="I85" t="str">
        <f>TEXT(Table1[[#This Row],[Date]],"MMM")</f>
        <v>Jun</v>
      </c>
    </row>
    <row r="86" spans="1:9" x14ac:dyDescent="0.3">
      <c r="A86" s="1">
        <v>45464</v>
      </c>
      <c r="B86" t="s">
        <v>10</v>
      </c>
      <c r="C86">
        <v>11063</v>
      </c>
      <c r="D86">
        <v>6142</v>
      </c>
      <c r="E86">
        <v>4921</v>
      </c>
      <c r="F86">
        <v>4018</v>
      </c>
      <c r="G86">
        <v>13728</v>
      </c>
      <c r="H86">
        <v>2024</v>
      </c>
      <c r="I86" t="str">
        <f>TEXT(Table1[[#This Row],[Date]],"MMM")</f>
        <v>Jun</v>
      </c>
    </row>
    <row r="87" spans="1:9" x14ac:dyDescent="0.3">
      <c r="A87" s="1">
        <v>45499</v>
      </c>
      <c r="B87" t="s">
        <v>12</v>
      </c>
      <c r="C87">
        <v>6910</v>
      </c>
      <c r="D87">
        <v>12113</v>
      </c>
      <c r="E87">
        <v>-5203</v>
      </c>
      <c r="F87">
        <v>-8046</v>
      </c>
      <c r="G87">
        <v>6578</v>
      </c>
      <c r="H87">
        <v>2024</v>
      </c>
      <c r="I87" t="str">
        <f>TEXT(Table1[[#This Row],[Date]],"MMM")</f>
        <v>Jul</v>
      </c>
    </row>
    <row r="88" spans="1:9" x14ac:dyDescent="0.3">
      <c r="A88" s="1">
        <v>45503</v>
      </c>
      <c r="B88" t="s">
        <v>13</v>
      </c>
      <c r="C88">
        <v>16200</v>
      </c>
      <c r="D88">
        <v>11070</v>
      </c>
      <c r="E88">
        <v>5130</v>
      </c>
      <c r="F88">
        <v>5393</v>
      </c>
      <c r="G88">
        <v>18608</v>
      </c>
      <c r="H88">
        <v>2024</v>
      </c>
      <c r="I88" t="str">
        <f>TEXT(Table1[[#This Row],[Date]],"MMM")</f>
        <v>Jul</v>
      </c>
    </row>
    <row r="89" spans="1:9" x14ac:dyDescent="0.3">
      <c r="A89" s="1">
        <v>45507</v>
      </c>
      <c r="B89" t="s">
        <v>9</v>
      </c>
      <c r="C89">
        <v>10059</v>
      </c>
      <c r="D89">
        <v>4261</v>
      </c>
      <c r="E89">
        <v>5798</v>
      </c>
      <c r="F89">
        <v>2926</v>
      </c>
      <c r="G89">
        <v>8814</v>
      </c>
      <c r="H89">
        <v>2024</v>
      </c>
      <c r="I89" t="str">
        <f>TEXT(Table1[[#This Row],[Date]],"MMM")</f>
        <v>Aug</v>
      </c>
    </row>
    <row r="90" spans="1:9" x14ac:dyDescent="0.3">
      <c r="A90" s="1">
        <v>45517</v>
      </c>
      <c r="B90" t="s">
        <v>8</v>
      </c>
      <c r="C90">
        <v>17002</v>
      </c>
      <c r="D90">
        <v>12563</v>
      </c>
      <c r="E90">
        <v>4439</v>
      </c>
      <c r="F90">
        <v>3486</v>
      </c>
      <c r="G90">
        <v>18987</v>
      </c>
      <c r="H90">
        <v>2024</v>
      </c>
      <c r="I90" t="str">
        <f>TEXT(Table1[[#This Row],[Date]],"MMM")</f>
        <v>Aug</v>
      </c>
    </row>
    <row r="91" spans="1:9" x14ac:dyDescent="0.3">
      <c r="A91" s="1">
        <v>45521</v>
      </c>
      <c r="B91" t="s">
        <v>11</v>
      </c>
      <c r="C91">
        <v>19022</v>
      </c>
      <c r="D91">
        <v>7030</v>
      </c>
      <c r="E91">
        <v>11992</v>
      </c>
      <c r="F91">
        <v>13111</v>
      </c>
      <c r="G91">
        <v>19436</v>
      </c>
      <c r="H91">
        <v>2024</v>
      </c>
      <c r="I91" t="str">
        <f>TEXT(Table1[[#This Row],[Date]],"MMM")</f>
        <v>Aug</v>
      </c>
    </row>
    <row r="92" spans="1:9" x14ac:dyDescent="0.3">
      <c r="A92" s="1">
        <v>45525</v>
      </c>
      <c r="B92" t="s">
        <v>12</v>
      </c>
      <c r="C92">
        <v>18680</v>
      </c>
      <c r="D92">
        <v>10741</v>
      </c>
      <c r="E92">
        <v>7939</v>
      </c>
      <c r="F92">
        <v>9556</v>
      </c>
      <c r="G92">
        <v>18721</v>
      </c>
      <c r="H92">
        <v>2024</v>
      </c>
      <c r="I92" t="str">
        <f>TEXT(Table1[[#This Row],[Date]],"MMM")</f>
        <v>Aug</v>
      </c>
    </row>
    <row r="93" spans="1:9" x14ac:dyDescent="0.3">
      <c r="A93" s="1">
        <v>45526</v>
      </c>
      <c r="B93" t="s">
        <v>10</v>
      </c>
      <c r="C93">
        <v>5504</v>
      </c>
      <c r="D93">
        <v>7841</v>
      </c>
      <c r="E93">
        <v>-2337</v>
      </c>
      <c r="F93">
        <v>-3671</v>
      </c>
      <c r="G93">
        <v>5292</v>
      </c>
      <c r="H93">
        <v>2024</v>
      </c>
      <c r="I93" t="str">
        <f>TEXT(Table1[[#This Row],[Date]],"MMM")</f>
        <v>Aug</v>
      </c>
    </row>
    <row r="94" spans="1:9" x14ac:dyDescent="0.3">
      <c r="A94" s="1">
        <v>45574</v>
      </c>
      <c r="B94" t="s">
        <v>8</v>
      </c>
      <c r="C94">
        <v>15393</v>
      </c>
      <c r="D94">
        <v>11243</v>
      </c>
      <c r="E94">
        <v>4150</v>
      </c>
      <c r="F94">
        <v>3494</v>
      </c>
      <c r="G94">
        <v>14743</v>
      </c>
      <c r="H94">
        <v>2024</v>
      </c>
      <c r="I94" t="str">
        <f>TEXT(Table1[[#This Row],[Date]],"MMM")</f>
        <v>Oct</v>
      </c>
    </row>
    <row r="95" spans="1:9" x14ac:dyDescent="0.3">
      <c r="A95" s="1">
        <v>45583</v>
      </c>
      <c r="B95" t="s">
        <v>9</v>
      </c>
      <c r="C95">
        <v>10541</v>
      </c>
      <c r="D95">
        <v>11555</v>
      </c>
      <c r="E95">
        <v>-1014</v>
      </c>
      <c r="F95">
        <v>-3183</v>
      </c>
      <c r="G95">
        <v>11336</v>
      </c>
      <c r="H95">
        <v>2024</v>
      </c>
      <c r="I95" t="str">
        <f>TEXT(Table1[[#This Row],[Date]],"MMM")</f>
        <v>Oct</v>
      </c>
    </row>
    <row r="96" spans="1:9" x14ac:dyDescent="0.3">
      <c r="A96" s="1">
        <v>45584</v>
      </c>
      <c r="B96" t="s">
        <v>10</v>
      </c>
      <c r="C96">
        <v>6518</v>
      </c>
      <c r="D96">
        <v>13274</v>
      </c>
      <c r="E96">
        <v>-6756</v>
      </c>
      <c r="F96">
        <v>-8477</v>
      </c>
      <c r="G96">
        <v>5511</v>
      </c>
      <c r="H96">
        <v>2024</v>
      </c>
      <c r="I96" t="str">
        <f>TEXT(Table1[[#This Row],[Date]],"MMM")</f>
        <v>Oct</v>
      </c>
    </row>
    <row r="97" spans="1:9" x14ac:dyDescent="0.3">
      <c r="A97" s="1">
        <v>45588</v>
      </c>
      <c r="B97" t="s">
        <v>11</v>
      </c>
      <c r="C97">
        <v>18556</v>
      </c>
      <c r="D97">
        <v>8270</v>
      </c>
      <c r="E97">
        <v>10286</v>
      </c>
      <c r="F97">
        <v>10032</v>
      </c>
      <c r="G97">
        <v>19528</v>
      </c>
      <c r="H97">
        <v>2024</v>
      </c>
      <c r="I97" t="str">
        <f>TEXT(Table1[[#This Row],[Date]],"MMM")</f>
        <v>Oct</v>
      </c>
    </row>
    <row r="98" spans="1:9" x14ac:dyDescent="0.3">
      <c r="A98" s="1">
        <v>45607</v>
      </c>
      <c r="B98" t="s">
        <v>10</v>
      </c>
      <c r="C98">
        <v>11044</v>
      </c>
      <c r="D98">
        <v>9304</v>
      </c>
      <c r="E98">
        <v>1740</v>
      </c>
      <c r="F98">
        <v>-979</v>
      </c>
      <c r="G98">
        <v>12143</v>
      </c>
      <c r="H98">
        <v>2024</v>
      </c>
      <c r="I98" t="str">
        <f>TEXT(Table1[[#This Row],[Date]],"MMM")</f>
        <v>Nov</v>
      </c>
    </row>
    <row r="99" spans="1:9" x14ac:dyDescent="0.3">
      <c r="A99" s="1">
        <v>45611</v>
      </c>
      <c r="B99" t="s">
        <v>12</v>
      </c>
      <c r="C99">
        <v>19884</v>
      </c>
      <c r="D99">
        <v>11228</v>
      </c>
      <c r="E99">
        <v>8656</v>
      </c>
      <c r="F99">
        <v>8445</v>
      </c>
      <c r="G99">
        <v>21820</v>
      </c>
      <c r="H99">
        <v>2024</v>
      </c>
      <c r="I99" t="str">
        <f>TEXT(Table1[[#This Row],[Date]],"MMM")</f>
        <v>Nov</v>
      </c>
    </row>
    <row r="100" spans="1:9" x14ac:dyDescent="0.3">
      <c r="A100" s="1">
        <v>45624</v>
      </c>
      <c r="B100" t="s">
        <v>12</v>
      </c>
      <c r="C100">
        <v>11617</v>
      </c>
      <c r="D100">
        <v>14516</v>
      </c>
      <c r="E100">
        <v>-2899</v>
      </c>
      <c r="F100">
        <v>-2863</v>
      </c>
      <c r="G100">
        <v>10198</v>
      </c>
      <c r="H100">
        <v>2024</v>
      </c>
      <c r="I100" t="str">
        <f>TEXT(Table1[[#This Row],[Date]],"MMM")</f>
        <v>Nov</v>
      </c>
    </row>
    <row r="101" spans="1:9" x14ac:dyDescent="0.3">
      <c r="A101" s="1">
        <v>45636</v>
      </c>
      <c r="B101" t="s">
        <v>8</v>
      </c>
      <c r="C101">
        <v>9737</v>
      </c>
      <c r="D101">
        <v>11132</v>
      </c>
      <c r="E101">
        <v>-1395</v>
      </c>
      <c r="F101">
        <v>-2301</v>
      </c>
      <c r="G101">
        <v>7771</v>
      </c>
      <c r="H101">
        <v>2024</v>
      </c>
      <c r="I101" t="str">
        <f>TEXT(Table1[[#This Row],[Date]],"MMM")</f>
        <v>Dec</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Revenue vs. Expenses</vt:lpstr>
      <vt:lpstr>Profit by Category</vt:lpstr>
      <vt:lpstr>Budget vs. Actual</vt:lpstr>
      <vt:lpstr> Cash Flow Distribution</vt:lpstr>
      <vt:lpstr>Dashboard</vt:lpstr>
      <vt:lpstr>Mixed_Year_Financial_Data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Dubey</dc:creator>
  <cp:lastModifiedBy>Dubey, Rahul</cp:lastModifiedBy>
  <dcterms:created xsi:type="dcterms:W3CDTF">2025-02-17T21:22:31Z</dcterms:created>
  <dcterms:modified xsi:type="dcterms:W3CDTF">2025-02-18T03:32:06Z</dcterms:modified>
</cp:coreProperties>
</file>